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101 - Parkovací plochy" sheetId="2" r:id="rId2"/>
    <sheet name="SO 102 - Doplnění chodník..." sheetId="3" r:id="rId3"/>
    <sheet name="SO 103 - Plochy pro konte..." sheetId="4" r:id="rId4"/>
    <sheet name="SO 401 - Výměna stožárů a..." sheetId="5" r:id="rId5"/>
    <sheet name="SO 703 - Sadové úpravy" sheetId="6" r:id="rId6"/>
    <sheet name="VON - Všeobecné a obecné ..." sheetId="7" r:id="rId7"/>
    <sheet name="Seznam figur" sheetId="8" r:id="rId8"/>
    <sheet name="Pokyny pro vyplnění" sheetId="9" r:id="rId9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101 - Parkovací plochy'!$C$88:$K$349</definedName>
    <definedName name="_xlnm.Print_Area" localSheetId="1">'SO 101 - Parkovací plochy'!$C$4:$J$39,'SO 101 - Parkovací plochy'!$C$45:$J$70,'SO 101 - Parkovací plochy'!$C$76:$J$349</definedName>
    <definedName name="_xlnm.Print_Titles" localSheetId="1">'SO 101 - Parkovací plochy'!$88:$88</definedName>
    <definedName name="_xlnm._FilterDatabase" localSheetId="2" hidden="1">'SO 102 - Doplnění chodník...'!$C$85:$K$229</definedName>
    <definedName name="_xlnm.Print_Area" localSheetId="2">'SO 102 - Doplnění chodník...'!$C$4:$J$39,'SO 102 - Doplnění chodník...'!$C$45:$J$67,'SO 102 - Doplnění chodník...'!$C$73:$J$229</definedName>
    <definedName name="_xlnm.Print_Titles" localSheetId="2">'SO 102 - Doplnění chodník...'!$85:$85</definedName>
    <definedName name="_xlnm._FilterDatabase" localSheetId="3" hidden="1">'SO 103 - Plochy pro konte...'!$C$85:$K$183</definedName>
    <definedName name="_xlnm.Print_Area" localSheetId="3">'SO 103 - Plochy pro konte...'!$C$4:$J$39,'SO 103 - Plochy pro konte...'!$C$45:$J$67,'SO 103 - Plochy pro konte...'!$C$73:$J$183</definedName>
    <definedName name="_xlnm.Print_Titles" localSheetId="3">'SO 103 - Plochy pro konte...'!$85:$85</definedName>
    <definedName name="_xlnm._FilterDatabase" localSheetId="4" hidden="1">'SO 401 - Výměna stožárů a...'!$C$93:$K$194</definedName>
    <definedName name="_xlnm.Print_Area" localSheetId="4">'SO 401 - Výměna stožárů a...'!$C$4:$J$39,'SO 401 - Výměna stožárů a...'!$C$45:$J$75,'SO 401 - Výměna stožárů a...'!$C$81:$J$194</definedName>
    <definedName name="_xlnm.Print_Titles" localSheetId="4">'SO 401 - Výměna stožárů a...'!$93:$93</definedName>
    <definedName name="_xlnm._FilterDatabase" localSheetId="5" hidden="1">'SO 703 - Sadové úpravy'!$C$81:$K$275</definedName>
    <definedName name="_xlnm.Print_Area" localSheetId="5">'SO 703 - Sadové úpravy'!$C$4:$J$39,'SO 703 - Sadové úpravy'!$C$45:$J$63,'SO 703 - Sadové úpravy'!$C$69:$J$275</definedName>
    <definedName name="_xlnm.Print_Titles" localSheetId="5">'SO 703 - Sadové úpravy'!$81:$81</definedName>
    <definedName name="_xlnm._FilterDatabase" localSheetId="6" hidden="1">'VON - Všeobecné a obecné ...'!$C$87:$K$126</definedName>
    <definedName name="_xlnm.Print_Area" localSheetId="6">'VON - Všeobecné a obecné ...'!$C$4:$J$39,'VON - Všeobecné a obecné ...'!$C$45:$J$69,'VON - Všeobecné a obecné ...'!$C$75:$J$126</definedName>
    <definedName name="_xlnm.Print_Titles" localSheetId="6">'VON - Všeobecné a obecné ...'!$87:$87</definedName>
    <definedName name="_xlnm.Print_Area" localSheetId="7">'Seznam figur'!$C$4:$G$67</definedName>
    <definedName name="_xlnm.Print_Titles" localSheetId="7">'Seznam figur'!$9:$9</definedName>
    <definedName name="_xlnm.Print_Area" localSheetId="8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8" l="1" r="D7"/>
  <c i="7" r="R124"/>
  <c r="J37"/>
  <c r="J36"/>
  <c i="1" r="AY60"/>
  <c i="7" r="J35"/>
  <c i="1" r="AX60"/>
  <c i="7" r="BI125"/>
  <c r="BH125"/>
  <c r="BG125"/>
  <c r="BF125"/>
  <c r="T125"/>
  <c r="T124"/>
  <c r="R125"/>
  <c r="P125"/>
  <c r="P124"/>
  <c r="BI122"/>
  <c r="BH122"/>
  <c r="BG122"/>
  <c r="BF122"/>
  <c r="T122"/>
  <c r="T121"/>
  <c r="R122"/>
  <c r="R121"/>
  <c r="P122"/>
  <c r="P121"/>
  <c r="BI120"/>
  <c r="BH120"/>
  <c r="BG120"/>
  <c r="BF120"/>
  <c r="T120"/>
  <c r="T119"/>
  <c r="R120"/>
  <c r="R119"/>
  <c r="P120"/>
  <c r="P119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T109"/>
  <c r="R110"/>
  <c r="R109"/>
  <c r="P110"/>
  <c r="P109"/>
  <c r="BI107"/>
  <c r="BH107"/>
  <c r="BG107"/>
  <c r="BF107"/>
  <c r="T107"/>
  <c r="R107"/>
  <c r="P107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7"/>
  <c r="BH97"/>
  <c r="BG97"/>
  <c r="BF97"/>
  <c r="T97"/>
  <c r="R97"/>
  <c r="P97"/>
  <c r="BI95"/>
  <c r="BH95"/>
  <c r="BG95"/>
  <c r="BF95"/>
  <c r="T95"/>
  <c r="R95"/>
  <c r="P95"/>
  <c r="BI91"/>
  <c r="BH91"/>
  <c r="BG91"/>
  <c r="BF91"/>
  <c r="T91"/>
  <c r="T90"/>
  <c r="T89"/>
  <c r="R91"/>
  <c r="R90"/>
  <c r="R89"/>
  <c r="P91"/>
  <c r="P90"/>
  <c r="P89"/>
  <c r="J85"/>
  <c r="J84"/>
  <c r="F84"/>
  <c r="F82"/>
  <c r="E80"/>
  <c r="J55"/>
  <c r="J54"/>
  <c r="F54"/>
  <c r="F52"/>
  <c r="E50"/>
  <c r="J18"/>
  <c r="E18"/>
  <c r="F85"/>
  <c r="J17"/>
  <c r="J12"/>
  <c r="J82"/>
  <c r="E7"/>
  <c r="E48"/>
  <c i="6" r="J37"/>
  <c r="J36"/>
  <c i="1" r="AY59"/>
  <c i="6" r="J35"/>
  <c i="1" r="AX59"/>
  <c i="6" r="BI274"/>
  <c r="BH274"/>
  <c r="BG274"/>
  <c r="BF274"/>
  <c r="T274"/>
  <c r="T273"/>
  <c r="R274"/>
  <c r="R273"/>
  <c r="P274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4"/>
  <c r="BH254"/>
  <c r="BG254"/>
  <c r="BF254"/>
  <c r="T254"/>
  <c r="R254"/>
  <c r="P254"/>
  <c r="BI251"/>
  <c r="BH251"/>
  <c r="BG251"/>
  <c r="BF251"/>
  <c r="T251"/>
  <c r="R251"/>
  <c r="P251"/>
  <c r="BI247"/>
  <c r="BH247"/>
  <c r="BG247"/>
  <c r="BF247"/>
  <c r="T247"/>
  <c r="R247"/>
  <c r="P247"/>
  <c r="BI244"/>
  <c r="BH244"/>
  <c r="BG244"/>
  <c r="BF244"/>
  <c r="T244"/>
  <c r="R244"/>
  <c r="P244"/>
  <c r="BI240"/>
  <c r="BH240"/>
  <c r="BG240"/>
  <c r="BF240"/>
  <c r="T240"/>
  <c r="R240"/>
  <c r="P240"/>
  <c r="BI237"/>
  <c r="BH237"/>
  <c r="BG237"/>
  <c r="BF237"/>
  <c r="T237"/>
  <c r="R237"/>
  <c r="P237"/>
  <c r="BI235"/>
  <c r="BH235"/>
  <c r="BG235"/>
  <c r="BF235"/>
  <c r="T235"/>
  <c r="R235"/>
  <c r="P235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08"/>
  <c r="BH108"/>
  <c r="BG108"/>
  <c r="BF108"/>
  <c r="T108"/>
  <c r="R108"/>
  <c r="P108"/>
  <c r="BI104"/>
  <c r="BH104"/>
  <c r="BG104"/>
  <c r="BF104"/>
  <c r="T104"/>
  <c r="R104"/>
  <c r="P104"/>
  <c r="BI101"/>
  <c r="BH101"/>
  <c r="BG101"/>
  <c r="BF101"/>
  <c r="T101"/>
  <c r="R101"/>
  <c r="P101"/>
  <c r="BI97"/>
  <c r="BH97"/>
  <c r="BG97"/>
  <c r="BF97"/>
  <c r="T97"/>
  <c r="R97"/>
  <c r="P97"/>
  <c r="BI93"/>
  <c r="BH93"/>
  <c r="BG93"/>
  <c r="BF93"/>
  <c r="T93"/>
  <c r="R93"/>
  <c r="P93"/>
  <c r="BI89"/>
  <c r="BH89"/>
  <c r="BG89"/>
  <c r="BF89"/>
  <c r="T89"/>
  <c r="R89"/>
  <c r="P89"/>
  <c r="BI85"/>
  <c r="BH85"/>
  <c r="BG85"/>
  <c r="BF85"/>
  <c r="T85"/>
  <c r="R85"/>
  <c r="P85"/>
  <c r="J79"/>
  <c r="J78"/>
  <c r="F78"/>
  <c r="F76"/>
  <c r="E74"/>
  <c r="J55"/>
  <c r="J54"/>
  <c r="F54"/>
  <c r="F52"/>
  <c r="E50"/>
  <c r="J18"/>
  <c r="E18"/>
  <c r="F55"/>
  <c r="J17"/>
  <c r="J12"/>
  <c r="J76"/>
  <c r="E7"/>
  <c r="E72"/>
  <c i="5" r="J37"/>
  <c r="J36"/>
  <c i="1" r="AY58"/>
  <c i="5" r="J35"/>
  <c i="1" r="AX58"/>
  <c i="5" r="BI193"/>
  <c r="BH193"/>
  <c r="BG193"/>
  <c r="BF193"/>
  <c r="T193"/>
  <c r="T192"/>
  <c r="R193"/>
  <c r="R192"/>
  <c r="P193"/>
  <c r="P192"/>
  <c r="BI191"/>
  <c r="BH191"/>
  <c r="BG191"/>
  <c r="BF191"/>
  <c r="T191"/>
  <c r="T190"/>
  <c r="R191"/>
  <c r="R190"/>
  <c r="P191"/>
  <c r="P190"/>
  <c r="BI189"/>
  <c r="BH189"/>
  <c r="BG189"/>
  <c r="BF189"/>
  <c r="T189"/>
  <c r="R189"/>
  <c r="P189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7"/>
  <c r="BH137"/>
  <c r="BG137"/>
  <c r="BF137"/>
  <c r="T137"/>
  <c r="T136"/>
  <c r="R137"/>
  <c r="R136"/>
  <c r="P137"/>
  <c r="P136"/>
  <c r="BI133"/>
  <c r="BH133"/>
  <c r="BG133"/>
  <c r="BF133"/>
  <c r="T133"/>
  <c r="T132"/>
  <c r="R133"/>
  <c r="R132"/>
  <c r="P133"/>
  <c r="P132"/>
  <c r="BI128"/>
  <c r="BH128"/>
  <c r="BG128"/>
  <c r="BF128"/>
  <c r="T128"/>
  <c r="R128"/>
  <c r="P128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4"/>
  <c r="BH104"/>
  <c r="BG104"/>
  <c r="BF104"/>
  <c r="T104"/>
  <c r="R104"/>
  <c r="P104"/>
  <c r="BI99"/>
  <c r="BH99"/>
  <c r="BG99"/>
  <c r="BF99"/>
  <c r="T99"/>
  <c r="T98"/>
  <c r="R99"/>
  <c r="R98"/>
  <c r="P99"/>
  <c r="P98"/>
  <c r="BI96"/>
  <c r="BH96"/>
  <c r="BG96"/>
  <c r="BF96"/>
  <c r="T96"/>
  <c r="T95"/>
  <c r="R96"/>
  <c r="R95"/>
  <c r="P96"/>
  <c r="P95"/>
  <c r="J91"/>
  <c r="J90"/>
  <c r="F90"/>
  <c r="F88"/>
  <c r="E86"/>
  <c r="J55"/>
  <c r="J54"/>
  <c r="F54"/>
  <c r="F52"/>
  <c r="E50"/>
  <c r="J18"/>
  <c r="E18"/>
  <c r="F91"/>
  <c r="J17"/>
  <c r="J12"/>
  <c r="J52"/>
  <c r="E7"/>
  <c r="E84"/>
  <c i="4" r="J37"/>
  <c r="J36"/>
  <c i="1" r="AY57"/>
  <c i="4" r="J35"/>
  <c i="1" r="AX57"/>
  <c i="4" r="BI180"/>
  <c r="BH180"/>
  <c r="BG180"/>
  <c r="BF180"/>
  <c r="T180"/>
  <c r="R180"/>
  <c r="P180"/>
  <c r="BI174"/>
  <c r="BH174"/>
  <c r="BG174"/>
  <c r="BF174"/>
  <c r="T174"/>
  <c r="R174"/>
  <c r="P174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4"/>
  <c r="BH154"/>
  <c r="BG154"/>
  <c r="BF154"/>
  <c r="T154"/>
  <c r="R154"/>
  <c r="P154"/>
  <c r="BI149"/>
  <c r="BH149"/>
  <c r="BG149"/>
  <c r="BF149"/>
  <c r="T149"/>
  <c r="R149"/>
  <c r="P149"/>
  <c r="BI145"/>
  <c r="BH145"/>
  <c r="BG145"/>
  <c r="BF145"/>
  <c r="T145"/>
  <c r="R145"/>
  <c r="P145"/>
  <c r="BI140"/>
  <c r="BH140"/>
  <c r="BG140"/>
  <c r="BF140"/>
  <c r="T140"/>
  <c r="R140"/>
  <c r="P140"/>
  <c r="BI136"/>
  <c r="BH136"/>
  <c r="BG136"/>
  <c r="BF136"/>
  <c r="T136"/>
  <c r="R136"/>
  <c r="P136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R123"/>
  <c r="P123"/>
  <c r="BI120"/>
  <c r="BH120"/>
  <c r="BG120"/>
  <c r="BF120"/>
  <c r="T120"/>
  <c r="R120"/>
  <c r="P120"/>
  <c r="BI113"/>
  <c r="BH113"/>
  <c r="BG113"/>
  <c r="BF113"/>
  <c r="T113"/>
  <c r="R113"/>
  <c r="P113"/>
  <c r="BI108"/>
  <c r="BH108"/>
  <c r="BG108"/>
  <c r="BF108"/>
  <c r="T108"/>
  <c r="R108"/>
  <c r="P108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5"/>
  <c r="BH95"/>
  <c r="BG95"/>
  <c r="BF95"/>
  <c r="T95"/>
  <c r="R95"/>
  <c r="P95"/>
  <c r="BI91"/>
  <c r="BH91"/>
  <c r="BG91"/>
  <c r="BF91"/>
  <c r="T91"/>
  <c r="R91"/>
  <c r="P91"/>
  <c r="BI88"/>
  <c r="BH88"/>
  <c r="BG88"/>
  <c r="BF88"/>
  <c r="T88"/>
  <c r="R88"/>
  <c r="P88"/>
  <c r="J83"/>
  <c r="J82"/>
  <c r="F82"/>
  <c r="F80"/>
  <c r="E78"/>
  <c r="J55"/>
  <c r="J54"/>
  <c r="F54"/>
  <c r="F52"/>
  <c r="E50"/>
  <c r="J18"/>
  <c r="E18"/>
  <c r="F55"/>
  <c r="J17"/>
  <c r="J12"/>
  <c r="J80"/>
  <c r="E7"/>
  <c r="E76"/>
  <c i="3" r="J37"/>
  <c r="J36"/>
  <c i="1" r="AY56"/>
  <c i="3" r="J35"/>
  <c i="1" r="AX56"/>
  <c i="3" r="BI227"/>
  <c r="BH227"/>
  <c r="BG227"/>
  <c r="BF227"/>
  <c r="T227"/>
  <c r="R227"/>
  <c r="P227"/>
  <c r="BI222"/>
  <c r="BH222"/>
  <c r="BG222"/>
  <c r="BF222"/>
  <c r="T222"/>
  <c r="R222"/>
  <c r="P222"/>
  <c r="BI215"/>
  <c r="BH215"/>
  <c r="BG215"/>
  <c r="BF215"/>
  <c r="T215"/>
  <c r="R215"/>
  <c r="P215"/>
  <c r="BI210"/>
  <c r="BH210"/>
  <c r="BG210"/>
  <c r="BF210"/>
  <c r="T210"/>
  <c r="R210"/>
  <c r="P210"/>
  <c r="BI205"/>
  <c r="BH205"/>
  <c r="BG205"/>
  <c r="BF205"/>
  <c r="T205"/>
  <c r="R205"/>
  <c r="P205"/>
  <c r="BI201"/>
  <c r="BH201"/>
  <c r="BG201"/>
  <c r="BF201"/>
  <c r="T201"/>
  <c r="R201"/>
  <c r="P201"/>
  <c r="BI198"/>
  <c r="BH198"/>
  <c r="BG198"/>
  <c r="BF198"/>
  <c r="T198"/>
  <c r="R198"/>
  <c r="P198"/>
  <c r="BI195"/>
  <c r="BH195"/>
  <c r="BG195"/>
  <c r="BF195"/>
  <c r="T195"/>
  <c r="R195"/>
  <c r="P195"/>
  <c r="BI192"/>
  <c r="BH192"/>
  <c r="BG192"/>
  <c r="BF192"/>
  <c r="T192"/>
  <c r="R192"/>
  <c r="P192"/>
  <c r="BI191"/>
  <c r="BH191"/>
  <c r="BG191"/>
  <c r="BF191"/>
  <c r="T191"/>
  <c r="R191"/>
  <c r="P191"/>
  <c r="BI188"/>
  <c r="BH188"/>
  <c r="BG188"/>
  <c r="BF188"/>
  <c r="T188"/>
  <c r="R188"/>
  <c r="P188"/>
  <c r="BI181"/>
  <c r="BH181"/>
  <c r="BG181"/>
  <c r="BF181"/>
  <c r="T181"/>
  <c r="R181"/>
  <c r="P181"/>
  <c r="BI175"/>
  <c r="BH175"/>
  <c r="BG175"/>
  <c r="BF175"/>
  <c r="T175"/>
  <c r="R175"/>
  <c r="P175"/>
  <c r="BI172"/>
  <c r="BH172"/>
  <c r="BG172"/>
  <c r="BF172"/>
  <c r="T172"/>
  <c r="R172"/>
  <c r="P172"/>
  <c r="BI169"/>
  <c r="BH169"/>
  <c r="BG169"/>
  <c r="BF169"/>
  <c r="T169"/>
  <c r="R169"/>
  <c r="P169"/>
  <c r="BI164"/>
  <c r="BH164"/>
  <c r="BG164"/>
  <c r="BF164"/>
  <c r="T164"/>
  <c r="R164"/>
  <c r="P164"/>
  <c r="BI158"/>
  <c r="BH158"/>
  <c r="BG158"/>
  <c r="BF158"/>
  <c r="T158"/>
  <c r="R158"/>
  <c r="P158"/>
  <c r="BI153"/>
  <c r="BH153"/>
  <c r="BG153"/>
  <c r="BF153"/>
  <c r="T153"/>
  <c r="R153"/>
  <c r="P153"/>
  <c r="BI147"/>
  <c r="BH147"/>
  <c r="BG147"/>
  <c r="BF147"/>
  <c r="T147"/>
  <c r="R147"/>
  <c r="P147"/>
  <c r="BI143"/>
  <c r="BH143"/>
  <c r="BG143"/>
  <c r="BF143"/>
  <c r="T143"/>
  <c r="R143"/>
  <c r="P143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7"/>
  <c r="BH127"/>
  <c r="BG127"/>
  <c r="BF127"/>
  <c r="T127"/>
  <c r="R127"/>
  <c r="P127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8"/>
  <c r="BH98"/>
  <c r="BG98"/>
  <c r="BF98"/>
  <c r="T98"/>
  <c r="R98"/>
  <c r="P98"/>
  <c r="BI94"/>
  <c r="BH94"/>
  <c r="BG94"/>
  <c r="BF94"/>
  <c r="T94"/>
  <c r="R94"/>
  <c r="P94"/>
  <c r="BI88"/>
  <c r="BH88"/>
  <c r="BG88"/>
  <c r="BF88"/>
  <c r="T88"/>
  <c r="R88"/>
  <c r="P88"/>
  <c r="J83"/>
  <c r="J82"/>
  <c r="F82"/>
  <c r="F80"/>
  <c r="E78"/>
  <c r="J55"/>
  <c r="J54"/>
  <c r="F54"/>
  <c r="F52"/>
  <c r="E50"/>
  <c r="J18"/>
  <c r="E18"/>
  <c r="F83"/>
  <c r="J17"/>
  <c r="J12"/>
  <c r="J80"/>
  <c r="E7"/>
  <c r="E76"/>
  <c i="2" r="J37"/>
  <c r="J36"/>
  <c i="1" r="AY55"/>
  <c i="2" r="J35"/>
  <c i="1" r="AX55"/>
  <c i="2" r="BI349"/>
  <c r="BH349"/>
  <c r="BG349"/>
  <c r="BF349"/>
  <c r="T349"/>
  <c r="R349"/>
  <c r="P349"/>
  <c r="BI347"/>
  <c r="BH347"/>
  <c r="BG347"/>
  <c r="BF347"/>
  <c r="T347"/>
  <c r="R347"/>
  <c r="P347"/>
  <c r="BI343"/>
  <c r="BH343"/>
  <c r="BG343"/>
  <c r="BF343"/>
  <c r="T343"/>
  <c r="R343"/>
  <c r="P343"/>
  <c r="BI341"/>
  <c r="BH341"/>
  <c r="BG341"/>
  <c r="BF341"/>
  <c r="T341"/>
  <c r="R341"/>
  <c r="P341"/>
  <c r="BI338"/>
  <c r="BH338"/>
  <c r="BG338"/>
  <c r="BF338"/>
  <c r="T338"/>
  <c r="R338"/>
  <c r="P338"/>
  <c r="BI333"/>
  <c r="BH333"/>
  <c r="BG333"/>
  <c r="BF333"/>
  <c r="T333"/>
  <c r="R333"/>
  <c r="P333"/>
  <c r="BI330"/>
  <c r="BH330"/>
  <c r="BG330"/>
  <c r="BF330"/>
  <c r="T330"/>
  <c r="R330"/>
  <c r="P330"/>
  <c r="BI324"/>
  <c r="BH324"/>
  <c r="BG324"/>
  <c r="BF324"/>
  <c r="T324"/>
  <c r="R324"/>
  <c r="P324"/>
  <c r="BI319"/>
  <c r="BH319"/>
  <c r="BG319"/>
  <c r="BF319"/>
  <c r="T319"/>
  <c r="R319"/>
  <c r="P319"/>
  <c r="BI318"/>
  <c r="BH318"/>
  <c r="BG318"/>
  <c r="BF318"/>
  <c r="T318"/>
  <c r="R318"/>
  <c r="P318"/>
  <c r="BI315"/>
  <c r="BH315"/>
  <c r="BG315"/>
  <c r="BF315"/>
  <c r="T315"/>
  <c r="R315"/>
  <c r="P315"/>
  <c r="BI313"/>
  <c r="BH313"/>
  <c r="BG313"/>
  <c r="BF313"/>
  <c r="T313"/>
  <c r="R313"/>
  <c r="P313"/>
  <c r="BI310"/>
  <c r="BH310"/>
  <c r="BG310"/>
  <c r="BF310"/>
  <c r="T310"/>
  <c r="R310"/>
  <c r="P310"/>
  <c r="BI306"/>
  <c r="BH306"/>
  <c r="BG306"/>
  <c r="BF306"/>
  <c r="T306"/>
  <c r="R306"/>
  <c r="P306"/>
  <c r="BI304"/>
  <c r="BH304"/>
  <c r="BG304"/>
  <c r="BF304"/>
  <c r="T304"/>
  <c r="R304"/>
  <c r="P304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5"/>
  <c r="BH295"/>
  <c r="BG295"/>
  <c r="BF295"/>
  <c r="T295"/>
  <c r="R295"/>
  <c r="P295"/>
  <c r="BI292"/>
  <c r="BH292"/>
  <c r="BG292"/>
  <c r="BF292"/>
  <c r="T292"/>
  <c r="R292"/>
  <c r="P292"/>
  <c r="BI281"/>
  <c r="BH281"/>
  <c r="BG281"/>
  <c r="BF281"/>
  <c r="T281"/>
  <c r="R281"/>
  <c r="P281"/>
  <c r="BI278"/>
  <c r="BH278"/>
  <c r="BG278"/>
  <c r="BF278"/>
  <c r="T278"/>
  <c r="R278"/>
  <c r="P278"/>
  <c r="BI273"/>
  <c r="BH273"/>
  <c r="BG273"/>
  <c r="BF273"/>
  <c r="T273"/>
  <c r="R273"/>
  <c r="P273"/>
  <c r="BI270"/>
  <c r="BH270"/>
  <c r="BG270"/>
  <c r="BF270"/>
  <c r="T270"/>
  <c r="R270"/>
  <c r="P270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59"/>
  <c r="BH259"/>
  <c r="BG259"/>
  <c r="BF259"/>
  <c r="T259"/>
  <c r="R259"/>
  <c r="P259"/>
  <c r="BI255"/>
  <c r="BH255"/>
  <c r="BG255"/>
  <c r="BF255"/>
  <c r="T255"/>
  <c r="R255"/>
  <c r="P255"/>
  <c r="BI251"/>
  <c r="BH251"/>
  <c r="BG251"/>
  <c r="BF251"/>
  <c r="T251"/>
  <c r="T250"/>
  <c r="R251"/>
  <c r="R250"/>
  <c r="P251"/>
  <c r="P250"/>
  <c r="BI246"/>
  <c r="BH246"/>
  <c r="BG246"/>
  <c r="BF246"/>
  <c r="T246"/>
  <c r="R246"/>
  <c r="P246"/>
  <c r="BI242"/>
  <c r="BH242"/>
  <c r="BG242"/>
  <c r="BF242"/>
  <c r="T242"/>
  <c r="R242"/>
  <c r="P242"/>
  <c r="BI239"/>
  <c r="BH239"/>
  <c r="BG239"/>
  <c r="BF239"/>
  <c r="T239"/>
  <c r="R239"/>
  <c r="P239"/>
  <c r="BI237"/>
  <c r="BH237"/>
  <c r="BG237"/>
  <c r="BF237"/>
  <c r="T237"/>
  <c r="R237"/>
  <c r="P237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3"/>
  <c r="BH213"/>
  <c r="BG213"/>
  <c r="BF213"/>
  <c r="T213"/>
  <c r="R213"/>
  <c r="P213"/>
  <c r="BI210"/>
  <c r="BH210"/>
  <c r="BG210"/>
  <c r="BF210"/>
  <c r="T210"/>
  <c r="R210"/>
  <c r="P210"/>
  <c r="BI206"/>
  <c r="BH206"/>
  <c r="BG206"/>
  <c r="BF206"/>
  <c r="T206"/>
  <c r="R206"/>
  <c r="P206"/>
  <c r="BI200"/>
  <c r="BH200"/>
  <c r="BG200"/>
  <c r="BF200"/>
  <c r="T200"/>
  <c r="R200"/>
  <c r="P200"/>
  <c r="BI196"/>
  <c r="BH196"/>
  <c r="BG196"/>
  <c r="BF196"/>
  <c r="T196"/>
  <c r="R196"/>
  <c r="P196"/>
  <c r="BI191"/>
  <c r="BH191"/>
  <c r="BG191"/>
  <c r="BF191"/>
  <c r="T191"/>
  <c r="R191"/>
  <c r="P191"/>
  <c r="BI184"/>
  <c r="BH184"/>
  <c r="BG184"/>
  <c r="BF184"/>
  <c r="T184"/>
  <c r="R184"/>
  <c r="P184"/>
  <c r="BI181"/>
  <c r="BH181"/>
  <c r="BG181"/>
  <c r="BF181"/>
  <c r="T181"/>
  <c r="R181"/>
  <c r="P181"/>
  <c r="BI176"/>
  <c r="BH176"/>
  <c r="BG176"/>
  <c r="BF176"/>
  <c r="T176"/>
  <c r="R176"/>
  <c r="P176"/>
  <c r="BI173"/>
  <c r="BH173"/>
  <c r="BG173"/>
  <c r="BF173"/>
  <c r="T173"/>
  <c r="R173"/>
  <c r="P173"/>
  <c r="BI165"/>
  <c r="BH165"/>
  <c r="BG165"/>
  <c r="BF165"/>
  <c r="T165"/>
  <c r="R165"/>
  <c r="P165"/>
  <c r="BI160"/>
  <c r="BH160"/>
  <c r="BG160"/>
  <c r="BF160"/>
  <c r="T160"/>
  <c r="R160"/>
  <c r="P160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J86"/>
  <c r="J85"/>
  <c r="F85"/>
  <c r="F83"/>
  <c r="E81"/>
  <c r="J55"/>
  <c r="J54"/>
  <c r="F54"/>
  <c r="F52"/>
  <c r="E50"/>
  <c r="J18"/>
  <c r="E18"/>
  <c r="F55"/>
  <c r="J17"/>
  <c r="J12"/>
  <c r="J83"/>
  <c r="E7"/>
  <c r="E79"/>
  <c i="1" r="L50"/>
  <c r="AM50"/>
  <c r="AM49"/>
  <c r="L49"/>
  <c r="AM47"/>
  <c r="L47"/>
  <c r="L45"/>
  <c r="L44"/>
  <c i="2" r="J94"/>
  <c r="J301"/>
  <c r="J173"/>
  <c i="4" r="BK97"/>
  <c i="6" r="BK192"/>
  <c r="J113"/>
  <c r="BK221"/>
  <c r="BK247"/>
  <c r="J120"/>
  <c i="2" r="BK234"/>
  <c i="3" r="J100"/>
  <c i="5" r="BK158"/>
  <c i="7" r="BK91"/>
  <c i="2" r="BK341"/>
  <c i="4" r="BK140"/>
  <c i="5" r="BK184"/>
  <c i="7" r="J91"/>
  <c i="2" r="J149"/>
  <c r="BK273"/>
  <c r="BK298"/>
  <c r="J349"/>
  <c i="3" r="BK153"/>
  <c i="4" r="BK170"/>
  <c i="6" r="J215"/>
  <c r="BK215"/>
  <c i="7" r="J122"/>
  <c i="2" r="BK343"/>
  <c r="BK112"/>
  <c i="4" r="J140"/>
  <c i="5" r="BK150"/>
  <c i="6" r="BK219"/>
  <c i="2" r="J255"/>
  <c r="J270"/>
  <c r="BK304"/>
  <c r="BK213"/>
  <c i="3" r="J205"/>
  <c i="4" r="J97"/>
  <c i="5" r="BK180"/>
  <c i="7" r="BK117"/>
  <c i="2" r="BK117"/>
  <c r="BK134"/>
  <c i="4" r="J154"/>
  <c i="5" r="J145"/>
  <c i="6" r="J235"/>
  <c i="7" r="BK106"/>
  <c i="2" r="J155"/>
  <c r="BK94"/>
  <c i="3" r="J143"/>
  <c i="5" r="BK193"/>
  <c i="6" r="J152"/>
  <c i="7" r="J100"/>
  <c i="2" r="BK310"/>
  <c r="J338"/>
  <c i="3" r="BK210"/>
  <c i="6" r="J189"/>
  <c r="BK116"/>
  <c r="J206"/>
  <c i="5" r="J120"/>
  <c i="6" r="J228"/>
  <c i="2" r="J281"/>
  <c i="3" r="BK137"/>
  <c i="4" r="BK157"/>
  <c i="5" r="J164"/>
  <c i="6" r="BK212"/>
  <c i="1" r="AS54"/>
  <c i="3" r="J88"/>
  <c i="5" r="J123"/>
  <c i="6" r="BK122"/>
  <c i="7" r="J115"/>
  <c i="2" r="J119"/>
  <c r="BK160"/>
  <c i="5" r="J112"/>
  <c i="6" r="BK147"/>
  <c i="7" r="BK97"/>
  <c i="2" r="J132"/>
  <c r="BK318"/>
  <c r="J319"/>
  <c i="3" r="J181"/>
  <c i="4" r="J123"/>
  <c i="5" r="J157"/>
  <c i="6" r="BK85"/>
  <c i="7" r="J97"/>
  <c i="2" r="J106"/>
  <c i="3" r="BK94"/>
  <c i="4" r="J180"/>
  <c i="6" r="BK162"/>
  <c i="7" r="J117"/>
  <c i="2" r="BK224"/>
  <c r="BK313"/>
  <c i="4" r="BK167"/>
  <c i="5" r="BK123"/>
  <c i="6" r="BK237"/>
  <c i="2" r="BK251"/>
  <c r="J251"/>
  <c r="BK264"/>
  <c i="4" r="BK130"/>
  <c i="5" r="J170"/>
  <c r="BK126"/>
  <c r="BK182"/>
  <c r="J96"/>
  <c r="BK137"/>
  <c r="J152"/>
  <c r="BK171"/>
  <c r="BK145"/>
  <c r="BK164"/>
  <c r="BK120"/>
  <c i="6" r="J203"/>
  <c r="J138"/>
  <c r="J116"/>
  <c r="J251"/>
  <c r="J150"/>
  <c r="BK145"/>
  <c i="7" r="BK95"/>
  <c r="J113"/>
  <c r="BK110"/>
  <c i="2" r="BK265"/>
  <c r="BK221"/>
  <c r="BK114"/>
  <c r="BK347"/>
  <c r="J242"/>
  <c r="BK184"/>
  <c r="J110"/>
  <c i="3" r="J195"/>
  <c r="BK205"/>
  <c r="BK88"/>
  <c r="J108"/>
  <c r="BK134"/>
  <c r="J153"/>
  <c i="4" r="J157"/>
  <c r="BK113"/>
  <c r="BK180"/>
  <c r="BK149"/>
  <c i="5" r="J171"/>
  <c r="J184"/>
  <c r="J141"/>
  <c r="J155"/>
  <c r="BK112"/>
  <c r="J193"/>
  <c i="6" r="J101"/>
  <c r="BK198"/>
  <c r="J132"/>
  <c r="BK124"/>
  <c r="BK225"/>
  <c r="J128"/>
  <c r="J122"/>
  <c r="BK270"/>
  <c r="J237"/>
  <c r="BK195"/>
  <c i="7" r="J110"/>
  <c i="2" r="BK121"/>
  <c i="3" r="BK147"/>
  <c i="4" r="J113"/>
  <c i="5" r="BK176"/>
  <c i="6" r="J166"/>
  <c r="J212"/>
  <c i="2" r="J34"/>
  <c r="J259"/>
  <c r="J143"/>
  <c i="3" r="BK181"/>
  <c r="J110"/>
  <c i="5" r="J150"/>
  <c r="BK133"/>
  <c i="6" r="J130"/>
  <c i="7" r="J98"/>
  <c i="2" r="J127"/>
  <c r="J324"/>
  <c r="J341"/>
  <c r="BK155"/>
  <c r="J102"/>
  <c r="BK137"/>
  <c i="3" r="J134"/>
  <c r="J137"/>
  <c i="4" r="BK161"/>
  <c i="5" r="BK141"/>
  <c r="BK160"/>
  <c r="J166"/>
  <c i="6" r="BK168"/>
  <c i="7" r="BK115"/>
  <c i="2" r="BK242"/>
  <c r="J139"/>
  <c i="3" r="BK175"/>
  <c r="BK105"/>
  <c i="4" r="BK120"/>
  <c i="5" r="J176"/>
  <c i="6" r="J247"/>
  <c r="J254"/>
  <c i="7" r="BK107"/>
  <c i="2" r="J91"/>
  <c r="BK196"/>
  <c r="J224"/>
  <c i="3" r="BK108"/>
  <c i="4" r="J145"/>
  <c i="5" r="J173"/>
  <c i="6" r="BK223"/>
  <c r="J264"/>
  <c i="7" r="BK113"/>
  <c i="4" r="J174"/>
  <c i="6" r="J209"/>
  <c r="J136"/>
  <c r="BK126"/>
  <c r="BK235"/>
  <c r="J217"/>
  <c r="BK120"/>
  <c r="J201"/>
  <c r="BK262"/>
  <c r="BK209"/>
  <c r="BK93"/>
  <c i="2" r="J330"/>
  <c r="BK149"/>
  <c i="3" r="J201"/>
  <c i="4" r="BK123"/>
  <c i="5" r="BK186"/>
  <c r="J116"/>
  <c i="6" r="BK251"/>
  <c i="7" r="J107"/>
  <c i="2" r="BK152"/>
  <c r="BK116"/>
  <c i="3" r="BK100"/>
  <c i="4" r="BK136"/>
  <c i="5" r="BK116"/>
  <c r="BK143"/>
  <c r="J185"/>
  <c i="6" r="BK230"/>
  <c r="J198"/>
  <c i="2" r="BK181"/>
  <c r="J228"/>
  <c r="J347"/>
  <c r="BK255"/>
  <c r="J114"/>
  <c r="J265"/>
  <c i="3" r="J164"/>
  <c r="BK158"/>
  <c i="4" r="BK127"/>
  <c i="5" r="J147"/>
  <c i="6" r="BK254"/>
  <c r="J274"/>
  <c r="J97"/>
  <c i="2" r="BK292"/>
  <c r="J278"/>
  <c r="J315"/>
  <c r="J295"/>
  <c i="3" r="BK192"/>
  <c r="BK227"/>
  <c i="4" r="BK103"/>
  <c i="5" r="BK166"/>
  <c i="6" r="J192"/>
  <c r="BK274"/>
  <c i="7" r="BK100"/>
  <c i="2" r="BK99"/>
  <c r="BK349"/>
  <c r="J137"/>
  <c r="BK295"/>
  <c r="BK110"/>
  <c r="BK237"/>
  <c i="3" r="BK195"/>
  <c r="J105"/>
  <c i="4" r="J164"/>
  <c i="5" r="J133"/>
  <c r="J182"/>
  <c r="J108"/>
  <c i="6" r="BK164"/>
  <c r="J104"/>
  <c i="2" r="F34"/>
  <c i="4" r="J161"/>
  <c i="6" r="BK217"/>
  <c i="2" r="BK119"/>
  <c i="4" r="BK154"/>
  <c i="6" r="BK180"/>
  <c r="BK228"/>
  <c r="J126"/>
  <c r="J164"/>
  <c r="BK206"/>
  <c i="7" r="BK125"/>
  <c i="3" r="J98"/>
  <c i="5" r="J143"/>
  <c i="6" r="BK101"/>
  <c i="2" r="J191"/>
  <c i="3" r="J172"/>
  <c i="5" r="J160"/>
  <c i="6" r="BK201"/>
  <c r="BK150"/>
  <c i="2" r="J112"/>
  <c r="BK139"/>
  <c r="BK176"/>
  <c r="J181"/>
  <c i="3" r="BK110"/>
  <c i="4" r="J120"/>
  <c i="6" r="BK130"/>
  <c r="BK244"/>
  <c i="2" r="J239"/>
  <c r="J306"/>
  <c i="3" r="J127"/>
  <c i="5" r="BK189"/>
  <c i="6" r="BK260"/>
  <c i="2" r="BK191"/>
  <c i="5" r="J191"/>
  <c i="6" r="BK227"/>
  <c i="2" r="J299"/>
  <c r="BK306"/>
  <c i="3" r="J147"/>
  <c i="4" r="BK174"/>
  <c i="6" r="J108"/>
  <c r="BK134"/>
  <c i="2" r="J318"/>
  <c r="J146"/>
  <c i="3" r="BK143"/>
  <c i="2" r="J141"/>
  <c r="J99"/>
  <c i="6" r="BK138"/>
  <c r="BK170"/>
  <c r="J230"/>
  <c r="BK264"/>
  <c i="7" r="BK98"/>
  <c i="3" r="BK115"/>
  <c i="4" r="BK95"/>
  <c i="6" r="BK128"/>
  <c i="2" r="J200"/>
  <c i="3" r="J215"/>
  <c i="4" r="J103"/>
  <c i="5" r="J128"/>
  <c i="6" r="BK113"/>
  <c i="2" r="J117"/>
  <c r="BK127"/>
  <c r="J206"/>
  <c r="BK210"/>
  <c i="4" r="J167"/>
  <c r="BK91"/>
  <c i="6" r="J183"/>
  <c r="BK108"/>
  <c i="2" r="J196"/>
  <c r="BK315"/>
  <c i="4" r="J108"/>
  <c i="6" r="J258"/>
  <c i="2" r="BK281"/>
  <c r="J313"/>
  <c r="J184"/>
  <c r="J176"/>
  <c i="3" r="BK222"/>
  <c i="5" r="BK96"/>
  <c r="J126"/>
  <c i="6" r="J89"/>
  <c i="2" r="BK270"/>
  <c r="J264"/>
  <c i="3" r="BK103"/>
  <c i="4" r="J130"/>
  <c i="6" r="J170"/>
  <c r="J195"/>
  <c i="2" r="BK91"/>
  <c r="BK206"/>
  <c r="J343"/>
  <c i="3" r="J222"/>
  <c i="5" r="J163"/>
  <c i="6" r="BK240"/>
  <c i="7" r="J125"/>
  <c i="2" r="J333"/>
  <c i="3" r="J130"/>
  <c i="5" r="J104"/>
  <c i="6" r="J221"/>
  <c r="J180"/>
  <c r="J270"/>
  <c i="7" r="BK104"/>
  <c i="2" r="J96"/>
  <c i="3" r="BK130"/>
  <c i="5" r="BK108"/>
  <c i="6" r="BK132"/>
  <c i="2" r="J273"/>
  <c i="3" r="BK172"/>
  <c i="5" r="BK163"/>
  <c i="6" r="J267"/>
  <c i="2" r="BK299"/>
  <c r="BK338"/>
  <c r="J221"/>
  <c r="BK124"/>
  <c i="3" r="J198"/>
  <c i="4" r="J170"/>
  <c i="6" r="J244"/>
  <c i="7" r="J120"/>
  <c i="2" r="BK141"/>
  <c r="BK239"/>
  <c i="3" r="J94"/>
  <c i="5" r="J99"/>
  <c i="6" r="J232"/>
  <c i="2" r="J237"/>
  <c r="J152"/>
  <c r="J145"/>
  <c i="3" r="BK191"/>
  <c r="J210"/>
  <c r="BK120"/>
  <c i="4" r="J91"/>
  <c i="6" r="J134"/>
  <c r="J145"/>
  <c i="2" r="J262"/>
  <c r="J108"/>
  <c r="BK143"/>
  <c i="4" r="J149"/>
  <c i="5" r="BK169"/>
  <c i="6" r="J225"/>
  <c i="2" r="BK231"/>
  <c r="BK145"/>
  <c r="BK132"/>
  <c i="5" r="J186"/>
  <c i="6" r="BK166"/>
  <c r="BK189"/>
  <c r="J168"/>
  <c i="7" r="BK120"/>
  <c i="2" r="J304"/>
  <c i="4" r="BK100"/>
  <c i="5" r="BK157"/>
  <c i="6" r="J260"/>
  <c i="2" r="J116"/>
  <c i="3" r="J191"/>
  <c i="5" r="BK128"/>
  <c i="6" r="J93"/>
  <c i="7" r="BK102"/>
  <c i="2" r="J310"/>
  <c r="BK102"/>
  <c r="J134"/>
  <c i="3" r="J175"/>
  <c i="4" r="J136"/>
  <c i="5" r="J180"/>
  <c i="6" r="BK203"/>
  <c i="2" r="J165"/>
  <c r="BK158"/>
  <c r="BK262"/>
  <c i="4" r="J95"/>
  <c i="6" r="BK232"/>
  <c r="J85"/>
  <c i="4" r="J127"/>
  <c i="5" r="J169"/>
  <c i="6" r="BK183"/>
  <c i="2" r="J210"/>
  <c r="J231"/>
  <c i="3" r="J227"/>
  <c i="5" r="BK152"/>
  <c i="6" r="J262"/>
  <c i="7" r="J104"/>
  <c i="2" r="BK278"/>
  <c r="J292"/>
  <c i="4" r="BK164"/>
  <c i="5" r="BK191"/>
  <c i="7" r="BK122"/>
  <c i="2" r="BK173"/>
  <c r="J213"/>
  <c i="4" r="BK108"/>
  <c i="6" r="J124"/>
  <c r="J227"/>
  <c r="J219"/>
  <c r="BK267"/>
  <c i="7" r="J102"/>
  <c i="2" r="F36"/>
  <c r="J160"/>
  <c i="3" r="BK198"/>
  <c i="5" r="BK173"/>
  <c i="6" r="BK136"/>
  <c i="2" r="BK200"/>
  <c r="BK106"/>
  <c r="J124"/>
  <c i="3" r="J158"/>
  <c r="BK164"/>
  <c i="5" r="BK147"/>
  <c i="6" r="BK97"/>
  <c i="7" r="J106"/>
  <c i="2" r="BK165"/>
  <c i="3" r="BK98"/>
  <c i="5" r="J158"/>
  <c i="6" r="J240"/>
  <c i="2" r="BK146"/>
  <c r="BK259"/>
  <c i="3" r="J169"/>
  <c i="4" r="J100"/>
  <c i="5" r="J137"/>
  <c i="6" r="J162"/>
  <c i="2" r="J298"/>
  <c i="3" r="BK188"/>
  <c i="6" r="J186"/>
  <c r="BK104"/>
  <c r="BK186"/>
  <c r="BK89"/>
  <c i="2" r="BK228"/>
  <c i="3" r="J188"/>
  <c i="5" r="BK162"/>
  <c r="J162"/>
  <c i="7" r="J95"/>
  <c i="3" r="J103"/>
  <c i="4" r="BK88"/>
  <c i="5" r="BK170"/>
  <c i="6" r="BK258"/>
  <c i="2" r="J246"/>
  <c r="BK319"/>
  <c r="BK324"/>
  <c r="BK330"/>
  <c i="3" r="J120"/>
  <c r="BK201"/>
  <c i="5" r="BK99"/>
  <c i="6" r="BK152"/>
  <c i="2" r="BK108"/>
  <c r="BK96"/>
  <c i="3" r="J192"/>
  <c i="4" r="J88"/>
  <c i="5" r="J189"/>
  <c i="6" r="J147"/>
  <c i="2" r="BK333"/>
  <c r="J234"/>
  <c r="BK246"/>
  <c r="BK301"/>
  <c i="3" r="BK169"/>
  <c i="4" r="BK145"/>
  <c i="5" r="BK185"/>
  <c i="6" r="J223"/>
  <c i="2" r="J158"/>
  <c i="3" r="BK127"/>
  <c r="BK215"/>
  <c i="2" r="J121"/>
  <c i="3" r="J115"/>
  <c i="5" r="BK155"/>
  <c r="BK104"/>
  <c i="2" r="F37"/>
  <c l="1" r="R105"/>
  <c i="3" r="R87"/>
  <c r="T152"/>
  <c r="T180"/>
  <c i="4" r="BK87"/>
  <c r="J87"/>
  <c r="J60"/>
  <c r="P144"/>
  <c r="BK169"/>
  <c r="BK166"/>
  <c r="J166"/>
  <c r="J65"/>
  <c i="2" r="T199"/>
  <c r="P317"/>
  <c r="P312"/>
  <c i="3" r="T87"/>
  <c r="P152"/>
  <c r="R180"/>
  <c i="4" r="T87"/>
  <c r="BK144"/>
  <c r="J144"/>
  <c r="J63"/>
  <c r="T160"/>
  <c i="5" r="BK154"/>
  <c r="J154"/>
  <c r="J68"/>
  <c r="R172"/>
  <c i="6" r="BK84"/>
  <c r="J84"/>
  <c r="J61"/>
  <c i="2" r="T105"/>
  <c r="R317"/>
  <c r="R312"/>
  <c i="5" r="R154"/>
  <c r="R179"/>
  <c r="R178"/>
  <c i="2" r="P199"/>
  <c r="T317"/>
  <c r="T312"/>
  <c i="5" r="T140"/>
  <c r="P172"/>
  <c i="7" r="T94"/>
  <c r="R112"/>
  <c i="2" r="P105"/>
  <c r="R254"/>
  <c r="T346"/>
  <c r="T345"/>
  <c i="7" r="P112"/>
  <c i="2" r="P90"/>
  <c r="BK254"/>
  <c r="J254"/>
  <c r="J65"/>
  <c r="R346"/>
  <c r="R345"/>
  <c i="3" r="BK87"/>
  <c r="J87"/>
  <c r="J60"/>
  <c r="BK152"/>
  <c r="J152"/>
  <c r="J63"/>
  <c r="T200"/>
  <c r="T197"/>
  <c i="4" r="P87"/>
  <c r="R144"/>
  <c r="T169"/>
  <c r="T166"/>
  <c i="5" r="BK140"/>
  <c r="P165"/>
  <c r="T179"/>
  <c r="T178"/>
  <c i="2" r="R199"/>
  <c r="BK317"/>
  <c r="J317"/>
  <c r="J67"/>
  <c i="3" r="BK97"/>
  <c r="J97"/>
  <c r="J62"/>
  <c r="BK180"/>
  <c r="J180"/>
  <c r="J64"/>
  <c i="6" r="P84"/>
  <c r="P83"/>
  <c r="P82"/>
  <c i="1" r="AU59"/>
  <c i="7" r="BK112"/>
  <c r="J112"/>
  <c r="J65"/>
  <c i="2" r="R90"/>
  <c i="3" r="R97"/>
  <c r="R200"/>
  <c r="R197"/>
  <c i="4" r="P94"/>
  <c r="P93"/>
  <c r="P160"/>
  <c i="5" r="BK103"/>
  <c r="J103"/>
  <c r="J63"/>
  <c r="P154"/>
  <c r="BK179"/>
  <c r="J179"/>
  <c r="J72"/>
  <c i="6" r="T84"/>
  <c r="T83"/>
  <c r="T82"/>
  <c i="7" r="R94"/>
  <c r="R93"/>
  <c r="R88"/>
  <c r="T112"/>
  <c i="2" r="BK90"/>
  <c r="J90"/>
  <c r="J60"/>
  <c r="T90"/>
  <c r="P254"/>
  <c r="BK346"/>
  <c r="BK345"/>
  <c r="J345"/>
  <c r="J68"/>
  <c i="4" r="R87"/>
  <c r="T144"/>
  <c r="P169"/>
  <c r="P166"/>
  <c i="5" r="T103"/>
  <c r="T102"/>
  <c r="BK165"/>
  <c r="J165"/>
  <c r="J69"/>
  <c r="P179"/>
  <c r="P178"/>
  <c i="3" r="P87"/>
  <c r="R152"/>
  <c r="BK200"/>
  <c r="J200"/>
  <c r="J66"/>
  <c i="4" r="BK94"/>
  <c r="BK93"/>
  <c r="J93"/>
  <c r="J61"/>
  <c r="BK160"/>
  <c r="J160"/>
  <c r="J64"/>
  <c i="5" r="P140"/>
  <c r="P139"/>
  <c r="R165"/>
  <c r="T172"/>
  <c i="2" r="BK199"/>
  <c r="J199"/>
  <c r="J63"/>
  <c i="3" r="P97"/>
  <c r="P200"/>
  <c r="P197"/>
  <c i="4" r="T94"/>
  <c r="T93"/>
  <c r="R169"/>
  <c r="R166"/>
  <c i="5" r="R103"/>
  <c r="R102"/>
  <c r="R140"/>
  <c r="R139"/>
  <c r="T154"/>
  <c r="BK172"/>
  <c r="J172"/>
  <c r="J70"/>
  <c i="7" r="P94"/>
  <c r="P93"/>
  <c r="P88"/>
  <c i="1" r="AU60"/>
  <c i="2" r="BK105"/>
  <c r="T254"/>
  <c r="P346"/>
  <c r="P345"/>
  <c i="3" r="T97"/>
  <c r="T96"/>
  <c r="P180"/>
  <c i="4" r="R94"/>
  <c r="R93"/>
  <c r="R160"/>
  <c i="5" r="P103"/>
  <c r="P102"/>
  <c r="P94"/>
  <c i="1" r="AU58"/>
  <c i="5" r="T165"/>
  <c i="6" r="R84"/>
  <c r="R83"/>
  <c r="R82"/>
  <c i="7" r="BK94"/>
  <c r="J94"/>
  <c r="J63"/>
  <c i="5" r="BK190"/>
  <c r="J190"/>
  <c r="J73"/>
  <c r="BK132"/>
  <c r="J132"/>
  <c r="J64"/>
  <c i="7" r="BK90"/>
  <c r="J90"/>
  <c r="J61"/>
  <c r="BK119"/>
  <c r="J119"/>
  <c r="J66"/>
  <c i="6" r="BK273"/>
  <c r="J273"/>
  <c r="J62"/>
  <c i="5" r="BK98"/>
  <c r="J98"/>
  <c r="J61"/>
  <c i="7" r="BK109"/>
  <c r="J109"/>
  <c r="J64"/>
  <c r="BK124"/>
  <c r="J124"/>
  <c r="J68"/>
  <c i="2" r="BK250"/>
  <c r="J250"/>
  <c r="J64"/>
  <c i="5" r="BK136"/>
  <c r="J136"/>
  <c r="J65"/>
  <c r="BK95"/>
  <c r="J95"/>
  <c r="J60"/>
  <c r="BK192"/>
  <c r="J192"/>
  <c r="J74"/>
  <c i="7" r="BK121"/>
  <c r="J121"/>
  <c r="J67"/>
  <c r="BE120"/>
  <c r="BE122"/>
  <c r="E78"/>
  <c r="BE91"/>
  <c r="F55"/>
  <c r="BE95"/>
  <c r="BE107"/>
  <c i="6" r="BK83"/>
  <c r="J83"/>
  <c r="J60"/>
  <c i="7" r="BE100"/>
  <c r="BE106"/>
  <c r="J52"/>
  <c r="BE104"/>
  <c r="BE117"/>
  <c r="BE113"/>
  <c r="BE115"/>
  <c r="BE98"/>
  <c r="BE97"/>
  <c r="BE102"/>
  <c r="BE110"/>
  <c r="BE125"/>
  <c i="5" r="J140"/>
  <c r="J67"/>
  <c i="6" r="E48"/>
  <c r="BE126"/>
  <c r="BE128"/>
  <c r="BE130"/>
  <c r="BE164"/>
  <c r="BE168"/>
  <c r="BE108"/>
  <c r="BE170"/>
  <c r="BE186"/>
  <c r="BE195"/>
  <c r="BE206"/>
  <c r="BE209"/>
  <c r="BE225"/>
  <c r="BE228"/>
  <c r="BE262"/>
  <c r="BE270"/>
  <c i="5" r="BK102"/>
  <c r="J102"/>
  <c r="J62"/>
  <c i="6" r="F79"/>
  <c r="BE93"/>
  <c r="BE101"/>
  <c r="BE122"/>
  <c r="BE162"/>
  <c r="BE217"/>
  <c r="BE227"/>
  <c r="BE251"/>
  <c r="BE219"/>
  <c r="BE254"/>
  <c r="BE258"/>
  <c r="BE260"/>
  <c r="BE267"/>
  <c r="BE104"/>
  <c r="BE124"/>
  <c r="BE134"/>
  <c r="BE150"/>
  <c r="BE166"/>
  <c r="BE212"/>
  <c r="BE215"/>
  <c r="BE223"/>
  <c r="BE183"/>
  <c r="BE198"/>
  <c r="BE221"/>
  <c r="J52"/>
  <c r="BE89"/>
  <c r="BE152"/>
  <c r="BE192"/>
  <c r="BE232"/>
  <c r="BE237"/>
  <c r="BE244"/>
  <c r="BE116"/>
  <c r="BE180"/>
  <c r="BE189"/>
  <c r="BE240"/>
  <c i="5" r="BK178"/>
  <c r="J178"/>
  <c r="J71"/>
  <c i="6" r="BE85"/>
  <c r="BE120"/>
  <c r="BE132"/>
  <c r="BE203"/>
  <c r="BE97"/>
  <c r="BE113"/>
  <c r="BE136"/>
  <c r="BE138"/>
  <c r="BE201"/>
  <c r="BE230"/>
  <c r="BE235"/>
  <c r="BE264"/>
  <c r="BE274"/>
  <c r="BE145"/>
  <c r="BE147"/>
  <c r="BE247"/>
  <c i="4" r="P86"/>
  <c i="1" r="AU57"/>
  <c i="4" r="T86"/>
  <c i="5" r="J88"/>
  <c r="BE126"/>
  <c r="BE162"/>
  <c r="BE164"/>
  <c r="BE184"/>
  <c i="4" r="J94"/>
  <c r="J62"/>
  <c r="J169"/>
  <c r="J66"/>
  <c i="5" r="BE116"/>
  <c r="BE120"/>
  <c r="BE170"/>
  <c r="BE171"/>
  <c r="BE185"/>
  <c r="BE186"/>
  <c r="BE189"/>
  <c r="BE112"/>
  <c r="BE157"/>
  <c r="BE193"/>
  <c r="BE128"/>
  <c r="BE141"/>
  <c r="BE155"/>
  <c r="BE166"/>
  <c r="BE173"/>
  <c r="BE182"/>
  <c i="4" r="BK86"/>
  <c r="J86"/>
  <c r="J59"/>
  <c i="5" r="F55"/>
  <c r="BE108"/>
  <c r="BE123"/>
  <c r="BE158"/>
  <c r="E48"/>
  <c r="BE99"/>
  <c r="BE104"/>
  <c r="BE137"/>
  <c r="BE147"/>
  <c r="BE169"/>
  <c r="BE191"/>
  <c r="BE133"/>
  <c r="BE150"/>
  <c r="BE96"/>
  <c r="BE145"/>
  <c r="BE160"/>
  <c r="BE176"/>
  <c r="BE143"/>
  <c r="BE152"/>
  <c r="BE163"/>
  <c r="BE180"/>
  <c i="4" r="F83"/>
  <c r="BE88"/>
  <c r="BE91"/>
  <c r="J52"/>
  <c r="BE108"/>
  <c r="BE127"/>
  <c r="BE154"/>
  <c r="BE164"/>
  <c r="BE95"/>
  <c r="BE149"/>
  <c r="BE157"/>
  <c r="BE145"/>
  <c r="BE167"/>
  <c r="BE170"/>
  <c r="BE113"/>
  <c r="BE174"/>
  <c r="BE180"/>
  <c i="3" r="BK197"/>
  <c r="J197"/>
  <c r="J65"/>
  <c i="4" r="E48"/>
  <c r="BE97"/>
  <c r="BE120"/>
  <c r="BE123"/>
  <c r="BE130"/>
  <c r="BE136"/>
  <c r="BE140"/>
  <c r="BE100"/>
  <c r="BE103"/>
  <c r="BE161"/>
  <c i="2" r="T104"/>
  <c r="T89"/>
  <c r="P104"/>
  <c r="P89"/>
  <c i="1" r="AU55"/>
  <c i="2" r="R104"/>
  <c r="R89"/>
  <c i="3" r="BE215"/>
  <c r="BE134"/>
  <c r="BE158"/>
  <c r="BE210"/>
  <c i="2" r="J105"/>
  <c r="J62"/>
  <c r="BK312"/>
  <c r="J312"/>
  <c r="J66"/>
  <c i="3" r="BE181"/>
  <c r="BE192"/>
  <c r="BE100"/>
  <c r="BE110"/>
  <c r="BE120"/>
  <c r="BE137"/>
  <c r="BE153"/>
  <c r="BE191"/>
  <c r="BE205"/>
  <c r="BE222"/>
  <c r="BE227"/>
  <c r="E48"/>
  <c r="BE94"/>
  <c r="BE115"/>
  <c r="BE172"/>
  <c r="BE195"/>
  <c r="BE198"/>
  <c r="F55"/>
  <c r="BE147"/>
  <c i="2" r="J346"/>
  <c r="J69"/>
  <c i="3" r="BE88"/>
  <c r="BE103"/>
  <c r="BE108"/>
  <c r="BE164"/>
  <c r="BE188"/>
  <c r="BE105"/>
  <c r="BE169"/>
  <c r="J52"/>
  <c r="BE98"/>
  <c r="BE143"/>
  <c r="BE127"/>
  <c r="BE130"/>
  <c r="BE175"/>
  <c r="BE201"/>
  <c i="2" r="BE91"/>
  <c r="BE99"/>
  <c r="BE106"/>
  <c r="BE112"/>
  <c r="E48"/>
  <c r="BE121"/>
  <c r="BE134"/>
  <c r="BE145"/>
  <c r="BE146"/>
  <c r="BE173"/>
  <c r="BE210"/>
  <c r="BE221"/>
  <c r="BE242"/>
  <c r="BE264"/>
  <c r="BE270"/>
  <c r="BE295"/>
  <c r="BE304"/>
  <c r="BE313"/>
  <c r="BE318"/>
  <c r="BE333"/>
  <c r="BE343"/>
  <c r="BE96"/>
  <c r="BE110"/>
  <c r="BE127"/>
  <c r="BE155"/>
  <c r="BE158"/>
  <c r="BE165"/>
  <c r="BE181"/>
  <c r="BE206"/>
  <c r="BE228"/>
  <c r="BE231"/>
  <c r="BE251"/>
  <c r="BE259"/>
  <c r="BE281"/>
  <c r="BE292"/>
  <c r="BE299"/>
  <c r="BE301"/>
  <c r="BE319"/>
  <c r="BE324"/>
  <c r="BE330"/>
  <c r="BE347"/>
  <c r="BE349"/>
  <c r="J52"/>
  <c r="F86"/>
  <c r="BE117"/>
  <c r="BE124"/>
  <c r="BE132"/>
  <c r="BE141"/>
  <c r="BE143"/>
  <c r="BE149"/>
  <c r="BE176"/>
  <c r="BE191"/>
  <c r="BE196"/>
  <c r="BE213"/>
  <c r="BE224"/>
  <c r="BE237"/>
  <c r="BE239"/>
  <c r="BE255"/>
  <c r="BE262"/>
  <c r="BE265"/>
  <c r="BE298"/>
  <c r="BE306"/>
  <c r="BE341"/>
  <c r="BE116"/>
  <c r="BE160"/>
  <c r="BE184"/>
  <c r="BE200"/>
  <c r="BE234"/>
  <c r="BE246"/>
  <c r="BE310"/>
  <c r="BE315"/>
  <c i="1" r="AW55"/>
  <c i="2" r="BE94"/>
  <c r="BE102"/>
  <c r="BE108"/>
  <c r="BE114"/>
  <c r="BE119"/>
  <c r="BE137"/>
  <c r="BE139"/>
  <c r="BE152"/>
  <c r="BE273"/>
  <c r="BE278"/>
  <c r="BE338"/>
  <c i="1" r="BA55"/>
  <c r="BC55"/>
  <c r="BD55"/>
  <c i="7" r="J34"/>
  <c i="1" r="AW60"/>
  <c i="3" r="F36"/>
  <c i="1" r="BC56"/>
  <c i="5" r="F34"/>
  <c i="1" r="BA58"/>
  <c i="6" r="F35"/>
  <c i="1" r="BB59"/>
  <c i="6" r="F37"/>
  <c i="1" r="BD59"/>
  <c i="4" r="F37"/>
  <c i="1" r="BD57"/>
  <c i="6" r="F36"/>
  <c i="1" r="BC59"/>
  <c i="5" r="F37"/>
  <c i="1" r="BD58"/>
  <c i="7" r="F35"/>
  <c i="1" r="BB60"/>
  <c i="7" r="F36"/>
  <c i="1" r="BC60"/>
  <c i="3" r="J34"/>
  <c i="1" r="AW56"/>
  <c i="5" r="F36"/>
  <c i="1" r="BC58"/>
  <c i="4" r="F36"/>
  <c i="1" r="BC57"/>
  <c i="7" r="F37"/>
  <c i="1" r="BD60"/>
  <c i="4" r="J34"/>
  <c i="1" r="AW57"/>
  <c i="6" r="J34"/>
  <c i="1" r="AW59"/>
  <c i="4" r="F34"/>
  <c i="1" r="BA57"/>
  <c i="3" r="F35"/>
  <c i="1" r="BB56"/>
  <c i="5" r="J34"/>
  <c i="1" r="AW58"/>
  <c i="3" r="F34"/>
  <c i="1" r="BA56"/>
  <c i="7" r="F34"/>
  <c i="1" r="BA60"/>
  <c i="3" r="F37"/>
  <c i="1" r="BD56"/>
  <c i="6" r="F34"/>
  <c i="1" r="BA59"/>
  <c i="5" r="F35"/>
  <c i="1" r="BB58"/>
  <c i="4" r="F35"/>
  <c i="1" r="BB57"/>
  <c i="2" r="F35"/>
  <c i="1" r="BB55"/>
  <c i="5" l="1" r="R94"/>
  <c i="3" r="R96"/>
  <c r="R86"/>
  <c i="7" r="T93"/>
  <c r="T88"/>
  <c i="4" r="R86"/>
  <c i="5" r="T139"/>
  <c r="T94"/>
  <c r="BK139"/>
  <c r="J139"/>
  <c r="J66"/>
  <c i="3" r="P96"/>
  <c r="P86"/>
  <c i="1" r="AU56"/>
  <c i="3" r="T86"/>
  <c i="7" r="BK89"/>
  <c r="BK93"/>
  <c r="J93"/>
  <c r="J62"/>
  <c i="6" r="BK82"/>
  <c r="J82"/>
  <c i="5" r="BK94"/>
  <c r="J94"/>
  <c r="J59"/>
  <c i="3" r="BK96"/>
  <c r="J96"/>
  <c r="J61"/>
  <c i="2" r="BK104"/>
  <c r="J104"/>
  <c r="J61"/>
  <c i="4" r="J30"/>
  <c i="1" r="AG57"/>
  <c i="5" r="F33"/>
  <c i="1" r="AZ58"/>
  <c i="7" r="J33"/>
  <c i="1" r="AV60"/>
  <c r="AT60"/>
  <c i="7" r="F33"/>
  <c i="1" r="AZ60"/>
  <c r="BD54"/>
  <c r="W33"/>
  <c r="AU54"/>
  <c i="6" r="J33"/>
  <c i="1" r="AV59"/>
  <c r="AT59"/>
  <c i="2" r="J33"/>
  <c i="1" r="AV55"/>
  <c r="AT55"/>
  <c i="2" r="F33"/>
  <c i="1" r="AZ55"/>
  <c i="4" r="J33"/>
  <c i="1" r="AV57"/>
  <c r="AT57"/>
  <c r="BA54"/>
  <c r="AW54"/>
  <c r="AK30"/>
  <c i="5" r="J33"/>
  <c i="1" r="AV58"/>
  <c r="AT58"/>
  <c i="3" r="F33"/>
  <c i="1" r="AZ56"/>
  <c r="BC54"/>
  <c r="W32"/>
  <c i="6" r="F33"/>
  <c i="1" r="AZ59"/>
  <c r="BB54"/>
  <c r="AX54"/>
  <c i="6" r="J30"/>
  <c i="1" r="AG59"/>
  <c i="4" r="F33"/>
  <c i="1" r="AZ57"/>
  <c i="3" r="J33"/>
  <c i="1" r="AV56"/>
  <c r="AT56"/>
  <c i="7" l="1" r="BK88"/>
  <c r="J88"/>
  <c r="J59"/>
  <c r="J89"/>
  <c r="J60"/>
  <c i="1" r="AN59"/>
  <c i="6" r="J59"/>
  <c r="J39"/>
  <c i="1" r="AN57"/>
  <c i="3" r="BK86"/>
  <c r="J86"/>
  <c r="J59"/>
  <c i="4" r="J39"/>
  <c i="2" r="BK89"/>
  <c r="J89"/>
  <c r="J59"/>
  <c i="5" r="J30"/>
  <c i="1" r="AG58"/>
  <c r="AN58"/>
  <c r="AY54"/>
  <c r="W30"/>
  <c r="AZ54"/>
  <c r="W29"/>
  <c r="W31"/>
  <c i="5" l="1" r="J39"/>
  <c i="7" r="J30"/>
  <c i="1" r="AG60"/>
  <c r="AV54"/>
  <c r="AK29"/>
  <c i="2" r="J30"/>
  <c i="1" r="AG55"/>
  <c i="3" r="J30"/>
  <c i="1" r="AG56"/>
  <c r="AN56"/>
  <c i="7" l="1" r="J39"/>
  <c i="3" r="J39"/>
  <c i="1" r="AN55"/>
  <c i="2" r="J39"/>
  <c i="1" r="AN60"/>
  <c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<sst xmlns="http://schemas.openxmlformats.org/spreadsheetml/2006/main">
  <si>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</si>
  <si>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</si>
  <si>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</si>
  <si>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</si>
  <si>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</si>
  <si>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{197f3931-ad37-40eb-879d-a605c6493c37}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</si>
  <si>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</si>
  <si>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</si>
  <si>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</si>
  <si>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</si>
  <si>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</si>
  <si>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</si>
  <si>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</si>
  <si>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</si>
  <si>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4/2024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</si>
  <si>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</si>
  <si>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</si>
  <si>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Rozšíření parkování v ulici Náchodská v Táboře, severní část, etapa 2</t>
  </si>
  <si>
    <t>KSO:</t>
  </si>
  <si>
    <t/>
  </si>
  <si>
    <t>CC-CZ:</t>
  </si>
  <si>
    <t>Místo:</t>
  </si>
  <si>
    <t>Tábor</t>
  </si>
  <si>
    <t>Datum:</t>
  </si>
  <si>
    <t>25. 2. 2024</t>
  </si>
  <si>
    <t>Zadavatel:</t>
  </si>
  <si>
    <t>IČ:</t>
  </si>
  <si>
    <t>Město Tábor</t>
  </si>
  <si>
    <t>DIČ:</t>
  </si>
  <si>
    <t>Uchazeč:</t>
  </si>
  <si>
    <t>Vyplň údaj</t>
  </si>
  <si>
    <t>Projektant:</t>
  </si>
  <si>
    <t>Ing. Robert Juřina</t>
  </si>
  <si>
    <t>True</t>
  </si>
  <si>
    <t>Zpracovatel:</t>
  </si>
  <si>
    <t>Ing. Barbora Filip</t>
  </si>
  <si>
    <t>Poznámka:</t>
  </si>
  <si>
    <t>Soupis prací je sestaven s využitím položek Cenové soustavy ÚRS. Cenové a technické_x000d_
podmínky položek Cenové soustavy ÚRS, které nejsou uvedeny v soupisu prací_x000d_
(informace z tzv. úvodních částí katalogů) jsou neomezeně dálkově k dispozici na_x000d_
www.cs-urs.cz. Položky soupisu prací, které nemají ve sloupci „Cenová soustava“_x000d_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</si>
  <si>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</si>
  <si>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</si>
  <si>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</si>
  <si>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</si>
  <si>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</si>
  <si>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</si>
  <si>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</si>
  <si>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</si>
  <si>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</si>
  <si>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</si>
  <si>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</si>
  <si>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</si>
  <si>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</si>
  <si>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</si>
  <si>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</si>
  <si>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</si>
  <si>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</si>
  <si>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</si>
  <si>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</si>
  <si>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</si>
  <si>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</si>
  <si>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</si>
  <si>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</si>
  <si>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</si>
  <si>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</si>
  <si>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</si>
  <si>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</si>
  <si>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</si>
  <si>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</si>
  <si>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</si>
  <si>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</si>
  <si>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</si>
  <si>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</si>
  <si>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</si>
  <si>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</si>
  <si>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</si>
  <si>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</si>
  <si>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</si>
  <si>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</si>
  <si>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</si>
  <si>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Parkovací plochy</t>
  </si>
  <si>
    <t>STA</t>
  </si>
  <si>
    <t>1</t>
  </si>
  <si>
    <t>{073137d5-ea96-47da-ba47-227c3c28ab39}</t>
  </si>
  <si>
    <t>2</t>
  </si>
  <si>
    <t>SO 102</t>
  </si>
  <si>
    <t>Doplnění chodníků a stavební úpravy stávajících chodníků</t>
  </si>
  <si>
    <t>{dc9cc5a9-e63b-4284-bbb5-a852632bc738}</t>
  </si>
  <si>
    <t>SO 103</t>
  </si>
  <si>
    <t>Plochy pro kontejnery</t>
  </si>
  <si>
    <t>{e803856e-c82c-4e49-9d39-61a0803d3134}</t>
  </si>
  <si>
    <t>SO 401</t>
  </si>
  <si>
    <t>Výměna stožárů a kabelů veřejného osvětlení</t>
  </si>
  <si>
    <t>ING</t>
  </si>
  <si>
    <t>{ec6c3054-0712-49c2-a566-a2de9c842d75}</t>
  </si>
  <si>
    <t>828 8</t>
  </si>
  <si>
    <t>SO 703</t>
  </si>
  <si>
    <t>Sadové úpravy</t>
  </si>
  <si>
    <t>{c5a59ea7-ff15-4593-81b8-f314e75e4d79}</t>
  </si>
  <si>
    <t>VON</t>
  </si>
  <si>
    <t xml:space="preserve">Všeobecné a obecné náklady </t>
  </si>
  <si>
    <t>{c69a4069-b8f1-487f-8f4d-5d331e5daf39}</t>
  </si>
  <si>
    <t>A</t>
  </si>
  <si>
    <t>asfaltová plocha</t>
  </si>
  <si>
    <t>m2</t>
  </si>
  <si>
    <t>314,27</t>
  </si>
  <si>
    <t>P</t>
  </si>
  <si>
    <t>parkoviště</t>
  </si>
  <si>
    <t>466,96</t>
  </si>
  <si>
    <t>KRYCÍ LIST SOUPISU PRACÍ</t>
  </si>
  <si>
    <t>PZTP</t>
  </si>
  <si>
    <t>parkoviště ZTP</t>
  </si>
  <si>
    <t>30,45</t>
  </si>
  <si>
    <t>Objekt:</t>
  </si>
  <si>
    <t>SO 101 - Parkovací plochy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</si>
  <si>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</si>
  <si>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REKAPITULACE ČLENĚNÍ SOUPISU PRACÍ</t>
  </si>
  <si>
    <t>Kód dílu - Popis</t>
  </si>
  <si>
    <t>Cena celkem [CZK]</t>
  </si>
  <si>
    <t>-1</t>
  </si>
  <si>
    <t>2 - Zakládání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</si>
  <si>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</si>
  <si>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</si>
  <si>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</si>
  <si>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</si>
  <si>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</si>
  <si>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998 - Přesun hmot</t>
  </si>
  <si>
    <t xml:space="preserve">      997 - Přesun sutě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</si>
  <si>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</si>
  <si>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</si>
  <si>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</si>
  <si>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</si>
  <si>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</si>
  <si>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</si>
  <si>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</si>
  <si>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</si>
  <si>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</si>
  <si>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</si>
  <si>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</si>
  <si>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</si>
  <si>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</si>
  <si>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</si>
  <si>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</si>
  <si>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Zakládání</t>
  </si>
  <si>
    <t>ROZPOCET</t>
  </si>
  <si>
    <t>K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</si>
  <si>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</si>
  <si>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</si>
  <si>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4</t>
  </si>
  <si>
    <t>-1712629978</t>
  </si>
  <si>
    <t>Online PSC</t>
  </si>
  <si>
    <t>https://podminky.urs.cz/item/CS_URS_2023_02/211971121</t>
  </si>
  <si>
    <t>VV</t>
  </si>
  <si>
    <t>(160)*(0,4*2+0,2*2)</t>
  </si>
  <si>
    <t>M</t>
  </si>
  <si>
    <t>69311068</t>
  </si>
  <si>
    <t>geotextilie netkaná separační, ochranná, filtrační, drenážní PP 300g/m2</t>
  </si>
  <si>
    <t>8</t>
  </si>
  <si>
    <t>774814412</t>
  </si>
  <si>
    <t>192*1,15 'Přepočtené koeficientem množství</t>
  </si>
  <si>
    <t>3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</si>
  <si>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</si>
  <si>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</si>
  <si>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m</t>
  </si>
  <si>
    <t>-1607159563</t>
  </si>
  <si>
    <t>https://podminky.urs.cz/item/CS_URS_2023_02/212752401</t>
  </si>
  <si>
    <t>160</t>
  </si>
  <si>
    <t>213141112</t>
  </si>
  <si>
    <t>Zřízení vrstvy z geotextilie filtrační, separační, odvodňovací, ochranné, výztužné nebo protierozní v rovině nebo ve sklonu do 1:5, šířky přes 3 do 6 m</t>
  </si>
  <si>
    <t>-155210023</t>
  </si>
  <si>
    <t>https://podminky.urs.cz/item/CS_URS_2023_02/213141112</t>
  </si>
  <si>
    <t>(55 * 4 + 103 * 6,5 + 8 * 2) *1,1</t>
  </si>
  <si>
    <t>5</t>
  </si>
  <si>
    <t>69311081</t>
  </si>
  <si>
    <t>geotextilie netkaná separační, ochranná, filtrační, drenážní PES 300g/m2</t>
  </si>
  <si>
    <t>-1480042201</t>
  </si>
  <si>
    <t>996,05*1,1 'Přepočtené koeficientem množství</t>
  </si>
  <si>
    <t>HSV</t>
  </si>
  <si>
    <t>Práce a dodávky HSV</t>
  </si>
  <si>
    <t>Zemní práce</t>
  </si>
  <si>
    <t>6</t>
  </si>
  <si>
    <t>111151221</t>
  </si>
  <si>
    <t>Pokosení trávníku při souvislé ploše přes 1000 do 10000 m2 parkového v rovině nebo svahu do 1:5</t>
  </si>
  <si>
    <t>-723986487</t>
  </si>
  <si>
    <t>https://podminky.urs.cz/item/CS_URS_2023_02/111151221</t>
  </si>
  <si>
    <t>7</t>
  </si>
  <si>
    <t>112251103</t>
  </si>
  <si>
    <t>Odstranění pařezů strojně s jejich vykopáním nebo vytrháním průměru přes 500 do 700 mm</t>
  </si>
  <si>
    <t>kus</t>
  </si>
  <si>
    <t>570731883</t>
  </si>
  <si>
    <t>https://podminky.urs.cz/item/CS_URS_2023_02/112251103</t>
  </si>
  <si>
    <t>112251104</t>
  </si>
  <si>
    <t>Odstranění pařezů strojně s jejich vykopáním nebo vytrháním průměru přes 700 do 900 mm</t>
  </si>
  <si>
    <t>1246923453</t>
  </si>
  <si>
    <t>https://podminky.urs.cz/item/CS_URS_2023_02/112251104</t>
  </si>
  <si>
    <t>9</t>
  </si>
  <si>
    <t>112251105</t>
  </si>
  <si>
    <t>Odstranění pařezů strojně s jejich vykopáním nebo vytrháním průměru přes 900 do 1100 mm</t>
  </si>
  <si>
    <t>514380626</t>
  </si>
  <si>
    <t>https://podminky.urs.cz/item/CS_URS_2023_02/112251105</t>
  </si>
  <si>
    <t>10</t>
  </si>
  <si>
    <t>112251108</t>
  </si>
  <si>
    <t>Odstranění pařezů strojně s jejich vykopáním nebo vytrháním průměru přes 1300 do 1500 mm</t>
  </si>
  <si>
    <t>-607033797</t>
  </si>
  <si>
    <t>https://podminky.urs.cz/item/CS_URS_2023_02/112251108</t>
  </si>
  <si>
    <t>11</t>
  </si>
  <si>
    <t>112251108.R</t>
  </si>
  <si>
    <t>Odstranění pařezů strojně s jejich vykopáním nebo vytrháním průměru přes 1500 mm</t>
  </si>
  <si>
    <t>277664006</t>
  </si>
  <si>
    <t>12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</si>
  <si>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</si>
  <si>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</si>
  <si>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1146997443</t>
  </si>
  <si>
    <t>https://podminky.urs.cz/item/CS_URS_2023_02/113107223</t>
  </si>
  <si>
    <t>13</t>
  </si>
  <si>
    <t>113154255.R</t>
  </si>
  <si>
    <t>Frézování živičného podkladu nebo krytu s naložením na dopravní prostředek plochy do 500 m2 s překážkami v trase pruhu šířky do 1 m, tloušťky vrstvy 200 mm</t>
  </si>
  <si>
    <t>430932419</t>
  </si>
  <si>
    <t xml:space="preserve">(163,0 + 4,0) * 1,0 + 62,0 + 193,21 </t>
  </si>
  <si>
    <t>14</t>
  </si>
  <si>
    <t>113201112</t>
  </si>
  <si>
    <t>Vytrhání obrub s vybouráním lože, s přemístěním hmot na skládku na vzdálenost do 3 m nebo s naložením na dopravní prostředek silničních ležatých</t>
  </si>
  <si>
    <t>210216179</t>
  </si>
  <si>
    <t>https://podminky.urs.cz/item/CS_URS_2023_02/113201112</t>
  </si>
  <si>
    <t xml:space="preserve">25,0 + 14,3 + 38,0 + 53,0 + 32,7 </t>
  </si>
  <si>
    <t>121151124</t>
  </si>
  <si>
    <t>Sejmutí ornice strojně při souvislé ploše přes 500 m2, tl. vrstvy přes 200 do 250 mm</t>
  </si>
  <si>
    <t>-209507515</t>
  </si>
  <si>
    <t>https://podminky.urs.cz/item/CS_URS_2023_02/121151124</t>
  </si>
  <si>
    <t>1144 "dle bilance zemních a bouracích prací</t>
  </si>
  <si>
    <t>16</t>
  </si>
  <si>
    <t>122251105</t>
  </si>
  <si>
    <t>Odkopávky a prokopávky nezapažené strojně v hornině třídy těžitelnosti I skupiny 3 přes 500 do 1 000 m3</t>
  </si>
  <si>
    <t>m3</t>
  </si>
  <si>
    <t>-1989226083</t>
  </si>
  <si>
    <t>https://podminky.urs.cz/item/CS_URS_2023_02/122251105</t>
  </si>
  <si>
    <t xml:space="preserve">1,36*25,0 + 1,09*13,25 + 1,20*31,0 + 0,62*30,75 + 0,70*21,5 + 0,66*33,0 "Odkop zeminy na pláň </t>
  </si>
  <si>
    <t xml:space="preserve">(55 * 4 + 103 * 6,5 + 8 * 2) * 0,5 "Odkop zeminy na parapláň </t>
  </si>
  <si>
    <t>Součet</t>
  </si>
  <si>
    <t>17</t>
  </si>
  <si>
    <t>132153301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</si>
  <si>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</si>
  <si>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-818834603</t>
  </si>
  <si>
    <t>https://podminky.urs.cz/item/CS_URS_2023_02/132153301</t>
  </si>
  <si>
    <t>18</t>
  </si>
  <si>
    <t>132251102</t>
  </si>
  <si>
    <t>Hloubení nezapažených rýh šířky do 800 mm strojně s urovnáním dna do předepsaného profilu a spádu v hornině třídy těžitelnosti I skupiny 3 přes 20 do 50 m3</t>
  </si>
  <si>
    <t>-403372529</t>
  </si>
  <si>
    <t>https://podminky.urs.cz/item/CS_URS_2023_02/132251102</t>
  </si>
  <si>
    <t>184*0,4*0,4 "Ochrana kabelu VN</t>
  </si>
  <si>
    <t>19</t>
  </si>
  <si>
    <t>162201423</t>
  </si>
  <si>
    <t>Vodorovné přemístění větví, kmenů nebo pařezů s naložením, složením a dopravou do 1000 m pařezů kmenů, průměru přes 500 do 700 mm</t>
  </si>
  <si>
    <t>-550555691</t>
  </si>
  <si>
    <t>https://podminky.urs.cz/item/CS_URS_2023_02/162201423</t>
  </si>
  <si>
    <t>20</t>
  </si>
  <si>
    <t>162201424</t>
  </si>
  <si>
    <t>Vodorovné přemístění větví, kmenů nebo pařezů s naložením, složením a dopravou do 1000 m pařezů kmenů, průměru přes 700 do 900 mm</t>
  </si>
  <si>
    <t>122901071</t>
  </si>
  <si>
    <t>https://podminky.urs.cz/item/CS_URS_2023_02/162201424</t>
  </si>
  <si>
    <t>162201520</t>
  </si>
  <si>
    <t>Vodorovné přemístění větví, kmenů nebo pařezů s naložením, složením a dopravou do 1000 m pařezů kmenů, průměru přes 900 do 1100 mm</t>
  </si>
  <si>
    <t>921477607</t>
  </si>
  <si>
    <t>https://podminky.urs.cz/item/CS_URS_2023_02/162201520</t>
  </si>
  <si>
    <t>22</t>
  </si>
  <si>
    <t>162201522</t>
  </si>
  <si>
    <t>Vodorovné přemístění větví, kmenů nebo pařezů s naložením, složením a dopravou do 1000 m pařezů kmenů, průměru přes 1300 do 1500 mm</t>
  </si>
  <si>
    <t>-1345182170</t>
  </si>
  <si>
    <t>https://podminky.urs.cz/item/CS_URS_2023_02/162201522</t>
  </si>
  <si>
    <t>23</t>
  </si>
  <si>
    <t>162201522.R</t>
  </si>
  <si>
    <t>Vodorovné přemístění větví, kmenů nebo pařezů s naložením, složením a dopravou do 1000 m pařezů kmenů, průměru přes 1500 mm</t>
  </si>
  <si>
    <t>358951653</t>
  </si>
  <si>
    <t>24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</si>
  <si>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</si>
  <si>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</si>
  <si>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1087524088</t>
  </si>
  <si>
    <t>https://podminky.urs.cz/item/CS_URS_2023_02/162301973</t>
  </si>
  <si>
    <t>1*4 'Přepočtené koeficientem množství</t>
  </si>
  <si>
    <t>25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</si>
  <si>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</si>
  <si>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</si>
  <si>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-1144736225</t>
  </si>
  <si>
    <t>https://podminky.urs.cz/item/CS_URS_2023_02/162301974</t>
  </si>
  <si>
    <t>26</t>
  </si>
  <si>
    <t>162301975</t>
  </si>
  <si>
    <t>Vodorovné přemístění větví, kmenů nebo pařezů s naložením, složením a dopravou Příplatek k cenám za každých dalších i započatých 1000 m přes 1000 m pařezů kmenů, průměru přes 900 do 1100 mm</t>
  </si>
  <si>
    <t>-1989755052</t>
  </si>
  <si>
    <t>https://podminky.urs.cz/item/CS_URS_2023_02/162301975</t>
  </si>
  <si>
    <t>27</t>
  </si>
  <si>
    <t>162301977</t>
  </si>
  <si>
    <t>Vodorovné přemístění větví, kmenů nebo pařezů s naložením, složením a dopravou Příplatek k cenám za každých dalších i započatých 1000 m přes 1000 m pařezů kmenů, průměru přes 1300 do 1500 mm</t>
  </si>
  <si>
    <t>1843679013</t>
  </si>
  <si>
    <t>https://podminky.urs.cz/item/CS_URS_2023_02/162301977</t>
  </si>
  <si>
    <t>28</t>
  </si>
  <si>
    <t>162301977.R</t>
  </si>
  <si>
    <t>Vodorovné přemístění větví, kmenů nebo pařezů s naložením, složením a dopravou Příplatek k cenám za každých dalších i započatých 1000 m přes 1000 m pařezů kmenů, průměru nad 1500 mm</t>
  </si>
  <si>
    <t>1529523336</t>
  </si>
  <si>
    <t>6*4 'Přepočtené koeficientem množství</t>
  </si>
  <si>
    <t>29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</si>
  <si>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</si>
  <si>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</si>
  <si>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-1893938920</t>
  </si>
  <si>
    <t>https://podminky.urs.cz/item/CS_URS_2023_02/162351104</t>
  </si>
  <si>
    <t xml:space="preserve">833,2*0,15 "přemístění ornice na mezideponii </t>
  </si>
  <si>
    <t>(0,43*25,0 + 0,45*13,25 + 0,98*31,0 + 0,26*30,75 + 0,75*21,5 + 0,87*33,0)*2 "Dosypávka za obrubníkem na mezideponii a zpět</t>
  </si>
  <si>
    <t>30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</si>
  <si>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</si>
  <si>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</si>
  <si>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-884465473</t>
  </si>
  <si>
    <t>https://podminky.urs.cz/item/CS_URS_2023_02/162751117</t>
  </si>
  <si>
    <t>1144*0,25-833,2*0,15 "ornice sejmutá-ornice rozhrnutá</t>
  </si>
  <si>
    <t xml:space="preserve">1,36*25,0 + 1,09*13,25 + 1,20*31,0 + 0,62*30,75 + 0,70*21,5 + 0,66*33,0 "Odkop zeminy na parapláň </t>
  </si>
  <si>
    <t xml:space="preserve">(55 * 4 + 103 * 6,5 + 8 * 2) * 0,5 "Odkop zeminy na pláň </t>
  </si>
  <si>
    <t>160*0,4*0,3 "drenáž</t>
  </si>
  <si>
    <t>-(0,43*25,0 + 0,45*13,25 + 0,98*31,0 + 0,26*30,75 + 0,75*21,5 + 0,87*33,0) "dosypávka za obrubníkem</t>
  </si>
  <si>
    <t>31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</si>
  <si>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</si>
  <si>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</si>
  <si>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-697706742</t>
  </si>
  <si>
    <t>https://podminky.urs.cz/item/CS_URS_2023_02/162751119</t>
  </si>
  <si>
    <t>674,585*3 'Přepočtené koeficientem množství</t>
  </si>
  <si>
    <t>32</t>
  </si>
  <si>
    <t>167151111</t>
  </si>
  <si>
    <t>Nakládání, skládání a překládání neulehlého výkopku nebo sypaniny strojně nakládání, množství přes 100 m3, z hornin třídy těžitelnosti I, skupiny 1 až 3</t>
  </si>
  <si>
    <t>-199384480</t>
  </si>
  <si>
    <t>https://podminky.urs.cz/item/CS_URS_2023_02/167151111</t>
  </si>
  <si>
    <t xml:space="preserve">(0,43*25,0 + 0,45*13,25 + 0,98*31,0 + 0,26*30,75 + 0,75*21,5 + 0,87*33,0) "Dosypávka za obrubníkem </t>
  </si>
  <si>
    <t>33</t>
  </si>
  <si>
    <t>171201231</t>
  </si>
  <si>
    <t>Poplatek za uložení stavebního odpadu na recyklační skládce (skládkovné) zeminy a kamení zatříděného do Katalogu odpadů pod kódem 17 05 04</t>
  </si>
  <si>
    <t>t</t>
  </si>
  <si>
    <t>317031831</t>
  </si>
  <si>
    <t>https://podminky.urs.cz/item/CS_URS_2023_02/171201231</t>
  </si>
  <si>
    <t>674,585*1,8 'Přepočtené koeficientem množství</t>
  </si>
  <si>
    <t>34</t>
  </si>
  <si>
    <t>171251201</t>
  </si>
  <si>
    <t>Uložení sypaniny na skládky nebo meziskládky bez hutnění s upravením uložené sypaniny do předepsaného tvaru</t>
  </si>
  <si>
    <t>1773003363</t>
  </si>
  <si>
    <t>https://podminky.urs.cz/item/CS_URS_2023_02/171251201</t>
  </si>
  <si>
    <t>1144*0,25 "ornice sejmutá</t>
  </si>
  <si>
    <t>35</t>
  </si>
  <si>
    <t>174151101</t>
  </si>
  <si>
    <t>Zásyp sypaninou z jakékoliv horniny strojně s uložením výkopku ve vrstvách se zhutněním jam, šachet, rýh nebo kolem objektů v těchto vykopávkách</t>
  </si>
  <si>
    <t>1801134309</t>
  </si>
  <si>
    <t>https://podminky.urs.cz/item/CS_URS_2023_02/174151101</t>
  </si>
  <si>
    <t xml:space="preserve">0,43*25,0 + 0,45*13,25 + 0,98*31,0 + 0,26*30,75 + 0,75*21,5 + 0,87*33,0  "dosypávky za obrubníky</t>
  </si>
  <si>
    <t>184 * 0,4 * 0,4 "Ochrana kabelu VN</t>
  </si>
  <si>
    <t>36</t>
  </si>
  <si>
    <t>181152302</t>
  </si>
  <si>
    <t>Úprava pláně na stavbách silnic a dálnic strojně v zářezech mimo skalních se zhutněním</t>
  </si>
  <si>
    <t>-1920402830</t>
  </si>
  <si>
    <t>https://podminky.urs.cz/item/CS_URS_2023_02/181152302</t>
  </si>
  <si>
    <t>55 * 4 + 103 * 6,5 + 8 * 2</t>
  </si>
  <si>
    <t>Komunikace pozemní</t>
  </si>
  <si>
    <t>37</t>
  </si>
  <si>
    <t>564851111</t>
  </si>
  <si>
    <t>Podklad ze štěrkodrti ŠD s rozprostřením a zhutněním plochy přes 100 m2, po zhutnění tl. 150 mm</t>
  </si>
  <si>
    <t>-865511092</t>
  </si>
  <si>
    <t>https://podminky.urs.cz/item/CS_URS_2023_02/564851111</t>
  </si>
  <si>
    <t>pztp</t>
  </si>
  <si>
    <t>p</t>
  </si>
  <si>
    <t>0,4*(55 + 103 + 8) "rozšíření</t>
  </si>
  <si>
    <t>38</t>
  </si>
  <si>
    <t>564861111</t>
  </si>
  <si>
    <t>Podklad ze štěrkodrti ŠD s rozprostřením a zhutněním plochy přes 100 m2, po zhutnění tl. 200 mm</t>
  </si>
  <si>
    <t>-422503517</t>
  </si>
  <si>
    <t>https://podminky.urs.cz/item/CS_URS_2023_02/564861111</t>
  </si>
  <si>
    <t>a</t>
  </si>
  <si>
    <t>39</t>
  </si>
  <si>
    <t>564871111</t>
  </si>
  <si>
    <t>Podklad ze štěrkodrti ŠD s rozprostřením a zhutněním plochy přes 100 m2, po zhutnění tl. 250 mm</t>
  </si>
  <si>
    <t>-82941524</t>
  </si>
  <si>
    <t>https://podminky.urs.cz/item/CS_URS_2023_02/564871111</t>
  </si>
  <si>
    <t xml:space="preserve">(55 * 4 + 103 * 6,5 + 8 * 2)*2 "Aktivní zóna z nakupovaného materiálu </t>
  </si>
  <si>
    <t>40</t>
  </si>
  <si>
    <t>564952111</t>
  </si>
  <si>
    <t>Podklad z mechanicky zpevněného kameniva MZK (minerální beton) s rozprostřením a s hutněním, po zhutnění tl. 150 mm</t>
  </si>
  <si>
    <t>-379300546</t>
  </si>
  <si>
    <t>https://podminky.urs.cz/item/CS_URS_2023_02/564952111</t>
  </si>
  <si>
    <t>Poznámka k položce:_x000d_
frakce 0/32</t>
  </si>
  <si>
    <t>0,3*(55 + 103 + 8) "rozšíření</t>
  </si>
  <si>
    <t>41</t>
  </si>
  <si>
    <t>565165101</t>
  </si>
  <si>
    <t>Asfaltový beton vrstva podkladní ACP 16 (obalované kamenivo střednězrnné - OKS) s rozprostřením a zhutněním v pruhu šířky do 1,5 m, po zhutnění tl. 80 mm</t>
  </si>
  <si>
    <t>129043194</t>
  </si>
  <si>
    <t>https://podminky.urs.cz/item/CS_URS_2023_02/565165101</t>
  </si>
  <si>
    <t>42</t>
  </si>
  <si>
    <t>573191111</t>
  </si>
  <si>
    <t>Postřik infiltrační kationaktivní emulzí v množství 1,00 kg/m2</t>
  </si>
  <si>
    <t>44</t>
  </si>
  <si>
    <t>https://podminky.urs.cz/item/CS_URS_2023_02/573191111</t>
  </si>
  <si>
    <t>Poznámka k položce:_x000d_
0,8 kg/m2</t>
  </si>
  <si>
    <t>43</t>
  </si>
  <si>
    <t>573231107</t>
  </si>
  <si>
    <t>Postřik spojovací PS bez posypu kamenivem ze silniční emulze, v množství 0,40 kg/m2</t>
  </si>
  <si>
    <t>1485219925</t>
  </si>
  <si>
    <t>https://podminky.urs.cz/item/CS_URS_2023_02/573231107</t>
  </si>
  <si>
    <t>577134111</t>
  </si>
  <si>
    <t>Asfaltový beton vrstva obrusná ACO 11 (ABS) s rozprostřením a se zhutněním z nemodifikovaného asfaltu v pruhu šířky do 3 m tř. I, po zhutnění tl. 40 mm</t>
  </si>
  <si>
    <t>-820607977</t>
  </si>
  <si>
    <t>https://podminky.urs.cz/item/CS_URS_2023_02/577134111</t>
  </si>
  <si>
    <t>45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</si>
  <si>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</si>
  <si>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</si>
  <si>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53117544</t>
  </si>
  <si>
    <t>https://podminky.urs.cz/item/CS_URS_2023_02/596212210</t>
  </si>
  <si>
    <t>46</t>
  </si>
  <si>
    <t>59245020</t>
  </si>
  <si>
    <t>dlažba tvar obdélník betonová 200x100x80mm přírodní</t>
  </si>
  <si>
    <t>-1125322215</t>
  </si>
  <si>
    <t>30,45*1,03 'Přepočtené koeficientem množství</t>
  </si>
  <si>
    <t>47</t>
  </si>
  <si>
    <t>596412213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</si>
  <si>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</si>
  <si>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-1272456588</t>
  </si>
  <si>
    <t>https://podminky.urs.cz/item/CS_URS_2023_02/596412213</t>
  </si>
  <si>
    <t>48</t>
  </si>
  <si>
    <t>CSB.0055863.URS</t>
  </si>
  <si>
    <t>obdélník s distančníky tl. 8 cm_x000d_
Vegetační dlažba s mírně zvlněným povrchem</t>
  </si>
  <si>
    <t>1092990467</t>
  </si>
  <si>
    <t>Poznámka k položce:_x000d_
např. typ KROSO</t>
  </si>
  <si>
    <t>466,96*1,03 'Přepočtené koeficientem množství</t>
  </si>
  <si>
    <t>49</t>
  </si>
  <si>
    <t>599141111</t>
  </si>
  <si>
    <t>Vyplnění spár mezi silničními dílci jakékoliv tloušťky živičnou zálivkou</t>
  </si>
  <si>
    <t>60</t>
  </si>
  <si>
    <t>https://podminky.urs.cz/item/CS_URS_2023_02/599141111</t>
  </si>
  <si>
    <t xml:space="preserve">2+32,63+2+8,31+8,31+35,39+55,43+2,68*2+4+25 "napojení  kcí"</t>
  </si>
  <si>
    <t>Trubní vedení</t>
  </si>
  <si>
    <t>50</t>
  </si>
  <si>
    <t>899231111</t>
  </si>
  <si>
    <t>Výšková úprava uličního vstupu nebo vpusti do 200 mm zvýšením mříže</t>
  </si>
  <si>
    <t>1644753994</t>
  </si>
  <si>
    <t>https://podminky.urs.cz/item/CS_URS_2022_01/899231111</t>
  </si>
  <si>
    <t>4 "znovuosazení mříže vpusti</t>
  </si>
  <si>
    <t>Ostatní konstrukce a práce-bourání</t>
  </si>
  <si>
    <t>51</t>
  </si>
  <si>
    <t>914111111</t>
  </si>
  <si>
    <t>Montáž svislé dopravní značky základní velikosti do 1 m2 objímkami na sloupky nebo konzoly</t>
  </si>
  <si>
    <t>-1189816755</t>
  </si>
  <si>
    <t>https://podminky.urs.cz/item/CS_URS_2023_02/914111111</t>
  </si>
  <si>
    <t>2 "IP12</t>
  </si>
  <si>
    <t>52</t>
  </si>
  <si>
    <t>40445625</t>
  </si>
  <si>
    <t>informativní značky provozní IP8, IP9, IP11-IP13 500x700mm</t>
  </si>
  <si>
    <t>-1469931999</t>
  </si>
  <si>
    <t>53</t>
  </si>
  <si>
    <t>914511112</t>
  </si>
  <si>
    <t>Montáž sloupku dopravních značek délky do 3,5 m do hliníkové patky pro sloupek D 60 mm</t>
  </si>
  <si>
    <t>1395241611</t>
  </si>
  <si>
    <t>https://podminky.urs.cz/item/CS_URS_2023_02/914511112</t>
  </si>
  <si>
    <t>54</t>
  </si>
  <si>
    <t>40445230</t>
  </si>
  <si>
    <t>sloupek pro dopravní značku Zn D 70mm v 3,5m</t>
  </si>
  <si>
    <t>1429419986</t>
  </si>
  <si>
    <t>55</t>
  </si>
  <si>
    <t>915111112</t>
  </si>
  <si>
    <t>Vodorovné dopravní značení stříkané barvou dělící čára šířky 125 mm souvislá bílá retroreflexní</t>
  </si>
  <si>
    <t>1983029828</t>
  </si>
  <si>
    <t>https://podminky.urs.cz/item/CS_URS_2023_02/915111112</t>
  </si>
  <si>
    <t>31,08+97,42 "V4</t>
  </si>
  <si>
    <t>4,35*8+4,35*(2+5+9)+2,85*5+2,8 "V10b</t>
  </si>
  <si>
    <t>56</t>
  </si>
  <si>
    <t>915131111</t>
  </si>
  <si>
    <t>Vodorovné dopravní značení stříkané barvou přechody pro chodce, šipky, symboly bílé základní</t>
  </si>
  <si>
    <t>1084403307</t>
  </si>
  <si>
    <t>https://podminky.urs.cz/item/CS_URS_2023_02/915131111</t>
  </si>
  <si>
    <t>1,5*2 "V10f</t>
  </si>
  <si>
    <t>57</t>
  </si>
  <si>
    <t>915611111</t>
  </si>
  <si>
    <t>Předznačení pro vodorovné značení stříkané barvou nebo prováděné z nátěrových hmot liniové dělicí čáry, vodicí proužky</t>
  </si>
  <si>
    <t>1653522816</t>
  </si>
  <si>
    <t>https://podminky.urs.cz/item/CS_URS_2023_02/915611111</t>
  </si>
  <si>
    <t>58</t>
  </si>
  <si>
    <t>915621111</t>
  </si>
  <si>
    <t>Předznačení pro vodorovné značení stříkané barvou nebo prováděné z nátěrových hmot plošné šipky, symboly, nápisy</t>
  </si>
  <si>
    <t>932832538</t>
  </si>
  <si>
    <t>https://podminky.urs.cz/item/CS_URS_2023_02/915621111</t>
  </si>
  <si>
    <t>59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</si>
  <si>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</si>
  <si>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</si>
  <si>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-1095099914</t>
  </si>
  <si>
    <t>https://podminky.urs.cz/item/CS_URS_2023_02/916131213</t>
  </si>
  <si>
    <t>13,64+17,185+2+2,03+2,01+17+3,27+2+3,47+24,25+4,5+3,5+5,18+10,8+5,32+2+0,3+5,17+15,38+3,65+15,1+8,75+0,8+1,4+10,25+4,65+4,5+23+4,65+1,5</t>
  </si>
  <si>
    <t>Mezisoučet "silniční 1000x250x150</t>
  </si>
  <si>
    <t>1,54+1,57*10+1,55+1,51</t>
  </si>
  <si>
    <t>Mezisoučet "R1,0 vnější</t>
  </si>
  <si>
    <t>14,53+18,19+16,97+4,77+28,75+10,5+7,6+4,05+11,25+23+2</t>
  </si>
  <si>
    <t>Mezisoučet "snížený obrubník</t>
  </si>
  <si>
    <t>Mezisoučet "přechodový obrubník</t>
  </si>
  <si>
    <t>59217032</t>
  </si>
  <si>
    <t>obrubník betonový silniční 1000x150x150mm</t>
  </si>
  <si>
    <t>-1035741407</t>
  </si>
  <si>
    <t>141,61</t>
  </si>
  <si>
    <t>141,61*1,03 'Přepočtené koeficientem množství</t>
  </si>
  <si>
    <t>61</t>
  </si>
  <si>
    <t>59217031</t>
  </si>
  <si>
    <t>obrubník betonový silniční 1000x150x250mm</t>
  </si>
  <si>
    <t>-717376533</t>
  </si>
  <si>
    <t>217,255</t>
  </si>
  <si>
    <t>217,255*1,03 'Přepočtené koeficientem množství</t>
  </si>
  <si>
    <t>62</t>
  </si>
  <si>
    <t>59217030</t>
  </si>
  <si>
    <t>obrubník betonový silniční přechodový 1000x150x150-250mm</t>
  </si>
  <si>
    <t>1163265994</t>
  </si>
  <si>
    <t>63</t>
  </si>
  <si>
    <t>BTB.24120.R</t>
  </si>
  <si>
    <t>obrubník betonový silniční vnější oblý R 1,0 Standard 78x15x25cm</t>
  </si>
  <si>
    <t>285614273</t>
  </si>
  <si>
    <t>64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</si>
  <si>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</si>
  <si>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</si>
  <si>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-1099188428</t>
  </si>
  <si>
    <t>https://podminky.urs.cz/item/CS_URS_2023_02/916231213</t>
  </si>
  <si>
    <t>4,35*2</t>
  </si>
  <si>
    <t>65</t>
  </si>
  <si>
    <t>59217017</t>
  </si>
  <si>
    <t>obrubník betonový chodníkový 1000x100x250mm</t>
  </si>
  <si>
    <t>832541221</t>
  </si>
  <si>
    <t>8,7*1,03 'Přepočtené koeficientem množství</t>
  </si>
  <si>
    <t>66</t>
  </si>
  <si>
    <t>919735113</t>
  </si>
  <si>
    <t>Řezání stávajícího živičného krytu nebo podkladu hloubky přes 100 do 150 mm</t>
  </si>
  <si>
    <t>112</t>
  </si>
  <si>
    <t>https://podminky.urs.cz/item/CS_URS_2023_02/919735113</t>
  </si>
  <si>
    <t>67</t>
  </si>
  <si>
    <t>938908411</t>
  </si>
  <si>
    <t>Čištění vozovek splachováním vodou povrchu podkladu nebo krytu živičného, betonového nebo dlážděného</t>
  </si>
  <si>
    <t>604705263</t>
  </si>
  <si>
    <t>https://podminky.urs.cz/item/CS_URS_2023_02/938908411</t>
  </si>
  <si>
    <t>998</t>
  </si>
  <si>
    <t>Přesun hmot</t>
  </si>
  <si>
    <t>68</t>
  </si>
  <si>
    <t>998223011</t>
  </si>
  <si>
    <t>Přesun hmot pro pozemní komunikace s krytem dlážděným dopravní vzdálenost do 200 m jakékoliv délky objektu</t>
  </si>
  <si>
    <t>-462223427</t>
  </si>
  <si>
    <t>https://podminky.urs.cz/item/CS_URS_2023_02/998223011</t>
  </si>
  <si>
    <t>69</t>
  </si>
  <si>
    <t>998223091</t>
  </si>
  <si>
    <t>Přesun hmot pro pozemní komunikace s krytem dlážděným Příplatek k ceně za zvětšený přesun přes vymezenou největší dopravní vzdálenost do 1000 m</t>
  </si>
  <si>
    <t>72327665</t>
  </si>
  <si>
    <t>https://podminky.urs.cz/item/CS_URS_2023_02/998223091</t>
  </si>
  <si>
    <t>997</t>
  </si>
  <si>
    <t>Přesun sutě</t>
  </si>
  <si>
    <t>70</t>
  </si>
  <si>
    <t>997013811.R</t>
  </si>
  <si>
    <t>Poplatek za uložení na skládce (skládkovné) stavebního odpadu dřevěného - pařezy</t>
  </si>
  <si>
    <t>193830628</t>
  </si>
  <si>
    <t>71</t>
  </si>
  <si>
    <t>997221551</t>
  </si>
  <si>
    <t>Vodorovná doprava suti bez naložení, ale se složením a s hrubým urovnáním ze sypkých materiálů, na vzdálenost do 1 km</t>
  </si>
  <si>
    <t>-2112298486</t>
  </si>
  <si>
    <t>https://podminky.urs.cz/item/CS_URS_2023_02/997221551</t>
  </si>
  <si>
    <t>194,217 "frézovaný asfalt</t>
  </si>
  <si>
    <t>185,772 "kamenivo</t>
  </si>
  <si>
    <t>72</t>
  </si>
  <si>
    <t>997221559</t>
  </si>
  <si>
    <t>Vodorovná doprava suti bez naložení, ale se složením a s hrubým urovnáním Příplatek k ceně za každý další i započatý 1 km přes 1 km</t>
  </si>
  <si>
    <t>-367027542</t>
  </si>
  <si>
    <t>https://podminky.urs.cz/item/CS_URS_2023_02/997221559</t>
  </si>
  <si>
    <t>379,989*12 'Přepočtené koeficientem množství</t>
  </si>
  <si>
    <t>73</t>
  </si>
  <si>
    <t>997221561</t>
  </si>
  <si>
    <t>Vodorovná doprava suti bez naložení, ale se složením a s hrubým urovnáním z kusových materiálů, na vzdálenost do 1 km</t>
  </si>
  <si>
    <t>1506073997</t>
  </si>
  <si>
    <t>https://podminky.urs.cz/item/CS_URS_2023_02/997221561</t>
  </si>
  <si>
    <t>47,27 "obruby</t>
  </si>
  <si>
    <t>74</t>
  </si>
  <si>
    <t>997221569</t>
  </si>
  <si>
    <t>-1870724073</t>
  </si>
  <si>
    <t>https://podminky.urs.cz/item/CS_URS_2023_02/997221569</t>
  </si>
  <si>
    <t>Poznámka k položce:_x000d_
Skládka v Želči</t>
  </si>
  <si>
    <t>47,27*12 'Přepočtené koeficientem množství</t>
  </si>
  <si>
    <t>75</t>
  </si>
  <si>
    <t>997221861</t>
  </si>
  <si>
    <t>Poplatek za uložení stavebního odpadu na recyklační skládce (skládkovné) z prostého betonu zatříděného do Katalogu odpadů pod kódem 17 01 01</t>
  </si>
  <si>
    <t>-840696993</t>
  </si>
  <si>
    <t>https://podminky.urs.cz/item/CS_URS_2023_02/997221861</t>
  </si>
  <si>
    <t>76</t>
  </si>
  <si>
    <t>997221873</t>
  </si>
  <si>
    <t>240774693</t>
  </si>
  <si>
    <t>https://podminky.urs.cz/item/CS_URS_2023_02/997221873</t>
  </si>
  <si>
    <t>77</t>
  </si>
  <si>
    <t>997221875</t>
  </si>
  <si>
    <t>Poplatek za uložení stavebního odpadu na recyklační skládce (skládkovné) asfaltového bez obsahu dehtu zatříděného do Katalogu odpadů pod kódem 17 03 02</t>
  </si>
  <si>
    <t>676922672</t>
  </si>
  <si>
    <t>https://podminky.urs.cz/item/CS_URS_2023_02/997221875</t>
  </si>
  <si>
    <t>Práce a dodávky M</t>
  </si>
  <si>
    <t>23-M</t>
  </si>
  <si>
    <t>Montáže potrubí</t>
  </si>
  <si>
    <t>78</t>
  </si>
  <si>
    <t>230202033</t>
  </si>
  <si>
    <t>Montáž plastové chráničky průměru přes 110 do 160 mm</t>
  </si>
  <si>
    <t>1449854735</t>
  </si>
  <si>
    <t>https://podminky.urs.cz/item/CS_URS_2023_02/230202033</t>
  </si>
  <si>
    <t>79</t>
  </si>
  <si>
    <t>34571358</t>
  </si>
  <si>
    <t>trubka elektroinstalační ohebná dvouplášťová korugovaná (chránička) D 136/160mm, HDPE+LDPE</t>
  </si>
  <si>
    <t>256</t>
  </si>
  <si>
    <t>-2091663220</t>
  </si>
  <si>
    <t>dl</t>
  </si>
  <si>
    <t>dlažba</t>
  </si>
  <si>
    <t>37,99</t>
  </si>
  <si>
    <t>dls</t>
  </si>
  <si>
    <t>dlažba slepecká</t>
  </si>
  <si>
    <t>11,89</t>
  </si>
  <si>
    <t>SO 102 - Doplnění chodníků a stavební úpravy stávajících chodníků</t>
  </si>
  <si>
    <t>213141111</t>
  </si>
  <si>
    <t>Zřízení vrstvy z geotextilie filtrační, separační, odvodňovací, ochranné, výztužné nebo protierozní v rovině nebo ve sklonu do 1:5, šířky do 3 m</t>
  </si>
  <si>
    <t>-589300162</t>
  </si>
  <si>
    <t>https://podminky.urs.cz/item/CS_URS_2023_02/213141111</t>
  </si>
  <si>
    <t>1,88+10,01</t>
  </si>
  <si>
    <t>9,67+9+14,32+5</t>
  </si>
  <si>
    <t>49,88*1,1 'Přepočtené koeficientem množství</t>
  </si>
  <si>
    <t>-1821080794</t>
  </si>
  <si>
    <t>54,868*1,1 'Přepočtené koeficientem množství</t>
  </si>
  <si>
    <t>111151111</t>
  </si>
  <si>
    <t>Pokosení trávníku při souvislé ploše do 1000 m2 parterového v rovině nebo svahu do 1:5</t>
  </si>
  <si>
    <t>-1169836095</t>
  </si>
  <si>
    <t>https://podminky.urs.cz/item/CS_URS_2023_02/111151111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</si>
  <si>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</si>
  <si>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</si>
  <si>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1617149831</t>
  </si>
  <si>
    <t>https://podminky.urs.cz/item/CS_URS_2023_02/113106134</t>
  </si>
  <si>
    <t xml:space="preserve">22,06 + 2,8 * 5,5 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</si>
  <si>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</si>
  <si>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</si>
  <si>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1890690969</t>
  </si>
  <si>
    <t>https://podminky.urs.cz/item/CS_URS_2023_02/113107322</t>
  </si>
  <si>
    <t xml:space="preserve">9 + 5,5 </t>
  </si>
  <si>
    <t>121151104</t>
  </si>
  <si>
    <t>Sejmutí ornice strojně při souvislé ploše do 100 m2, tl. vrstvy přes 200 do 250 mm</t>
  </si>
  <si>
    <t>94926993</t>
  </si>
  <si>
    <t>https://podminky.urs.cz/item/CS_URS_2023_02/121151104</t>
  </si>
  <si>
    <t>122251101</t>
  </si>
  <si>
    <t>Odkopávky a prokopávky nezapažené strojně v hornině třídy těžitelnosti I skupiny 3 do 20 m3</t>
  </si>
  <si>
    <t>-177894243</t>
  </si>
  <si>
    <t>https://podminky.urs.cz/item/CS_URS_2023_02/122251101</t>
  </si>
  <si>
    <t xml:space="preserve">1,8 * 2,3 * 0,3  "Odkop zeminy na parapláň </t>
  </si>
  <si>
    <t xml:space="preserve">(1,8 * 2,3 + 37,46) * 0,1  "Odkop zeminy na pláň </t>
  </si>
  <si>
    <t xml:space="preserve">7,2*0,15 "přemístění ornice na mezideponii </t>
  </si>
  <si>
    <t>((5,5 + 5,5 + 3,5 + 2 * 2,2) * 0,05 )*2 "Dosypávka za obrubníkem na mezideponii a zpět</t>
  </si>
  <si>
    <t>11,7*0,25-7,2*0,15 "ornice sejmutá-ornice rozhrnutá</t>
  </si>
  <si>
    <t>-((5,5 + 5,5 + 3,5 + 2 * 2,2) * 0,05) "dosypávka za obrubníkem</t>
  </si>
  <si>
    <t>6,302*3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</si>
  <si>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</si>
  <si>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</si>
  <si>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1651845638</t>
  </si>
  <si>
    <t>https://podminky.urs.cz/item/CS_URS_2023_02/167151101</t>
  </si>
  <si>
    <t xml:space="preserve">(5,5 + 5,5 + 3,5 + 2 * 2,2) * 0,05  "Dosypávka za obrubníkem </t>
  </si>
  <si>
    <t>6,302*1,8 'Přepočtené koeficientem množství</t>
  </si>
  <si>
    <t>11,7*0,25 "ornice sejmutá</t>
  </si>
  <si>
    <t xml:space="preserve">(5,5 + 5,5 + 3,5 + 2 * 2,2) * 0,05   "dosypávky za obrubníky</t>
  </si>
  <si>
    <t>564871011</t>
  </si>
  <si>
    <t>Podklad ze štěrkodrti ŠD s rozprostřením a zhutněním plochy jednotlivě do 100 m2, po zhutnění tl. 250 mm</t>
  </si>
  <si>
    <t>-407417141</t>
  </si>
  <si>
    <t>https://podminky.urs.cz/item/CS_URS_2023_02/564871011</t>
  </si>
  <si>
    <t>564871016</t>
  </si>
  <si>
    <t>Podklad ze štěrkodrti ŠD s rozprostřením a zhutněním plochy jednotlivě do 100 m2, po zhutnění tl. 300 mm</t>
  </si>
  <si>
    <t>-1802587339</t>
  </si>
  <si>
    <t>https://podminky.urs.cz/item/CS_URS_2023_02/564871016</t>
  </si>
  <si>
    <t>Poznámka k položce:_x000d_
Aktivní zóna z nakupovaného materiálu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</si>
  <si>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</si>
  <si>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</si>
  <si>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803874087</t>
  </si>
  <si>
    <t>https://podminky.urs.cz/item/CS_URS_2023_02/596211210</t>
  </si>
  <si>
    <t>37,99*1,03 'Přepočtené koeficientem množství</t>
  </si>
  <si>
    <t>59245226</t>
  </si>
  <si>
    <t>dlažba tvar obdélník betonová pro nevidomé 200x100x80mm barevná</t>
  </si>
  <si>
    <t>211740578</t>
  </si>
  <si>
    <t>11,89*1,05 'Přepočtené koeficientem množství</t>
  </si>
  <si>
    <t>596211214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</si>
  <si>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Příplatek k cenám za dlažbu z prvků dvou barev</t>
  </si>
  <si>
    <t>-90026584</t>
  </si>
  <si>
    <t>https://podminky.urs.cz/item/CS_URS_2023_02/596211214</t>
  </si>
  <si>
    <t>3,5+3</t>
  </si>
  <si>
    <t>6,5*1,03 'Přepočtené koeficientem množství</t>
  </si>
  <si>
    <t>4+5,5+5,05+2,3+3,7+2,25+2,25+5+5,5+2,25*2</t>
  </si>
  <si>
    <t>40,05*1,03 'Přepočtené koeficientem množství</t>
  </si>
  <si>
    <t>10,863 "kamenivo</t>
  </si>
  <si>
    <t>10,863*12 'Přepočtené koeficientem množství</t>
  </si>
  <si>
    <t>9,74 "dlažba</t>
  </si>
  <si>
    <t>4,205 "obruby</t>
  </si>
  <si>
    <t>13,945*12 'Přepočtené koeficientem množství</t>
  </si>
  <si>
    <t>22,2</t>
  </si>
  <si>
    <t>SO 103 - Plochy pro kontejnery</t>
  </si>
  <si>
    <t xml:space="preserve">22,2 * 1,1 </t>
  </si>
  <si>
    <t>24,42*1,1 'Přepočtené koeficientem množství</t>
  </si>
  <si>
    <t>8+5</t>
  </si>
  <si>
    <t xml:space="preserve">22,2 * 0,3  "Odkop zeminy na parapláň </t>
  </si>
  <si>
    <t xml:space="preserve">(22,2) * 0,1  "Odkop zeminy na pláň </t>
  </si>
  <si>
    <t xml:space="preserve">20,4*0,15 "přemístění ornice na mezideponii </t>
  </si>
  <si>
    <t>((8+11) * 0,05 )*2 "Dosypávka za obrubníkem na mezideponii a zpět</t>
  </si>
  <si>
    <t>43*0,25-20,4*0,15 "ornice sejmutá-ornice rozhrnutá</t>
  </si>
  <si>
    <t xml:space="preserve">22,2 * 0,1  "Odkop zeminy na pláň </t>
  </si>
  <si>
    <t>-((8+11) * 0,05) "dosypávka za obrubníkem</t>
  </si>
  <si>
    <t>15,62*3 'Přepočtené koeficientem množství</t>
  </si>
  <si>
    <t xml:space="preserve">(8+11) * 0,05  "Dosypávka za obrubníkem </t>
  </si>
  <si>
    <t>15,62*1,8 'Přepočtené koeficientem množství</t>
  </si>
  <si>
    <t xml:space="preserve">22,2* 0,3  "Odkop zeminy na parapláň </t>
  </si>
  <si>
    <t>43*0,25 "ornice sejmutá</t>
  </si>
  <si>
    <t xml:space="preserve">(8+11) * 0,05   "dosypávky za obrubníky</t>
  </si>
  <si>
    <t>14,7+7,5</t>
  </si>
  <si>
    <t>-1089452185</t>
  </si>
  <si>
    <t>22,2*1,03 'Přepočtené koeficientem množství</t>
  </si>
  <si>
    <t>2,2+1,84+7+2+1,5+1,5+5</t>
  </si>
  <si>
    <t>21,04*1,03 'Přepočtené koeficientem množství</t>
  </si>
  <si>
    <t>3,77 "obruby</t>
  </si>
  <si>
    <t>3,77*12 'Přepočtené koeficientem množství</t>
  </si>
  <si>
    <t>SO 401 - Výměna stožárů a kabelů veřejného osvětlení</t>
  </si>
  <si>
    <t>4 - Vodorovné konstrukce</t>
  </si>
  <si>
    <t>8 - Trubní vedení</t>
  </si>
  <si>
    <t xml:space="preserve">    2 - Zakládání</t>
  </si>
  <si>
    <t xml:space="preserve">    99 - Přesun hmot</t>
  </si>
  <si>
    <t>PSV - Práce a dodávky PSV</t>
  </si>
  <si>
    <t xml:space="preserve">    741 - Elektroinstalace - silnoproud</t>
  </si>
  <si>
    <t xml:space="preserve">    742 - Elektromontáže - rozvodný systém</t>
  </si>
  <si>
    <t xml:space="preserve">    743 - Elektromontáže - hrubá montáž</t>
  </si>
  <si>
    <t xml:space="preserve">    748 - Elektromontáže - osvětlovací zařízení a svítidla</t>
  </si>
  <si>
    <t xml:space="preserve">    21-M -  Elektromontáže</t>
  </si>
  <si>
    <t xml:space="preserve">    22-M - Montáže technologických zařízení pro dopravní stavby</t>
  </si>
  <si>
    <t xml:space="preserve">    58-M - Revize vyhrazených technických zařízení</t>
  </si>
  <si>
    <t>Vodorovné konstrukce</t>
  </si>
  <si>
    <t>451572111</t>
  </si>
  <si>
    <t>Lože pod potrubí, stoky a drobné objekty v otevřeném výkopu z kameniva drobného těženého 0 až 4 mm</t>
  </si>
  <si>
    <t>-1190213882</t>
  </si>
  <si>
    <t>355,26*0,4*0,1 "v tl. 10 cm</t>
  </si>
  <si>
    <t>899722112</t>
  </si>
  <si>
    <t>Krytí potrubí z plastů výstražnou fólií z PVC šířky 25 cm</t>
  </si>
  <si>
    <t>522443177</t>
  </si>
  <si>
    <t>https://podminky.urs.cz/item/CS_URS_2023_02/899722112</t>
  </si>
  <si>
    <t>355,26</t>
  </si>
  <si>
    <t>131251100</t>
  </si>
  <si>
    <t>Hloubení nezapažených jam a zářezů strojně s urovnáním dna do předepsaného profilu a spádu v hornině třídy těžitelnosti I skupiny 3 do 20 m3</t>
  </si>
  <si>
    <t>2038610801</t>
  </si>
  <si>
    <t>https://podminky.urs.cz/item/CS_URS_2023_02/131251100</t>
  </si>
  <si>
    <t xml:space="preserve">13*1,5*0,8*0,8 "stožár </t>
  </si>
  <si>
    <t>132251103</t>
  </si>
  <si>
    <t>Hloubení nezapažených rýh šířky do 800 mm strojně s urovnáním dna do předepsaného profilu a spádu v hornině třídy těžitelnosti I skupiny 3 přes 50 do 100 m3</t>
  </si>
  <si>
    <t>-273529641</t>
  </si>
  <si>
    <t>https://podminky.urs.cz/item/CS_URS_2023_02/132251103</t>
  </si>
  <si>
    <t>355,26*0,5*0,4 "výkop rýhy kabelu VO</t>
  </si>
  <si>
    <t>-1712486137</t>
  </si>
  <si>
    <t>12,48+71,052-56,842 "hloubení jam+hloubení rýh-zásyp rýh</t>
  </si>
  <si>
    <t>1616085160</t>
  </si>
  <si>
    <t>26,69*3 'Přepočtené koeficientem množství</t>
  </si>
  <si>
    <t>1572595457</t>
  </si>
  <si>
    <t>1554630717</t>
  </si>
  <si>
    <t>26,69*1,8 'Přepočtené koeficientem množství</t>
  </si>
  <si>
    <t>-276503847</t>
  </si>
  <si>
    <t>174101101</t>
  </si>
  <si>
    <t>Zásyp jam, šachet rýh nebo kolem objektů sypaninou se zhutněním</t>
  </si>
  <si>
    <t>-526065030</t>
  </si>
  <si>
    <t>https://podminky.urs.cz/item/CS_URS_2022_01/174101101</t>
  </si>
  <si>
    <t>355,26*0,4*0,4 "zásyp rýhy kabelu VO</t>
  </si>
  <si>
    <t>275313811</t>
  </si>
  <si>
    <t>Základy z betonu prostého patky a bloky z betonu kamenem neprokládaného tř. C 25/30</t>
  </si>
  <si>
    <t>-1332364004</t>
  </si>
  <si>
    <t>https://podminky.urs.cz/item/CS_URS_2023_02/275313811</t>
  </si>
  <si>
    <t>99</t>
  </si>
  <si>
    <t>998231311</t>
  </si>
  <si>
    <t>Přesun hmot pro sadovnické a krajinářské úpravy - strojně dopravní vzdálenost do 5000 m</t>
  </si>
  <si>
    <t>-318576606</t>
  </si>
  <si>
    <t>https://podminky.urs.cz/item/CS_URS_2023_02/998231311</t>
  </si>
  <si>
    <t>PSV</t>
  </si>
  <si>
    <t>Práce a dodávky PSV</t>
  </si>
  <si>
    <t>741</t>
  </si>
  <si>
    <t>Elektroinstalace - silnoproud</t>
  </si>
  <si>
    <t>741122133</t>
  </si>
  <si>
    <t>Montáž kabelů měděných bez ukončení uložených v trubkách zatažených plných kulatých nebo bezhalogenových (např. CYKY) počtu a průřezu žil 4x10 mm2</t>
  </si>
  <si>
    <t>-285398202</t>
  </si>
  <si>
    <t>https://podminky.urs.cz/item/CS_URS_2023_02/741122133</t>
  </si>
  <si>
    <t>34111076</t>
  </si>
  <si>
    <t>kabel instalační jádro Cu plné izolace PVC plášť PVC 450/750V (CYKY) 4x10mm2</t>
  </si>
  <si>
    <t>-2020111226</t>
  </si>
  <si>
    <t>355,26*1,15 'Přepočtené koeficientem množství</t>
  </si>
  <si>
    <t>741122821</t>
  </si>
  <si>
    <t>Demontáž kabelů měděných uložených v trubkách zatažených plných kulatých nebo bezhalogenových počtu a průřezu žil 2x1,5 až 6 mm2, 3x1,5 až 10 mm2, 4x1,5 až 10 mm2, 5x1,5 až 6 mm2, 7x1,5 až 4 mm2, 12x1,5 mm2</t>
  </si>
  <si>
    <t>729996838</t>
  </si>
  <si>
    <t>https://podminky.urs.cz/item/CS_URS_2023_02/741122821</t>
  </si>
  <si>
    <t>741373002</t>
  </si>
  <si>
    <t>Montáž svítidel výbojkových se zapojením vodičů průmyslových nebo venkovních na výložník</t>
  </si>
  <si>
    <t>-1719803423</t>
  </si>
  <si>
    <t>https://podminky.urs.cz/item/CS_URS_2023_02/741373002</t>
  </si>
  <si>
    <t>Poznámka k položce:_x000d_
svítidla budou použitá stávající</t>
  </si>
  <si>
    <t>741375821</t>
  </si>
  <si>
    <t>Demontáž svítidel se zachováním funkčnosti průmyslových výbojkových venkovních na výložníku do 3 m</t>
  </si>
  <si>
    <t>-1425452511</t>
  </si>
  <si>
    <t>https://podminky.urs.cz/item/CS_URS_2023_02/741375821</t>
  </si>
  <si>
    <t>741810003</t>
  </si>
  <si>
    <t>Zkoušky a prohlídky elektrických rozvodů a zařízení celková prohlídka a vyhotovení revizní zprávy pro objem montážních prací přes 500 do 1000 tis. Kč</t>
  </si>
  <si>
    <t>-1530920076</t>
  </si>
  <si>
    <t>https://podminky.urs.cz/item/CS_URS_2023_02/741810003</t>
  </si>
  <si>
    <t>742</t>
  </si>
  <si>
    <t>Elektromontáže - rozvodný systém</t>
  </si>
  <si>
    <t>741210002</t>
  </si>
  <si>
    <t>Montáž rozvodnic oceloplechových nebo plastových bez zapojení vodičů běžných, hmotnosti do 50 kg</t>
  </si>
  <si>
    <t>-1035025154</t>
  </si>
  <si>
    <t>https://podminky.urs.cz/item/CS_URS_2023_02/741210002</t>
  </si>
  <si>
    <t>1136641</t>
  </si>
  <si>
    <t>Svorky a svorkovnice Svorky řadové a stož STOZAROVA SVORKOVNICE IP54</t>
  </si>
  <si>
    <t>KS</t>
  </si>
  <si>
    <t>1304150459</t>
  </si>
  <si>
    <t>742122001</t>
  </si>
  <si>
    <t>Montáž kabelové spojky nebo svorkovnice do 15 žil</t>
  </si>
  <si>
    <t>-2026983917</t>
  </si>
  <si>
    <t>https://podminky.urs.cz/item/CS_URS_2023_02/742122001</t>
  </si>
  <si>
    <t>35436029</t>
  </si>
  <si>
    <t>spojka kabelová smršťovaná přímá do 1kV 91ahsc-35 3-4ž.x6-35mm</t>
  </si>
  <si>
    <t>-1368470375</t>
  </si>
  <si>
    <t>Poznámka k položce:_x000d_
kabelová spojka 4x16 mm</t>
  </si>
  <si>
    <t>742993105.1</t>
  </si>
  <si>
    <t>Napojení nového rozvodu VO ve stávající lampě nebo rozvaděči</t>
  </si>
  <si>
    <t>kpl</t>
  </si>
  <si>
    <t>717359751</t>
  </si>
  <si>
    <t>742993105.2</t>
  </si>
  <si>
    <t>Odstranění stožáru VO a betonových patek, naložení na dopravní prostředek a přesun na skládku včetně skládkovného</t>
  </si>
  <si>
    <t>1657905812</t>
  </si>
  <si>
    <t>742993110.1</t>
  </si>
  <si>
    <t>Revize, seřízení a uvedení do provozu VO</t>
  </si>
  <si>
    <t>157054478</t>
  </si>
  <si>
    <t>743</t>
  </si>
  <si>
    <t>Elektromontáže - hrubá montáž</t>
  </si>
  <si>
    <t>741110043</t>
  </si>
  <si>
    <t>Montáž trubek elektroinstalačních s nasunutím nebo našroubováním do krabic plastových ohebných, uložených pevně, vnější Ø přes 35 mm</t>
  </si>
  <si>
    <t>2002908950</t>
  </si>
  <si>
    <t>https://podminky.urs.cz/item/CS_URS_2023_02/741110043</t>
  </si>
  <si>
    <t>13+355,26</t>
  </si>
  <si>
    <t>34571368</t>
  </si>
  <si>
    <t>trubka elektroinstalační HDPE tuhá dvouplášťová korugovaná D 136/160mm</t>
  </si>
  <si>
    <t>1462517048</t>
  </si>
  <si>
    <t>34571352</t>
  </si>
  <si>
    <t>trubka elektroinstalační ohebná dvouplášťová korugovaná (chránička) D 52/63mm, HDPE+LDPE</t>
  </si>
  <si>
    <t>1097920984</t>
  </si>
  <si>
    <t>743612111.R</t>
  </si>
  <si>
    <t xml:space="preserve">D+M zemnících svorek_x000d_
</t>
  </si>
  <si>
    <t>-1898276668</t>
  </si>
  <si>
    <t>748</t>
  </si>
  <si>
    <t>Elektromontáže - osvětlovací zařízení a svítidla</t>
  </si>
  <si>
    <t>210204011</t>
  </si>
  <si>
    <t>Montáž stožárů osvětlení samostatně stojících ocelových, délky do 12 m</t>
  </si>
  <si>
    <t>580042716</t>
  </si>
  <si>
    <t>https://podminky.urs.cz/item/CS_URS_2023_02/210204011</t>
  </si>
  <si>
    <t>Poznámka k položce:_x000d_
s dvířky pro montáž svorkovnice</t>
  </si>
  <si>
    <t>31674070.R</t>
  </si>
  <si>
    <t>stožár osvětlovací sadový Pz 133/108/89 v 9,0m</t>
  </si>
  <si>
    <t>128</t>
  </si>
  <si>
    <t>946903363</t>
  </si>
  <si>
    <t>Poznámka k položce:_x000d_
ocelové, bezpaticové_x000d_
typ JB9-S, s pevností v tahu min. 370 MPa, specifikace dle TZ</t>
  </si>
  <si>
    <t>21-M</t>
  </si>
  <si>
    <t xml:space="preserve"> Elektromontáže</t>
  </si>
  <si>
    <t>210204104</t>
  </si>
  <si>
    <t>Montáž výložníků osvětlení jednoramenných sloupových, hmotnosti přes 35 kg</t>
  </si>
  <si>
    <t>-111998162</t>
  </si>
  <si>
    <t>https://podminky.urs.cz/item/CS_URS_2023_02/210204104</t>
  </si>
  <si>
    <t>31673000</t>
  </si>
  <si>
    <t>výložník obloukový jednoduchý k osvětlovacím stožárům uličním výška 1800 mm vyložení 1500mm</t>
  </si>
  <si>
    <t>-395548114</t>
  </si>
  <si>
    <t>Poznámka k položce:_x000d_
s pevností v tahu min. 370 MPa, specifikace dle TZ</t>
  </si>
  <si>
    <t>210204201V</t>
  </si>
  <si>
    <t>Dodávka a montáž elektrovýzbroje stožárů osvětlení 1 okruh</t>
  </si>
  <si>
    <t>1180763626</t>
  </si>
  <si>
    <t>210204211V</t>
  </si>
  <si>
    <t>Dodávka a montáž drobného materiálu (svorky, stahováky, šrouby atd.)</t>
  </si>
  <si>
    <t>sada</t>
  </si>
  <si>
    <t>-1013800675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</si>
  <si>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</si>
  <si>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</si>
  <si>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336699701</t>
  </si>
  <si>
    <t>https://podminky.urs.cz/item/CS_URS_2023_02/210220022</t>
  </si>
  <si>
    <t>13*5+355,26</t>
  </si>
  <si>
    <t>35441073</t>
  </si>
  <si>
    <t>drát D 10mm FeZn</t>
  </si>
  <si>
    <t>kg</t>
  </si>
  <si>
    <t>-701840433</t>
  </si>
  <si>
    <t>22-M</t>
  </si>
  <si>
    <t>Montáže technologických zařízení pro dopravní stavby</t>
  </si>
  <si>
    <t>220182002.R</t>
  </si>
  <si>
    <t xml:space="preserve">Zatažení trubek do chráničky 63 mm </t>
  </si>
  <si>
    <t>-1355792682</t>
  </si>
  <si>
    <t>58-M</t>
  </si>
  <si>
    <t>Revize vyhrazených technických zařízení</t>
  </si>
  <si>
    <t>580108024</t>
  </si>
  <si>
    <t>Ostatní elektrické spotřebiče a zdroje kontrola stavu stožárového svítidla silničního, o počtu světel přes 10</t>
  </si>
  <si>
    <t>598046702</t>
  </si>
  <si>
    <t>https://podminky.urs.cz/item/CS_URS_2023_02/580108024</t>
  </si>
  <si>
    <t>SO 703 - Sadové úpravy</t>
  </si>
  <si>
    <t xml:space="preserve">    VRN9 - Ostatní náklady</t>
  </si>
  <si>
    <t>-634712036</t>
  </si>
  <si>
    <t>833,2*0,15 "přemístění ornice z mezideponie</t>
  </si>
  <si>
    <t>-108355116</t>
  </si>
  <si>
    <t>7,2*0,15 "přemístění ornice z mezideponie</t>
  </si>
  <si>
    <t>-337937479</t>
  </si>
  <si>
    <t>20,4*0,15 "přemístění ornice z mezideponie</t>
  </si>
  <si>
    <t>-1358624247</t>
  </si>
  <si>
    <t>15 " z hloubených stromů</t>
  </si>
  <si>
    <t>-1743375699</t>
  </si>
  <si>
    <t>15*3 'Přepočtené koeficientem množství</t>
  </si>
  <si>
    <t>-1179022493</t>
  </si>
  <si>
    <t>-398418834</t>
  </si>
  <si>
    <t>15"z hloubených stromů</t>
  </si>
  <si>
    <t>1798215037</t>
  </si>
  <si>
    <t>15*1,8 'Přepočtené koeficientem množství</t>
  </si>
  <si>
    <t>1947214574</t>
  </si>
  <si>
    <t>15 "z hloubených stromů</t>
  </si>
  <si>
    <t>181451312</t>
  </si>
  <si>
    <t>Založení trávníku strojně výsevem včetně utažení na ploše na svahu přes 1:5 do 1:2</t>
  </si>
  <si>
    <t>-524195502</t>
  </si>
  <si>
    <t>https://podminky.urs.cz/item/CS_URS_2023_02/181451312</t>
  </si>
  <si>
    <t>00572410</t>
  </si>
  <si>
    <t>osivo směs travní parková</t>
  </si>
  <si>
    <t>1614266315</t>
  </si>
  <si>
    <t>833,2*0,04 'Přepočtené koeficientem množství</t>
  </si>
  <si>
    <t>-1852019168</t>
  </si>
  <si>
    <t>1317542753</t>
  </si>
  <si>
    <t>7,2*0,04 'Přepočtené koeficientem množství</t>
  </si>
  <si>
    <t>-1745435329</t>
  </si>
  <si>
    <t>-1579885426</t>
  </si>
  <si>
    <t>20,4*0,04 'Přepočtené koeficientem množství</t>
  </si>
  <si>
    <t>182351023</t>
  </si>
  <si>
    <t>Rozprostření a urovnání ornice ve svahu sklonu přes 1:5 strojně při souvislé ploše do 100 m2, tl. vrstvy do 200 mm</t>
  </si>
  <si>
    <t>-178239201</t>
  </si>
  <si>
    <t>https://podminky.urs.cz/item/CS_URS_2023_02/182351023</t>
  </si>
  <si>
    <t>-1775628229</t>
  </si>
  <si>
    <t>182351133</t>
  </si>
  <si>
    <t>Rozprostření a urovnání ornice ve svahu sklonu přes 1:5 strojně při souvislé ploše přes 500 m2, tl. vrstvy do 200 mm</t>
  </si>
  <si>
    <t>-387286855</t>
  </si>
  <si>
    <t>https://podminky.urs.cz/item/CS_URS_2023_02/182351133</t>
  </si>
  <si>
    <t>183101321</t>
  </si>
  <si>
    <t>Hloubení jamek pro vysazování rostlin v zemině skupiny 1 až 4 s výměnou půdy z 100% v rovině nebo na svahu do 1:5, objemu přes 0,40 do 1,00 m3</t>
  </si>
  <si>
    <t>1248742649</t>
  </si>
  <si>
    <t>https://podminky.urs.cz/item/CS_URS_2023_01/183101321</t>
  </si>
  <si>
    <t xml:space="preserve">2 "Javor mléč </t>
  </si>
  <si>
    <t>5 "Habr obecný</t>
  </si>
  <si>
    <t>2 "Lípa velkolistá</t>
  </si>
  <si>
    <t>6 "Dřín obecný</t>
  </si>
  <si>
    <t>10321100</t>
  </si>
  <si>
    <t>zahradní substrát pro výsadbu VL</t>
  </si>
  <si>
    <t>258366876</t>
  </si>
  <si>
    <t>0,25*15</t>
  </si>
  <si>
    <t>58337303.R</t>
  </si>
  <si>
    <t>štěrk frakce 4/8</t>
  </si>
  <si>
    <t>-2145869697</t>
  </si>
  <si>
    <t>0,65*15</t>
  </si>
  <si>
    <t>9,75*2 'Přepočtené koeficientem množství</t>
  </si>
  <si>
    <t>10390002.R</t>
  </si>
  <si>
    <t xml:space="preserve">biouhel </t>
  </si>
  <si>
    <t>-1095656949</t>
  </si>
  <si>
    <t>0,1*15</t>
  </si>
  <si>
    <t>183111212</t>
  </si>
  <si>
    <t>Hloubení jamek pro vysazování rostlin v zemině skupiny 1 až 4 s výměnou půdy z 50% v rovině nebo na svahu do 1:5, objemu přes 0,002 do 0,005 m3</t>
  </si>
  <si>
    <t>1792919743</t>
  </si>
  <si>
    <t>https://podminky.urs.cz/item/CS_URS_2023_01/183111212</t>
  </si>
  <si>
    <t xml:space="preserve">282*3 "Pámelník Chenaultův Hancock </t>
  </si>
  <si>
    <t>135*3 "Korunatka klaná</t>
  </si>
  <si>
    <t>86*3 "Tavolník popelavý</t>
  </si>
  <si>
    <t>3 "Kalina obecná</t>
  </si>
  <si>
    <t>14 "Svída bílá</t>
  </si>
  <si>
    <t>11 "Tavola kalinolistá</t>
  </si>
  <si>
    <t>3 "Líska obecná</t>
  </si>
  <si>
    <t>-70756526</t>
  </si>
  <si>
    <t>0,003*1540/2</t>
  </si>
  <si>
    <t>183403253</t>
  </si>
  <si>
    <t>Obdělání půdy hrabáním na svahu přes 1:5 do 1:2</t>
  </si>
  <si>
    <t>194322337</t>
  </si>
  <si>
    <t>https://podminky.urs.cz/item/CS_URS_2023_02/183403253</t>
  </si>
  <si>
    <t>-1810595733</t>
  </si>
  <si>
    <t>-1799635006</t>
  </si>
  <si>
    <t>184102112</t>
  </si>
  <si>
    <t>Výsadba dřeviny s balem do předem vyhloubené jamky se zalitím v rovině nebo na svahu do 1:5, při průměru balu přes 200 do 300 mm</t>
  </si>
  <si>
    <t>204081049</t>
  </si>
  <si>
    <t>https://podminky.urs.cz/item/CS_URS_2023_01/184102112</t>
  </si>
  <si>
    <t>02652025.R</t>
  </si>
  <si>
    <t xml:space="preserve">Pámelník Chenaultův Hancock </t>
  </si>
  <si>
    <t>1274716274</t>
  </si>
  <si>
    <t xml:space="preserve">Poznámka k položce:_x000d_
Soliterní keře budou při výsadbě výšky 60 – 80 cm, půdopokryvné keře 20 – 40 cm. Půdopokryvné keře budou vysazeny v množství 3 ks/1 m2. </t>
  </si>
  <si>
    <t>02652025.R2</t>
  </si>
  <si>
    <t>Korunatka klaná</t>
  </si>
  <si>
    <t>-2100671818</t>
  </si>
  <si>
    <t>02652025.R3</t>
  </si>
  <si>
    <t>Tavolník popelavý</t>
  </si>
  <si>
    <t>158524139</t>
  </si>
  <si>
    <t>02652025.R4</t>
  </si>
  <si>
    <t>Kalina obecná</t>
  </si>
  <si>
    <t>-1911424486</t>
  </si>
  <si>
    <t>02652025.R5</t>
  </si>
  <si>
    <t>Svída bílá</t>
  </si>
  <si>
    <t>680216778</t>
  </si>
  <si>
    <t>02652025.R6</t>
  </si>
  <si>
    <t>Tavola kalinolistá</t>
  </si>
  <si>
    <t>67291205</t>
  </si>
  <si>
    <t>02652025.R7</t>
  </si>
  <si>
    <t>Líska obecná</t>
  </si>
  <si>
    <t>1797676927</t>
  </si>
  <si>
    <t>184102124</t>
  </si>
  <si>
    <t>Výsadba dřeviny s balem do předem vyhloubené jamky se zalitím na svahu přes 1:5 do 1:2, při průměru balu přes 400 do 500 mm</t>
  </si>
  <si>
    <t>846394992</t>
  </si>
  <si>
    <t>https://podminky.urs.cz/item/CS_URS_2023_02/184102124</t>
  </si>
  <si>
    <t>02650300.R</t>
  </si>
  <si>
    <t>javor mléč /Acer platanoides/</t>
  </si>
  <si>
    <t>-1259391547</t>
  </si>
  <si>
    <t>Poznámka k položce:_x000d_
Vysazené stromu budou obvodu kmínku 12-14 cm se založenou korunou ve výšce 2,2 m.</t>
  </si>
  <si>
    <t>02650300.R2</t>
  </si>
  <si>
    <t>Habr obecný</t>
  </si>
  <si>
    <t>1352550874</t>
  </si>
  <si>
    <t>02650300.R3</t>
  </si>
  <si>
    <t>Lípa velkolistá</t>
  </si>
  <si>
    <t>-430046858</t>
  </si>
  <si>
    <t>02650300.R4</t>
  </si>
  <si>
    <t>Dřín obecný</t>
  </si>
  <si>
    <t>2006895628</t>
  </si>
  <si>
    <t>184215133</t>
  </si>
  <si>
    <t>Ukotvení dřeviny kůly v rovině nebo na svahu do 1:5 třemi kůly, délky přes 2 do 3 m</t>
  </si>
  <si>
    <t>-1117254915</t>
  </si>
  <si>
    <t>https://podminky.urs.cz/item/CS_URS_2023_01/184215133</t>
  </si>
  <si>
    <t>60591255</t>
  </si>
  <si>
    <t>kůl vyvazovací dřevěný impregnovaný D 8cm dl 2,5m</t>
  </si>
  <si>
    <t>-1871937814</t>
  </si>
  <si>
    <t>184802211</t>
  </si>
  <si>
    <t>Chemické odplevelení půdy před založením kultury, trávníku nebo zpevněných ploch o výměře jednotlivě přes 20 m2 na svahu přes 1:5 do 1:2 postřikem na široko</t>
  </si>
  <si>
    <t>-1775273632</t>
  </si>
  <si>
    <t>https://podminky.urs.cz/item/CS_URS_2022_01/184802211</t>
  </si>
  <si>
    <t>184802621</t>
  </si>
  <si>
    <t>Chemické odplevelení po založení kultury na svahu přes 1:5 do 1:2 postřikem na široko</t>
  </si>
  <si>
    <t>-678233649</t>
  </si>
  <si>
    <t>https://podminky.urs.cz/item/CS_URS_2022_01/184802621</t>
  </si>
  <si>
    <t>-1856970992</t>
  </si>
  <si>
    <t>-1814715665</t>
  </si>
  <si>
    <t>184813161.R</t>
  </si>
  <si>
    <t>Zřízení ochranného nátěru kmene stromu do výšky 1 m, obvodu kmene do 180 mm - Arboflex</t>
  </si>
  <si>
    <t>720683149</t>
  </si>
  <si>
    <t>184813512</t>
  </si>
  <si>
    <t>Chemické odplevelení půdy před založením kultury, trávníku nebo zpevněných ploch ručně o jakékoli výměře postřikem na široko na svahu přes 1:5 do 1:2</t>
  </si>
  <si>
    <t>1261372963</t>
  </si>
  <si>
    <t>https://podminky.urs.cz/item/CS_URS_2023_02/184813512</t>
  </si>
  <si>
    <t>-1330698013</t>
  </si>
  <si>
    <t>184911421</t>
  </si>
  <si>
    <t>Mulčování vysazených rostlin mulčovací kůrou, tl. do 100 mm v rovině nebo na svahu do 1:5</t>
  </si>
  <si>
    <t>1529335539</t>
  </si>
  <si>
    <t>https://podminky.urs.cz/item/CS_URS_2023_01/184911421</t>
  </si>
  <si>
    <t>282+135+86</t>
  </si>
  <si>
    <t>10391100</t>
  </si>
  <si>
    <t>kůra mulčovací VL</t>
  </si>
  <si>
    <t>-831566108</t>
  </si>
  <si>
    <t>503*0,073 'Přepočtené koeficientem množství</t>
  </si>
  <si>
    <t>185802113</t>
  </si>
  <si>
    <t>Hnojení půdy nebo trávníku v rovině nebo na svahu do 1:5 umělým hnojivem na široko</t>
  </si>
  <si>
    <t>ha</t>
  </si>
  <si>
    <t>-421282661</t>
  </si>
  <si>
    <t>833,2/10000</t>
  </si>
  <si>
    <t>25111111</t>
  </si>
  <si>
    <t>ledek amonný s vápencem</t>
  </si>
  <si>
    <t>1868304596</t>
  </si>
  <si>
    <t>Poznámka k položce:_x000d_
minerální hnojivo</t>
  </si>
  <si>
    <t>833,2</t>
  </si>
  <si>
    <t>833,2*0,103 'Přepočtené koeficientem množství</t>
  </si>
  <si>
    <t>201159386</t>
  </si>
  <si>
    <t>7,2/10000</t>
  </si>
  <si>
    <t>-2074331602</t>
  </si>
  <si>
    <t>7,2</t>
  </si>
  <si>
    <t>7,2*0,103 'Přepočtené koeficientem množství</t>
  </si>
  <si>
    <t>-151264297</t>
  </si>
  <si>
    <t>20,4/10000</t>
  </si>
  <si>
    <t>1742426800</t>
  </si>
  <si>
    <t>20,4</t>
  </si>
  <si>
    <t>20,4*0,103 'Přepočtené koeficientem množství</t>
  </si>
  <si>
    <t>185803112</t>
  </si>
  <si>
    <t>Ošetření trávníku jednorázové na svahu přes 1:5 do 1:2</t>
  </si>
  <si>
    <t>-863293832</t>
  </si>
  <si>
    <t>https://podminky.urs.cz/item/CS_URS_2023_02/185803112</t>
  </si>
  <si>
    <t>-1972456040</t>
  </si>
  <si>
    <t>-848562120</t>
  </si>
  <si>
    <t>185851121</t>
  </si>
  <si>
    <t>Dovoz vody pro zálivku rostlin na vzdálenost do 1000 m</t>
  </si>
  <si>
    <t>826463327</t>
  </si>
  <si>
    <t>833,2/1000+15*50/1000+1540*15/1000</t>
  </si>
  <si>
    <t>24,683*3 'Přepočtené koeficientem množství</t>
  </si>
  <si>
    <t>-1662243254</t>
  </si>
  <si>
    <t>7,2/1000</t>
  </si>
  <si>
    <t>0,007*3 'Přepočtené koeficientem množství</t>
  </si>
  <si>
    <t>2036079092</t>
  </si>
  <si>
    <t>20,4/1000</t>
  </si>
  <si>
    <t>0,02*3 'Přepočtené koeficientem množství</t>
  </si>
  <si>
    <t>VRN9</t>
  </si>
  <si>
    <t>Ostatní náklady</t>
  </si>
  <si>
    <t>0920020.R</t>
  </si>
  <si>
    <t>Povýsadbová péče po dobu 48 měsíců</t>
  </si>
  <si>
    <t>994858922</t>
  </si>
  <si>
    <t>Poznámka k položce:_x000d_
Povýsadbová údržba stromů_x000d_
1. rok po výsadbě_x000d_
•	zálivka dle potřeby v období sucha - cca 10 x za rok 200l na 1 strom při každé zálivce v období IV. – IX. _x000d_
•	udržení bezplevelných mis - min. 3x vypletí, okopávka, příp. doplnění kůry (mulče) V. – IX._x000d_
•	oprava kotvení a úvazků - průběžně během roku opravit poškozené kolíky a příčky, opravit a kontrolovat uvázání stromů kokosovým provazem (musí držet strom, ale nesmí ho zaškrcovat, jak sílí kmen)_x000d_
•	přihnojení - je vhodné přihnojit obvyklou dávkou dusíkatého hnojiva v IV., a kombinovaného hnojiva v VI._x000d_
•	ošetření mechanického poškození - okamžitě po poškození seříznout ránu a zatřít stromovým balzámem či alespoň latexovou barvou s přidáním vhodného širokospektrálního fungicidu_x000d_
2. rok po výsadbě - totéž jako 1. rok_x000d_
3. rok po výsadbě - totéž jako 1. rok, zálivku je možné omezit na 8 zásahů v době sucha. Na konci 3. roku se odstraní kotvení stromů._x000d_
Další roky - extenzivní údržba_x000d_
Zálivka je nutná v období dlouhotrvajícího sucha (1 – 2 x ročně)._x000d_
Ošetření mechan. poškození trvá, v pozdějších letech je vhodný výchovný řez a průklest – lépe svěřit odborné firmě._x000d_
_x000d_
Povýsadbová údržba bylin_x000d_
- odstraňování nadměrně rostoucích jedinců_x000d_
- kosení invazních druhů_x000d_
- pletí</t>
  </si>
  <si>
    <t xml:space="preserve">VON - Všeobecné a obecné náklady 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</si>
  <si>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</si>
  <si>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</si>
  <si>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</si>
  <si>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</si>
  <si>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</si>
  <si>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VRN7 - Provozní vlivy</t>
  </si>
  <si>
    <t>913111115.R</t>
  </si>
  <si>
    <t>Montáž a demontáž dočasných dopravních značek samostatných značek základních, včetně pronájmu a demontáže, včetně vyřízení všech potřebných povolení, dle PD po celou dobu výstavby.</t>
  </si>
  <si>
    <t>komplet</t>
  </si>
  <si>
    <t xml:space="preserve">Poznámka k položce:_x000d_
Zpracování DIO, vč. zařízení a odstranění přechodného dopravního značení. Zajištění vydání všech potřebných rozhodnutí a stanovení pro přechodnou úpravu provozu na pozemních komunikacích dle zpracované PD a dle vyjádření dotčených orgánů. _x000d_
-          Soustavní péče zhotovitele o kvalitní přechodné značení _x000d_
-          Zabezpečení změny dopravního značení</t>
  </si>
  <si>
    <t>VRN</t>
  </si>
  <si>
    <t>Vedlejší rozpočtové náklady</t>
  </si>
  <si>
    <t>012103000</t>
  </si>
  <si>
    <t>Průzkumné, geodetické a projektové práce geodetické práce před výstavbou - vytyčení sítí</t>
  </si>
  <si>
    <t>1024</t>
  </si>
  <si>
    <t>-1803422797</t>
  </si>
  <si>
    <t>Poznámka k položce:_x000d_
vytyčení kanalizace, vodovodu, NN kabelu, plynovodu, metalických a telefonních kabelů a VO</t>
  </si>
  <si>
    <t>012103000.1</t>
  </si>
  <si>
    <t>Průzkumné, geodetické a projektové práce geodetické práce před výstavbou - vytyčení objektu dle vytyčovacího výkresu</t>
  </si>
  <si>
    <t>-449017795</t>
  </si>
  <si>
    <t>012203000</t>
  </si>
  <si>
    <t>Průzkumné, geodetické a projektové práce geodetické práce před a při provádění stavby</t>
  </si>
  <si>
    <t>Poznámka k položce:_x000d_
Veškeré geodetické činnosti spojené s vytyčením stavebních objektů, inženýrských objektů a inženýrských sítí (vč. úhrady za jejich vytýčení). Geodetické vytýčení staveniště v terénu před zahájením stavebních prací (směrové, výškové)</t>
  </si>
  <si>
    <t>012303000</t>
  </si>
  <si>
    <t>Geodetické práce po výstavbě - geodetické zaměření ve formátu Microstation</t>
  </si>
  <si>
    <t>Poznámka k položce:_x000d_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</si>
  <si>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013254000</t>
  </si>
  <si>
    <t>Průzkumné, geodetické a projektové práce projektové práce dokumentace stavby (výkresová a textová) skutečného provedení stavby</t>
  </si>
  <si>
    <t>Poznámka k položce:_x000d_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</si>
  <si>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013194000</t>
  </si>
  <si>
    <t>Doklady potřebné ke kolaudaci jinde neuvedené</t>
  </si>
  <si>
    <t>Poznámka k položce:_x000d_
Veškeré jiné administrativní a správní úkony vyplývající ze zadávací dokumentace veřejné zakázky nutné k řádnému dokončení a předání díla.</t>
  </si>
  <si>
    <t>022002000</t>
  </si>
  <si>
    <t>Ochrana stávajících inženýrských sítí před poškozením a osazení potřebných chrániček včetně všech potřebných stavebních přípomocných prací a včetně potřebných přeložek sítí dle PD</t>
  </si>
  <si>
    <t>043002000-1</t>
  </si>
  <si>
    <t>Inženýrská činnost - zkoušky</t>
  </si>
  <si>
    <t>860783454</t>
  </si>
  <si>
    <t>Poznámka k položce:_x000d_
Jedná se o kontrolní zkoušku pro potřebu objednatele. Povinné zkoušky k jednotlivým konstrukčním vrstvám včetně zemního tělesa komunikace v rozsahu dle platných ČSN jsou zahrnuty v příslušných položkách.</t>
  </si>
  <si>
    <t>VRN1</t>
  </si>
  <si>
    <t>Průzkumné, geodetické a projektové práce</t>
  </si>
  <si>
    <t>013002000.1</t>
  </si>
  <si>
    <t>Hlavní tituly průvodních činností a nákladů průzkumné, geodetické a projektové práce projektové práce - geometrický plán pro KN</t>
  </si>
  <si>
    <t>Poznámka k položce:_x000d_
5 výtisků</t>
  </si>
  <si>
    <t>VRN3</t>
  </si>
  <si>
    <t>Zařízení staveniště</t>
  </si>
  <si>
    <t>032002000</t>
  </si>
  <si>
    <t>Hlavní tituly průvodních činností a nákladů zařízení staveniště vybavení staveniště</t>
  </si>
  <si>
    <t>Poznámka k položce:_x000d_
Součástí položky je zejména : - náklady na stavební buňky (kanceláře, stavební sklady, mobilní WC atd.) - zřízení provozorních komunikací (lávky, můstky, zábrany atd.) - skládky na staveništi - zabezpečení staveniště (ohrazení prováděných objektů a osvětlení staveniště, atd.) - kontejnery na odpad. Součástí je také : - zajištění bezpečnosti (BOZP) během výstavby - zpracování plánu organizace výstavby aj." Návrh zařízení staveniště provede dodavatel stavby, daný návrh zohlední do jednotkové ceny této položky.</t>
  </si>
  <si>
    <t>034203000</t>
  </si>
  <si>
    <t>Zařízení staveniště zabezpečení staveniště oplocení staveniště - dodávka, montáž a demontáž</t>
  </si>
  <si>
    <t>Poznámka k položce:_x000d_
Staveništěm bude komunikace. Nebezpečná místa (zejména výkopy) budou ohrazena - zabezpečena proti pádu ve tmě nebo nevidomé osoby (zarážka pro bílou hůl ve výšce 100 - 250 mm), samotné označení výstražnými páskami je nedostačující.</t>
  </si>
  <si>
    <t>039002000</t>
  </si>
  <si>
    <t>Hlavní tituly průvodních činností a nákladů zařízení staveniště zrušení zařízení staveniště</t>
  </si>
  <si>
    <t>Poznámka k položce:_x000d_
Veškeré činnosti spojené se zrušením staveniště včetně uvedení částí neřešených projektovou dokumentací dotčených stavbou do původního stavu.</t>
  </si>
  <si>
    <t>VRN6</t>
  </si>
  <si>
    <t>Územní vlivy</t>
  </si>
  <si>
    <t>060001000</t>
  </si>
  <si>
    <t>Odvodnění staveniště</t>
  </si>
  <si>
    <t>092002000</t>
  </si>
  <si>
    <t>Čištění přilehlých komunikací, chodníků</t>
  </si>
  <si>
    <t>Poznámka k položce:_x000d_
Čištění bude prováděno při znečištění</t>
  </si>
  <si>
    <t>VRN7</t>
  </si>
  <si>
    <t>Provozní vlivy</t>
  </si>
  <si>
    <t>075002000</t>
  </si>
  <si>
    <t>Ochrana stávající zeleně</t>
  </si>
  <si>
    <t>-369972672</t>
  </si>
  <si>
    <t>Poznámka k položce:_x000d_
Ponechané dřeviny v okolí staveniště budou po dobu realizace stavby chráněny před poškozením. Konce kořenů o průměru ≤ 2 cm je nutno ošetřit růstovými stimulátory, o průměru větším než 2 cm prostředky na ošetření ran. Obnažené kořeny je nutno chránit před vysycháním a působením mrazu. Zásypové materiály musí svou zrnitostí a zhutněním zajišťovat trvalé provzdušňování potřebné k regeneraci poškozených kořenů. Současně výkopové práce v okapové linii stromů budou prováděny ručně. Kořeny, pokud je nutné je přetnout, pak je třeba je přetnout ostře a místa řezu zahladit. Veškeré zásahy, které budou prováděny v kořenovém prostoru, budou realizovány pod odborným dozorem arboristy, případně odboru životního prostředí. Při ztrátě kořenů je nutné provést u stromů odborný odlehčovací řez.</t>
  </si>
  <si>
    <t>SEZNAM FIGUR</t>
  </si>
  <si>
    <t>Výměra</t>
  </si>
  <si>
    <t xml:space="preserve"> SO 101</t>
  </si>
  <si>
    <t>Použití figury:</t>
  </si>
  <si>
    <t>Úprava pláně pro silnice a dálnice v zářezech se zhutněním</t>
  </si>
  <si>
    <t>Podklad ze štěrkodrtě ŠD plochy přes 100 m2 tl 200 mm</t>
  </si>
  <si>
    <t>Podklad z mechanicky zpevněného kameniva MZK tl 150 mm</t>
  </si>
  <si>
    <t>Asfaltový beton vrstva podkladní ACP 16 (obalované kamenivo OKS) tl 80 mm š do 1,5 m</t>
  </si>
  <si>
    <t>Postřik infiltrační kationaktivní emulzí v množství 1 kg/m2</t>
  </si>
  <si>
    <t>Postřik živičný spojovací ze silniční emulze v množství 0,40 kg/m2</t>
  </si>
  <si>
    <t>Asfaltový beton vrstva obrusná ACO 11 (ABS) tř. I tl 40 mm š do 3 m z nemodifikovaného asfaltu</t>
  </si>
  <si>
    <t>Podklad ze štěrkodrtě ŠD plochy přes 100 m2 tl 150 mm</t>
  </si>
  <si>
    <t>Kladení dlažby z vegetačních tvárnic pozemních komunikací tl 80 mm pl přes 300 m2</t>
  </si>
  <si>
    <t>ALTO EVO 8 colormix noarblanc antiko relief obdélník s distančníky</t>
  </si>
  <si>
    <t>Kladení zámkové dlažby pozemních komunikací ručně tl 80 mm skupiny A pl do 50 m2</t>
  </si>
  <si>
    <t xml:space="preserve"> SO 102</t>
  </si>
  <si>
    <t>Podklad ze štěrkodrtě ŠD plochy do 100 m2 tl 250 mm</t>
  </si>
  <si>
    <t>Podklad ze štěrkodrtě ŠD plochy do 100 m2 tl 300 mm</t>
  </si>
  <si>
    <t>Kladení zámkové dlažby komunikací pro pěší ručně tl 80 mm skupiny A pl do 50 m2</t>
  </si>
  <si>
    <t>Příplatek za kombinaci dvou barev u kladení betonových dlažeb komunikací pro pěší ručně tl 80 mm skupiny A</t>
  </si>
  <si>
    <t xml:space="preserve"> SO 103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</si>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</sst>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</xf>
    <xf numFmtId="49" fontId="38" fillId="0" borderId="23" xfId="0" applyNumberFormat="1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left" vertical="center" wrapText="1"/>
    </xf>
    <xf numFmtId="0" fontId="38" fillId="0" borderId="23" xfId="0" applyFont="1" applyBorder="1" applyAlignment="1" applyProtection="1">
      <alignment horizontal="center" vertical="center" wrapText="1"/>
    </xf>
    <xf numFmtId="167" fontId="38" fillId="0" borderId="23" xfId="0" applyNumberFormat="1" applyFont="1" applyBorder="1" applyAlignment="1" applyProtection="1">
      <alignment vertical="center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</xf>
    <xf numFmtId="0" fontId="39" fillId="0" borderId="23" xfId="0" applyFont="1" applyBorder="1" applyAlignment="1" applyProtection="1">
      <alignment vertical="center"/>
    </xf>
    <xf numFmtId="0" fontId="39" fillId="0" borderId="4" xfId="0" applyFont="1" applyBorder="1" applyAlignment="1">
      <alignment vertical="center"/>
    </xf>
    <xf numFmtId="0" fontId="38" fillId="2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2" borderId="20" xfId="0" applyFont="1" applyFill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theme" Target="theme/theme1.xml" /><Relationship Id="rId12" Type="http://schemas.openxmlformats.org/officeDocument/2006/relationships/calcChain" Target="calcChain.xml" /><Relationship Id="rId13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211971121" TargetMode="External" /><Relationship Id="rId2" Type="http://schemas.openxmlformats.org/officeDocument/2006/relationships/hyperlink" Target="https://podminky.urs.cz/item/CS_URS_2023_02/212752401" TargetMode="External" /><Relationship Id="rId3" Type="http://schemas.openxmlformats.org/officeDocument/2006/relationships/hyperlink" Target="https://podminky.urs.cz/item/CS_URS_2023_02/213141112" TargetMode="External" /><Relationship Id="rId4" Type="http://schemas.openxmlformats.org/officeDocument/2006/relationships/hyperlink" Target="https://podminky.urs.cz/item/CS_URS_2023_02/111151221" TargetMode="External" /><Relationship Id="rId5" Type="http://schemas.openxmlformats.org/officeDocument/2006/relationships/hyperlink" Target="https://podminky.urs.cz/item/CS_URS_2023_02/112251103" TargetMode="External" /><Relationship Id="rId6" Type="http://schemas.openxmlformats.org/officeDocument/2006/relationships/hyperlink" Target="https://podminky.urs.cz/item/CS_URS_2023_02/112251104" TargetMode="External" /><Relationship Id="rId7" Type="http://schemas.openxmlformats.org/officeDocument/2006/relationships/hyperlink" Target="https://podminky.urs.cz/item/CS_URS_2023_02/112251105" TargetMode="External" /><Relationship Id="rId8" Type="http://schemas.openxmlformats.org/officeDocument/2006/relationships/hyperlink" Target="https://podminky.urs.cz/item/CS_URS_2023_02/112251108" TargetMode="External" /><Relationship Id="rId9" Type="http://schemas.openxmlformats.org/officeDocument/2006/relationships/hyperlink" Target="https://podminky.urs.cz/item/CS_URS_2023_02/113107223" TargetMode="External" /><Relationship Id="rId10" Type="http://schemas.openxmlformats.org/officeDocument/2006/relationships/hyperlink" Target="https://podminky.urs.cz/item/CS_URS_2023_02/113201112" TargetMode="External" /><Relationship Id="rId11" Type="http://schemas.openxmlformats.org/officeDocument/2006/relationships/hyperlink" Target="https://podminky.urs.cz/item/CS_URS_2023_02/121151124" TargetMode="External" /><Relationship Id="rId12" Type="http://schemas.openxmlformats.org/officeDocument/2006/relationships/hyperlink" Target="https://podminky.urs.cz/item/CS_URS_2023_02/122251105" TargetMode="External" /><Relationship Id="rId13" Type="http://schemas.openxmlformats.org/officeDocument/2006/relationships/hyperlink" Target="https://podminky.urs.cz/item/CS_URS_2023_02/132153301" TargetMode="External" /><Relationship Id="rId14" Type="http://schemas.openxmlformats.org/officeDocument/2006/relationships/hyperlink" Target="https://podminky.urs.cz/item/CS_URS_2023_02/132251102" TargetMode="External" /><Relationship Id="rId15" Type="http://schemas.openxmlformats.org/officeDocument/2006/relationships/hyperlink" Target="https://podminky.urs.cz/item/CS_URS_2023_02/162201423" TargetMode="External" /><Relationship Id="rId16" Type="http://schemas.openxmlformats.org/officeDocument/2006/relationships/hyperlink" Target="https://podminky.urs.cz/item/CS_URS_2023_02/162201424" TargetMode="External" /><Relationship Id="rId17" Type="http://schemas.openxmlformats.org/officeDocument/2006/relationships/hyperlink" Target="https://podminky.urs.cz/item/CS_URS_2023_02/162201520" TargetMode="External" /><Relationship Id="rId18" Type="http://schemas.openxmlformats.org/officeDocument/2006/relationships/hyperlink" Target="https://podminky.urs.cz/item/CS_URS_2023_02/162201522" TargetMode="External" /><Relationship Id="rId19" Type="http://schemas.openxmlformats.org/officeDocument/2006/relationships/hyperlink" Target="https://podminky.urs.cz/item/CS_URS_2023_02/162301973" TargetMode="External" /><Relationship Id="rId20" Type="http://schemas.openxmlformats.org/officeDocument/2006/relationships/hyperlink" Target="https://podminky.urs.cz/item/CS_URS_2023_02/162301974" TargetMode="External" /><Relationship Id="rId21" Type="http://schemas.openxmlformats.org/officeDocument/2006/relationships/hyperlink" Target="https://podminky.urs.cz/item/CS_URS_2023_02/162301975" TargetMode="External" /><Relationship Id="rId22" Type="http://schemas.openxmlformats.org/officeDocument/2006/relationships/hyperlink" Target="https://podminky.urs.cz/item/CS_URS_2023_02/162301977" TargetMode="External" /><Relationship Id="rId23" Type="http://schemas.openxmlformats.org/officeDocument/2006/relationships/hyperlink" Target="https://podminky.urs.cz/item/CS_URS_2023_02/162351104" TargetMode="External" /><Relationship Id="rId24" Type="http://schemas.openxmlformats.org/officeDocument/2006/relationships/hyperlink" Target="https://podminky.urs.cz/item/CS_URS_2023_02/162751117" TargetMode="External" /><Relationship Id="rId25" Type="http://schemas.openxmlformats.org/officeDocument/2006/relationships/hyperlink" Target="https://podminky.urs.cz/item/CS_URS_2023_02/162751119" TargetMode="External" /><Relationship Id="rId26" Type="http://schemas.openxmlformats.org/officeDocument/2006/relationships/hyperlink" Target="https://podminky.urs.cz/item/CS_URS_2023_02/167151111" TargetMode="External" /><Relationship Id="rId27" Type="http://schemas.openxmlformats.org/officeDocument/2006/relationships/hyperlink" Target="https://podminky.urs.cz/item/CS_URS_2023_02/171201231" TargetMode="External" /><Relationship Id="rId28" Type="http://schemas.openxmlformats.org/officeDocument/2006/relationships/hyperlink" Target="https://podminky.urs.cz/item/CS_URS_2023_02/171251201" TargetMode="External" /><Relationship Id="rId29" Type="http://schemas.openxmlformats.org/officeDocument/2006/relationships/hyperlink" Target="https://podminky.urs.cz/item/CS_URS_2023_02/174151101" TargetMode="External" /><Relationship Id="rId30" Type="http://schemas.openxmlformats.org/officeDocument/2006/relationships/hyperlink" Target="https://podminky.urs.cz/item/CS_URS_2023_02/181152302" TargetMode="External" /><Relationship Id="rId31" Type="http://schemas.openxmlformats.org/officeDocument/2006/relationships/hyperlink" Target="https://podminky.urs.cz/item/CS_URS_2023_02/564851111" TargetMode="External" /><Relationship Id="rId32" Type="http://schemas.openxmlformats.org/officeDocument/2006/relationships/hyperlink" Target="https://podminky.urs.cz/item/CS_URS_2023_02/564861111" TargetMode="External" /><Relationship Id="rId33" Type="http://schemas.openxmlformats.org/officeDocument/2006/relationships/hyperlink" Target="https://podminky.urs.cz/item/CS_URS_2023_02/564871111" TargetMode="External" /><Relationship Id="rId34" Type="http://schemas.openxmlformats.org/officeDocument/2006/relationships/hyperlink" Target="https://podminky.urs.cz/item/CS_URS_2023_02/564952111" TargetMode="External" /><Relationship Id="rId35" Type="http://schemas.openxmlformats.org/officeDocument/2006/relationships/hyperlink" Target="https://podminky.urs.cz/item/CS_URS_2023_02/565165101" TargetMode="External" /><Relationship Id="rId36" Type="http://schemas.openxmlformats.org/officeDocument/2006/relationships/hyperlink" Target="https://podminky.urs.cz/item/CS_URS_2023_02/573191111" TargetMode="External" /><Relationship Id="rId37" Type="http://schemas.openxmlformats.org/officeDocument/2006/relationships/hyperlink" Target="https://podminky.urs.cz/item/CS_URS_2023_02/573231107" TargetMode="External" /><Relationship Id="rId38" Type="http://schemas.openxmlformats.org/officeDocument/2006/relationships/hyperlink" Target="https://podminky.urs.cz/item/CS_URS_2023_02/577134111" TargetMode="External" /><Relationship Id="rId39" Type="http://schemas.openxmlformats.org/officeDocument/2006/relationships/hyperlink" Target="https://podminky.urs.cz/item/CS_URS_2023_02/596212210" TargetMode="External" /><Relationship Id="rId40" Type="http://schemas.openxmlformats.org/officeDocument/2006/relationships/hyperlink" Target="https://podminky.urs.cz/item/CS_URS_2023_02/596412213" TargetMode="External" /><Relationship Id="rId41" Type="http://schemas.openxmlformats.org/officeDocument/2006/relationships/hyperlink" Target="https://podminky.urs.cz/item/CS_URS_2023_02/599141111" TargetMode="External" /><Relationship Id="rId42" Type="http://schemas.openxmlformats.org/officeDocument/2006/relationships/hyperlink" Target="https://podminky.urs.cz/item/CS_URS_2022_01/899231111" TargetMode="External" /><Relationship Id="rId43" Type="http://schemas.openxmlformats.org/officeDocument/2006/relationships/hyperlink" Target="https://podminky.urs.cz/item/CS_URS_2023_02/914111111" TargetMode="External" /><Relationship Id="rId44" Type="http://schemas.openxmlformats.org/officeDocument/2006/relationships/hyperlink" Target="https://podminky.urs.cz/item/CS_URS_2023_02/914511112" TargetMode="External" /><Relationship Id="rId45" Type="http://schemas.openxmlformats.org/officeDocument/2006/relationships/hyperlink" Target="https://podminky.urs.cz/item/CS_URS_2023_02/915111112" TargetMode="External" /><Relationship Id="rId46" Type="http://schemas.openxmlformats.org/officeDocument/2006/relationships/hyperlink" Target="https://podminky.urs.cz/item/CS_URS_2023_02/915131111" TargetMode="External" /><Relationship Id="rId47" Type="http://schemas.openxmlformats.org/officeDocument/2006/relationships/hyperlink" Target="https://podminky.urs.cz/item/CS_URS_2023_02/915611111" TargetMode="External" /><Relationship Id="rId48" Type="http://schemas.openxmlformats.org/officeDocument/2006/relationships/hyperlink" Target="https://podminky.urs.cz/item/CS_URS_2023_02/915621111" TargetMode="External" /><Relationship Id="rId49" Type="http://schemas.openxmlformats.org/officeDocument/2006/relationships/hyperlink" Target="https://podminky.urs.cz/item/CS_URS_2023_02/916131213" TargetMode="External" /><Relationship Id="rId50" Type="http://schemas.openxmlformats.org/officeDocument/2006/relationships/hyperlink" Target="https://podminky.urs.cz/item/CS_URS_2023_02/916231213" TargetMode="External" /><Relationship Id="rId51" Type="http://schemas.openxmlformats.org/officeDocument/2006/relationships/hyperlink" Target="https://podminky.urs.cz/item/CS_URS_2023_02/919735113" TargetMode="External" /><Relationship Id="rId52" Type="http://schemas.openxmlformats.org/officeDocument/2006/relationships/hyperlink" Target="https://podminky.urs.cz/item/CS_URS_2023_02/938908411" TargetMode="External" /><Relationship Id="rId53" Type="http://schemas.openxmlformats.org/officeDocument/2006/relationships/hyperlink" Target="https://podminky.urs.cz/item/CS_URS_2023_02/998223011" TargetMode="External" /><Relationship Id="rId54" Type="http://schemas.openxmlformats.org/officeDocument/2006/relationships/hyperlink" Target="https://podminky.urs.cz/item/CS_URS_2023_02/998223091" TargetMode="External" /><Relationship Id="rId55" Type="http://schemas.openxmlformats.org/officeDocument/2006/relationships/hyperlink" Target="https://podminky.urs.cz/item/CS_URS_2023_02/997221551" TargetMode="External" /><Relationship Id="rId56" Type="http://schemas.openxmlformats.org/officeDocument/2006/relationships/hyperlink" Target="https://podminky.urs.cz/item/CS_URS_2023_02/997221559" TargetMode="External" /><Relationship Id="rId57" Type="http://schemas.openxmlformats.org/officeDocument/2006/relationships/hyperlink" Target="https://podminky.urs.cz/item/CS_URS_2023_02/997221561" TargetMode="External" /><Relationship Id="rId58" Type="http://schemas.openxmlformats.org/officeDocument/2006/relationships/hyperlink" Target="https://podminky.urs.cz/item/CS_URS_2023_02/997221569" TargetMode="External" /><Relationship Id="rId59" Type="http://schemas.openxmlformats.org/officeDocument/2006/relationships/hyperlink" Target="https://podminky.urs.cz/item/CS_URS_2023_02/997221861" TargetMode="External" /><Relationship Id="rId60" Type="http://schemas.openxmlformats.org/officeDocument/2006/relationships/hyperlink" Target="https://podminky.urs.cz/item/CS_URS_2023_02/997221873" TargetMode="External" /><Relationship Id="rId61" Type="http://schemas.openxmlformats.org/officeDocument/2006/relationships/hyperlink" Target="https://podminky.urs.cz/item/CS_URS_2023_02/997221875" TargetMode="External" /><Relationship Id="rId62" Type="http://schemas.openxmlformats.org/officeDocument/2006/relationships/hyperlink" Target="https://podminky.urs.cz/item/CS_URS_2023_02/230202033" TargetMode="External" /><Relationship Id="rId63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213141111" TargetMode="External" /><Relationship Id="rId2" Type="http://schemas.openxmlformats.org/officeDocument/2006/relationships/hyperlink" Target="https://podminky.urs.cz/item/CS_URS_2023_02/111151111" TargetMode="External" /><Relationship Id="rId3" Type="http://schemas.openxmlformats.org/officeDocument/2006/relationships/hyperlink" Target="https://podminky.urs.cz/item/CS_URS_2023_02/113106134" TargetMode="External" /><Relationship Id="rId4" Type="http://schemas.openxmlformats.org/officeDocument/2006/relationships/hyperlink" Target="https://podminky.urs.cz/item/CS_URS_2023_02/113107322" TargetMode="External" /><Relationship Id="rId5" Type="http://schemas.openxmlformats.org/officeDocument/2006/relationships/hyperlink" Target="https://podminky.urs.cz/item/CS_URS_2023_02/113201112" TargetMode="External" /><Relationship Id="rId6" Type="http://schemas.openxmlformats.org/officeDocument/2006/relationships/hyperlink" Target="https://podminky.urs.cz/item/CS_URS_2023_02/121151104" TargetMode="External" /><Relationship Id="rId7" Type="http://schemas.openxmlformats.org/officeDocument/2006/relationships/hyperlink" Target="https://podminky.urs.cz/item/CS_URS_2023_02/122251101" TargetMode="External" /><Relationship Id="rId8" Type="http://schemas.openxmlformats.org/officeDocument/2006/relationships/hyperlink" Target="https://podminky.urs.cz/item/CS_URS_2023_02/162351104" TargetMode="External" /><Relationship Id="rId9" Type="http://schemas.openxmlformats.org/officeDocument/2006/relationships/hyperlink" Target="https://podminky.urs.cz/item/CS_URS_2023_02/162751117" TargetMode="External" /><Relationship Id="rId10" Type="http://schemas.openxmlformats.org/officeDocument/2006/relationships/hyperlink" Target="https://podminky.urs.cz/item/CS_URS_2023_02/162751119" TargetMode="External" /><Relationship Id="rId11" Type="http://schemas.openxmlformats.org/officeDocument/2006/relationships/hyperlink" Target="https://podminky.urs.cz/item/CS_URS_2023_02/167151101" TargetMode="External" /><Relationship Id="rId12" Type="http://schemas.openxmlformats.org/officeDocument/2006/relationships/hyperlink" Target="https://podminky.urs.cz/item/CS_URS_2023_02/171201231" TargetMode="External" /><Relationship Id="rId13" Type="http://schemas.openxmlformats.org/officeDocument/2006/relationships/hyperlink" Target="https://podminky.urs.cz/item/CS_URS_2023_02/171251201" TargetMode="External" /><Relationship Id="rId14" Type="http://schemas.openxmlformats.org/officeDocument/2006/relationships/hyperlink" Target="https://podminky.urs.cz/item/CS_URS_2023_02/174151101" TargetMode="External" /><Relationship Id="rId15" Type="http://schemas.openxmlformats.org/officeDocument/2006/relationships/hyperlink" Target="https://podminky.urs.cz/item/CS_URS_2023_02/181152302" TargetMode="External" /><Relationship Id="rId16" Type="http://schemas.openxmlformats.org/officeDocument/2006/relationships/hyperlink" Target="https://podminky.urs.cz/item/CS_URS_2023_02/564871011" TargetMode="External" /><Relationship Id="rId17" Type="http://schemas.openxmlformats.org/officeDocument/2006/relationships/hyperlink" Target="https://podminky.urs.cz/item/CS_URS_2023_02/564871016" TargetMode="External" /><Relationship Id="rId18" Type="http://schemas.openxmlformats.org/officeDocument/2006/relationships/hyperlink" Target="https://podminky.urs.cz/item/CS_URS_2023_02/596211210" TargetMode="External" /><Relationship Id="rId19" Type="http://schemas.openxmlformats.org/officeDocument/2006/relationships/hyperlink" Target="https://podminky.urs.cz/item/CS_URS_2023_02/596211214" TargetMode="External" /><Relationship Id="rId20" Type="http://schemas.openxmlformats.org/officeDocument/2006/relationships/hyperlink" Target="https://podminky.urs.cz/item/CS_URS_2023_02/916131213" TargetMode="External" /><Relationship Id="rId21" Type="http://schemas.openxmlformats.org/officeDocument/2006/relationships/hyperlink" Target="https://podminky.urs.cz/item/CS_URS_2023_02/916231213" TargetMode="External" /><Relationship Id="rId22" Type="http://schemas.openxmlformats.org/officeDocument/2006/relationships/hyperlink" Target="https://podminky.urs.cz/item/CS_URS_2023_02/998223011" TargetMode="External" /><Relationship Id="rId23" Type="http://schemas.openxmlformats.org/officeDocument/2006/relationships/hyperlink" Target="https://podminky.urs.cz/item/CS_URS_2023_02/997221551" TargetMode="External" /><Relationship Id="rId24" Type="http://schemas.openxmlformats.org/officeDocument/2006/relationships/hyperlink" Target="https://podminky.urs.cz/item/CS_URS_2023_02/997221559" TargetMode="External" /><Relationship Id="rId25" Type="http://schemas.openxmlformats.org/officeDocument/2006/relationships/hyperlink" Target="https://podminky.urs.cz/item/CS_URS_2023_02/997221561" TargetMode="External" /><Relationship Id="rId26" Type="http://schemas.openxmlformats.org/officeDocument/2006/relationships/hyperlink" Target="https://podminky.urs.cz/item/CS_URS_2023_02/997221569" TargetMode="External" /><Relationship Id="rId27" Type="http://schemas.openxmlformats.org/officeDocument/2006/relationships/hyperlink" Target="https://podminky.urs.cz/item/CS_URS_2023_02/997221861" TargetMode="External" /><Relationship Id="rId28" Type="http://schemas.openxmlformats.org/officeDocument/2006/relationships/hyperlink" Target="https://podminky.urs.cz/item/CS_URS_2023_02/997221873" TargetMode="External" /><Relationship Id="rId2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213141111" TargetMode="External" /><Relationship Id="rId2" Type="http://schemas.openxmlformats.org/officeDocument/2006/relationships/hyperlink" Target="https://podminky.urs.cz/item/CS_URS_2023_02/111151111" TargetMode="External" /><Relationship Id="rId3" Type="http://schemas.openxmlformats.org/officeDocument/2006/relationships/hyperlink" Target="https://podminky.urs.cz/item/CS_URS_2023_02/113201112" TargetMode="External" /><Relationship Id="rId4" Type="http://schemas.openxmlformats.org/officeDocument/2006/relationships/hyperlink" Target="https://podminky.urs.cz/item/CS_URS_2023_02/121151104" TargetMode="External" /><Relationship Id="rId5" Type="http://schemas.openxmlformats.org/officeDocument/2006/relationships/hyperlink" Target="https://podminky.urs.cz/item/CS_URS_2023_02/122251101" TargetMode="External" /><Relationship Id="rId6" Type="http://schemas.openxmlformats.org/officeDocument/2006/relationships/hyperlink" Target="https://podminky.urs.cz/item/CS_URS_2023_02/162351104" TargetMode="External" /><Relationship Id="rId7" Type="http://schemas.openxmlformats.org/officeDocument/2006/relationships/hyperlink" Target="https://podminky.urs.cz/item/CS_URS_2023_02/162751117" TargetMode="External" /><Relationship Id="rId8" Type="http://schemas.openxmlformats.org/officeDocument/2006/relationships/hyperlink" Target="https://podminky.urs.cz/item/CS_URS_2023_02/162751119" TargetMode="External" /><Relationship Id="rId9" Type="http://schemas.openxmlformats.org/officeDocument/2006/relationships/hyperlink" Target="https://podminky.urs.cz/item/CS_URS_2023_02/16715110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51101" TargetMode="External" /><Relationship Id="rId13" Type="http://schemas.openxmlformats.org/officeDocument/2006/relationships/hyperlink" Target="https://podminky.urs.cz/item/CS_URS_2023_02/181152302" TargetMode="External" /><Relationship Id="rId14" Type="http://schemas.openxmlformats.org/officeDocument/2006/relationships/hyperlink" Target="https://podminky.urs.cz/item/CS_URS_2023_02/564871011" TargetMode="External" /><Relationship Id="rId15" Type="http://schemas.openxmlformats.org/officeDocument/2006/relationships/hyperlink" Target="https://podminky.urs.cz/item/CS_URS_2023_02/564871016" TargetMode="External" /><Relationship Id="rId16" Type="http://schemas.openxmlformats.org/officeDocument/2006/relationships/hyperlink" Target="https://podminky.urs.cz/item/CS_URS_2023_02/596212210" TargetMode="External" /><Relationship Id="rId17" Type="http://schemas.openxmlformats.org/officeDocument/2006/relationships/hyperlink" Target="https://podminky.urs.cz/item/CS_URS_2023_02/916231213" TargetMode="External" /><Relationship Id="rId18" Type="http://schemas.openxmlformats.org/officeDocument/2006/relationships/hyperlink" Target="https://podminky.urs.cz/item/CS_URS_2023_02/998223011" TargetMode="External" /><Relationship Id="rId19" Type="http://schemas.openxmlformats.org/officeDocument/2006/relationships/hyperlink" Target="https://podminky.urs.cz/item/CS_URS_2023_02/997221561" TargetMode="External" /><Relationship Id="rId20" Type="http://schemas.openxmlformats.org/officeDocument/2006/relationships/hyperlink" Target="https://podminky.urs.cz/item/CS_URS_2023_02/997221569" TargetMode="External" /><Relationship Id="rId21" Type="http://schemas.openxmlformats.org/officeDocument/2006/relationships/hyperlink" Target="https://podminky.urs.cz/item/CS_URS_2023_02/997221861" TargetMode="External" /><Relationship Id="rId22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899722112" TargetMode="External" /><Relationship Id="rId2" Type="http://schemas.openxmlformats.org/officeDocument/2006/relationships/hyperlink" Target="https://podminky.urs.cz/item/CS_URS_2023_02/131251100" TargetMode="External" /><Relationship Id="rId3" Type="http://schemas.openxmlformats.org/officeDocument/2006/relationships/hyperlink" Target="https://podminky.urs.cz/item/CS_URS_2023_02/132251103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67151101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71251201" TargetMode="External" /><Relationship Id="rId9" Type="http://schemas.openxmlformats.org/officeDocument/2006/relationships/hyperlink" Target="https://podminky.urs.cz/item/CS_URS_2022_01/174101101" TargetMode="External" /><Relationship Id="rId10" Type="http://schemas.openxmlformats.org/officeDocument/2006/relationships/hyperlink" Target="https://podminky.urs.cz/item/CS_URS_2023_02/275313811" TargetMode="External" /><Relationship Id="rId11" Type="http://schemas.openxmlformats.org/officeDocument/2006/relationships/hyperlink" Target="https://podminky.urs.cz/item/CS_URS_2023_02/998231311" TargetMode="External" /><Relationship Id="rId12" Type="http://schemas.openxmlformats.org/officeDocument/2006/relationships/hyperlink" Target="https://podminky.urs.cz/item/CS_URS_2023_02/741122133" TargetMode="External" /><Relationship Id="rId13" Type="http://schemas.openxmlformats.org/officeDocument/2006/relationships/hyperlink" Target="https://podminky.urs.cz/item/CS_URS_2023_02/741122821" TargetMode="External" /><Relationship Id="rId14" Type="http://schemas.openxmlformats.org/officeDocument/2006/relationships/hyperlink" Target="https://podminky.urs.cz/item/CS_URS_2023_02/741373002" TargetMode="External" /><Relationship Id="rId15" Type="http://schemas.openxmlformats.org/officeDocument/2006/relationships/hyperlink" Target="https://podminky.urs.cz/item/CS_URS_2023_02/741375821" TargetMode="External" /><Relationship Id="rId16" Type="http://schemas.openxmlformats.org/officeDocument/2006/relationships/hyperlink" Target="https://podminky.urs.cz/item/CS_URS_2023_02/741810003" TargetMode="External" /><Relationship Id="rId17" Type="http://schemas.openxmlformats.org/officeDocument/2006/relationships/hyperlink" Target="https://podminky.urs.cz/item/CS_URS_2023_02/741210002" TargetMode="External" /><Relationship Id="rId18" Type="http://schemas.openxmlformats.org/officeDocument/2006/relationships/hyperlink" Target="https://podminky.urs.cz/item/CS_URS_2023_02/742122001" TargetMode="External" /><Relationship Id="rId19" Type="http://schemas.openxmlformats.org/officeDocument/2006/relationships/hyperlink" Target="https://podminky.urs.cz/item/CS_URS_2023_02/741110043" TargetMode="External" /><Relationship Id="rId20" Type="http://schemas.openxmlformats.org/officeDocument/2006/relationships/hyperlink" Target="https://podminky.urs.cz/item/CS_URS_2023_02/210204011" TargetMode="External" /><Relationship Id="rId21" Type="http://schemas.openxmlformats.org/officeDocument/2006/relationships/hyperlink" Target="https://podminky.urs.cz/item/CS_URS_2023_02/210204104" TargetMode="External" /><Relationship Id="rId22" Type="http://schemas.openxmlformats.org/officeDocument/2006/relationships/hyperlink" Target="https://podminky.urs.cz/item/CS_URS_2023_02/210220022" TargetMode="External" /><Relationship Id="rId23" Type="http://schemas.openxmlformats.org/officeDocument/2006/relationships/hyperlink" Target="https://podminky.urs.cz/item/CS_URS_2023_02/580108024" TargetMode="External" /><Relationship Id="rId24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62351104" TargetMode="External" /><Relationship Id="rId2" Type="http://schemas.openxmlformats.org/officeDocument/2006/relationships/hyperlink" Target="https://podminky.urs.cz/item/CS_URS_2023_02/162351104" TargetMode="External" /><Relationship Id="rId3" Type="http://schemas.openxmlformats.org/officeDocument/2006/relationships/hyperlink" Target="https://podminky.urs.cz/item/CS_URS_2023_02/162351104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67151101" TargetMode="External" /><Relationship Id="rId7" Type="http://schemas.openxmlformats.org/officeDocument/2006/relationships/hyperlink" Target="https://podminky.urs.cz/item/CS_URS_2023_02/16715111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81451312" TargetMode="External" /><Relationship Id="rId11" Type="http://schemas.openxmlformats.org/officeDocument/2006/relationships/hyperlink" Target="https://podminky.urs.cz/item/CS_URS_2023_02/181451312" TargetMode="External" /><Relationship Id="rId12" Type="http://schemas.openxmlformats.org/officeDocument/2006/relationships/hyperlink" Target="https://podminky.urs.cz/item/CS_URS_2023_02/181451312" TargetMode="External" /><Relationship Id="rId13" Type="http://schemas.openxmlformats.org/officeDocument/2006/relationships/hyperlink" Target="https://podminky.urs.cz/item/CS_URS_2023_02/182351023" TargetMode="External" /><Relationship Id="rId14" Type="http://schemas.openxmlformats.org/officeDocument/2006/relationships/hyperlink" Target="https://podminky.urs.cz/item/CS_URS_2023_02/182351023" TargetMode="External" /><Relationship Id="rId15" Type="http://schemas.openxmlformats.org/officeDocument/2006/relationships/hyperlink" Target="https://podminky.urs.cz/item/CS_URS_2023_02/182351133" TargetMode="External" /><Relationship Id="rId16" Type="http://schemas.openxmlformats.org/officeDocument/2006/relationships/hyperlink" Target="https://podminky.urs.cz/item/CS_URS_2023_01/183101321" TargetMode="External" /><Relationship Id="rId17" Type="http://schemas.openxmlformats.org/officeDocument/2006/relationships/hyperlink" Target="https://podminky.urs.cz/item/CS_URS_2023_01/183111212" TargetMode="External" /><Relationship Id="rId18" Type="http://schemas.openxmlformats.org/officeDocument/2006/relationships/hyperlink" Target="https://podminky.urs.cz/item/CS_URS_2023_02/183403253" TargetMode="External" /><Relationship Id="rId19" Type="http://schemas.openxmlformats.org/officeDocument/2006/relationships/hyperlink" Target="https://podminky.urs.cz/item/CS_URS_2023_02/183403253" TargetMode="External" /><Relationship Id="rId20" Type="http://schemas.openxmlformats.org/officeDocument/2006/relationships/hyperlink" Target="https://podminky.urs.cz/item/CS_URS_2023_02/183403253" TargetMode="External" /><Relationship Id="rId21" Type="http://schemas.openxmlformats.org/officeDocument/2006/relationships/hyperlink" Target="https://podminky.urs.cz/item/CS_URS_2023_01/184102112" TargetMode="External" /><Relationship Id="rId22" Type="http://schemas.openxmlformats.org/officeDocument/2006/relationships/hyperlink" Target="https://podminky.urs.cz/item/CS_URS_2023_02/184102124" TargetMode="External" /><Relationship Id="rId23" Type="http://schemas.openxmlformats.org/officeDocument/2006/relationships/hyperlink" Target="https://podminky.urs.cz/item/CS_URS_2023_01/184215133" TargetMode="External" /><Relationship Id="rId24" Type="http://schemas.openxmlformats.org/officeDocument/2006/relationships/hyperlink" Target="https://podminky.urs.cz/item/CS_URS_2022_01/184802211" TargetMode="External" /><Relationship Id="rId25" Type="http://schemas.openxmlformats.org/officeDocument/2006/relationships/hyperlink" Target="https://podminky.urs.cz/item/CS_URS_2022_01/184802621" TargetMode="External" /><Relationship Id="rId26" Type="http://schemas.openxmlformats.org/officeDocument/2006/relationships/hyperlink" Target="https://podminky.urs.cz/item/CS_URS_2022_01/184802621" TargetMode="External" /><Relationship Id="rId27" Type="http://schemas.openxmlformats.org/officeDocument/2006/relationships/hyperlink" Target="https://podminky.urs.cz/item/CS_URS_2022_01/184802621" TargetMode="External" /><Relationship Id="rId28" Type="http://schemas.openxmlformats.org/officeDocument/2006/relationships/hyperlink" Target="https://podminky.urs.cz/item/CS_URS_2023_02/184813512" TargetMode="External" /><Relationship Id="rId29" Type="http://schemas.openxmlformats.org/officeDocument/2006/relationships/hyperlink" Target="https://podminky.urs.cz/item/CS_URS_2023_02/184813512" TargetMode="External" /><Relationship Id="rId30" Type="http://schemas.openxmlformats.org/officeDocument/2006/relationships/hyperlink" Target="https://podminky.urs.cz/item/CS_URS_2023_01/184911421" TargetMode="External" /><Relationship Id="rId31" Type="http://schemas.openxmlformats.org/officeDocument/2006/relationships/hyperlink" Target="https://podminky.urs.cz/item/CS_URS_2023_02/185803112" TargetMode="External" /><Relationship Id="rId32" Type="http://schemas.openxmlformats.org/officeDocument/2006/relationships/hyperlink" Target="https://podminky.urs.cz/item/CS_URS_2023_02/185803112" TargetMode="External" /><Relationship Id="rId33" Type="http://schemas.openxmlformats.org/officeDocument/2006/relationships/hyperlink" Target="https://podminky.urs.cz/item/CS_URS_2023_02/185803112" TargetMode="External" /><Relationship Id="rId34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59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4/2024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Rozšíření parkování v ulici Náchodská v Táboře, severní část, etapa 2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Tábor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25. 2. 2024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Tábor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Robert Juřina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Barbora Filip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ROUND(SUM(AG55:AG60),2)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ROUND(SUM(AS55:AS60),2)</f>
        <v>0</v>
      </c>
      <c r="AT54" s="107">
        <f>ROUND(SUM(AV54:AW54),2)</f>
        <v>0</v>
      </c>
      <c r="AU54" s="108">
        <f>ROUND(SUM(AU55:AU60),5)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ROUND(SUM(AZ55:AZ60),2)</f>
        <v>0</v>
      </c>
      <c r="BA54" s="107">
        <f>ROUND(SUM(BA55:BA60),2)</f>
        <v>0</v>
      </c>
      <c r="BB54" s="107">
        <f>ROUND(SUM(BB55:BB60),2)</f>
        <v>0</v>
      </c>
      <c r="BC54" s="107">
        <f>ROUND(SUM(BC55:BC60),2)</f>
        <v>0</v>
      </c>
      <c r="BD54" s="109">
        <f>ROUND(SUM(BD55:BD60),2)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Parkovací plochy'!J30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101 - Parkovací plochy'!P89</f>
        <v>0</v>
      </c>
      <c r="AV55" s="121">
        <f>'SO 101 - Parkovací plochy'!J33</f>
        <v>0</v>
      </c>
      <c r="AW55" s="121">
        <f>'SO 101 - Parkovací plochy'!J34</f>
        <v>0</v>
      </c>
      <c r="AX55" s="121">
        <f>'SO 101 - Parkovací plochy'!J35</f>
        <v>0</v>
      </c>
      <c r="AY55" s="121">
        <f>'SO 101 - Parkovací plochy'!J36</f>
        <v>0</v>
      </c>
      <c r="AZ55" s="121">
        <f>'SO 101 - Parkovací plochy'!F33</f>
        <v>0</v>
      </c>
      <c r="BA55" s="121">
        <f>'SO 101 - Parkovací plochy'!F34</f>
        <v>0</v>
      </c>
      <c r="BB55" s="121">
        <f>'SO 101 - Parkovací plochy'!F35</f>
        <v>0</v>
      </c>
      <c r="BC55" s="121">
        <f>'SO 101 - Parkovací plochy'!F36</f>
        <v>0</v>
      </c>
      <c r="BD55" s="123">
        <f>'SO 101 - Parkovací plochy'!F37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24.7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102 - Doplnění chodník...'!J30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102 - Doplnění chodník...'!P86</f>
        <v>0</v>
      </c>
      <c r="AV56" s="121">
        <f>'SO 102 - Doplnění chodník...'!J33</f>
        <v>0</v>
      </c>
      <c r="AW56" s="121">
        <f>'SO 102 - Doplnění chodník...'!J34</f>
        <v>0</v>
      </c>
      <c r="AX56" s="121">
        <f>'SO 102 - Doplnění chodník...'!J35</f>
        <v>0</v>
      </c>
      <c r="AY56" s="121">
        <f>'SO 102 - Doplnění chodník...'!J36</f>
        <v>0</v>
      </c>
      <c r="AZ56" s="121">
        <f>'SO 102 - Doplnění chodník...'!F33</f>
        <v>0</v>
      </c>
      <c r="BA56" s="121">
        <f>'SO 102 - Doplnění chodník...'!F34</f>
        <v>0</v>
      </c>
      <c r="BB56" s="121">
        <f>'SO 102 - Doplnění chodník...'!F35</f>
        <v>0</v>
      </c>
      <c r="BC56" s="121">
        <f>'SO 102 - Doplnění chodník...'!F36</f>
        <v>0</v>
      </c>
      <c r="BD56" s="123">
        <f>'SO 102 - Doplnění chodník...'!F37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103 - Plochy pro konte...'!J30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103 - Plochy pro konte...'!P86</f>
        <v>0</v>
      </c>
      <c r="AV57" s="121">
        <f>'SO 103 - Plochy pro konte...'!J33</f>
        <v>0</v>
      </c>
      <c r="AW57" s="121">
        <f>'SO 103 - Plochy pro konte...'!J34</f>
        <v>0</v>
      </c>
      <c r="AX57" s="121">
        <f>'SO 103 - Plochy pro konte...'!J35</f>
        <v>0</v>
      </c>
      <c r="AY57" s="121">
        <f>'SO 103 - Plochy pro konte...'!J36</f>
        <v>0</v>
      </c>
      <c r="AZ57" s="121">
        <f>'SO 103 - Plochy pro konte...'!F33</f>
        <v>0</v>
      </c>
      <c r="BA57" s="121">
        <f>'SO 103 - Plochy pro konte...'!F34</f>
        <v>0</v>
      </c>
      <c r="BB57" s="121">
        <f>'SO 103 - Plochy pro konte...'!F35</f>
        <v>0</v>
      </c>
      <c r="BC57" s="121">
        <f>'SO 103 - Plochy pro konte...'!F36</f>
        <v>0</v>
      </c>
      <c r="BD57" s="123">
        <f>'SO 103 - Plochy pro konte...'!F37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="7" customFormat="1" ht="24.7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401 - Výměna stožárů a...'!J30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91</v>
      </c>
      <c r="AR58" s="119"/>
      <c r="AS58" s="120">
        <v>0</v>
      </c>
      <c r="AT58" s="121">
        <f>ROUND(SUM(AV58:AW58),2)</f>
        <v>0</v>
      </c>
      <c r="AU58" s="122">
        <f>'SO 401 - Výměna stožárů a...'!P94</f>
        <v>0</v>
      </c>
      <c r="AV58" s="121">
        <f>'SO 401 - Výměna stožárů a...'!J33</f>
        <v>0</v>
      </c>
      <c r="AW58" s="121">
        <f>'SO 401 - Výměna stožárů a...'!J34</f>
        <v>0</v>
      </c>
      <c r="AX58" s="121">
        <f>'SO 401 - Výměna stožárů a...'!J35</f>
        <v>0</v>
      </c>
      <c r="AY58" s="121">
        <f>'SO 401 - Výměna stožárů a...'!J36</f>
        <v>0</v>
      </c>
      <c r="AZ58" s="121">
        <f>'SO 401 - Výměna stožárů a...'!F33</f>
        <v>0</v>
      </c>
      <c r="BA58" s="121">
        <f>'SO 401 - Výměna stožárů a...'!F34</f>
        <v>0</v>
      </c>
      <c r="BB58" s="121">
        <f>'SO 401 - Výměna stožárů a...'!F35</f>
        <v>0</v>
      </c>
      <c r="BC58" s="121">
        <f>'SO 401 - Výměna stožárů a...'!F36</f>
        <v>0</v>
      </c>
      <c r="BD58" s="123">
        <f>'SO 401 - Výměna stožárů a...'!F37</f>
        <v>0</v>
      </c>
      <c r="BE58" s="7"/>
      <c r="BT58" s="124" t="s">
        <v>80</v>
      </c>
      <c r="BV58" s="124" t="s">
        <v>74</v>
      </c>
      <c r="BW58" s="124" t="s">
        <v>92</v>
      </c>
      <c r="BX58" s="124" t="s">
        <v>5</v>
      </c>
      <c r="CL58" s="124" t="s">
        <v>93</v>
      </c>
      <c r="CM58" s="124" t="s">
        <v>82</v>
      </c>
    </row>
    <row r="59" s="7" customFormat="1" ht="16.5" customHeight="1">
      <c r="A59" s="112" t="s">
        <v>76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703 - Sadové úpravy'!J30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79</v>
      </c>
      <c r="AR59" s="119"/>
      <c r="AS59" s="120">
        <v>0</v>
      </c>
      <c r="AT59" s="121">
        <f>ROUND(SUM(AV59:AW59),2)</f>
        <v>0</v>
      </c>
      <c r="AU59" s="122">
        <f>'SO 703 - Sadové úpravy'!P82</f>
        <v>0</v>
      </c>
      <c r="AV59" s="121">
        <f>'SO 703 - Sadové úpravy'!J33</f>
        <v>0</v>
      </c>
      <c r="AW59" s="121">
        <f>'SO 703 - Sadové úpravy'!J34</f>
        <v>0</v>
      </c>
      <c r="AX59" s="121">
        <f>'SO 703 - Sadové úpravy'!J35</f>
        <v>0</v>
      </c>
      <c r="AY59" s="121">
        <f>'SO 703 - Sadové úpravy'!J36</f>
        <v>0</v>
      </c>
      <c r="AZ59" s="121">
        <f>'SO 703 - Sadové úpravy'!F33</f>
        <v>0</v>
      </c>
      <c r="BA59" s="121">
        <f>'SO 703 - Sadové úpravy'!F34</f>
        <v>0</v>
      </c>
      <c r="BB59" s="121">
        <f>'SO 703 - Sadové úpravy'!F35</f>
        <v>0</v>
      </c>
      <c r="BC59" s="121">
        <f>'SO 703 - Sadové úpravy'!F36</f>
        <v>0</v>
      </c>
      <c r="BD59" s="123">
        <f>'SO 703 - Sadové úpravy'!F37</f>
        <v>0</v>
      </c>
      <c r="BE59" s="7"/>
      <c r="BT59" s="124" t="s">
        <v>80</v>
      </c>
      <c r="BV59" s="124" t="s">
        <v>74</v>
      </c>
      <c r="BW59" s="124" t="s">
        <v>96</v>
      </c>
      <c r="BX59" s="124" t="s">
        <v>5</v>
      </c>
      <c r="CL59" s="124" t="s">
        <v>19</v>
      </c>
      <c r="CM59" s="124" t="s">
        <v>82</v>
      </c>
    </row>
    <row r="60" s="7" customFormat="1" ht="16.5" customHeight="1">
      <c r="A60" s="112" t="s">
        <v>76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'VON - Všeobecné a obecné 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79</v>
      </c>
      <c r="AR60" s="119"/>
      <c r="AS60" s="125">
        <v>0</v>
      </c>
      <c r="AT60" s="126">
        <f>ROUND(SUM(AV60:AW60),2)</f>
        <v>0</v>
      </c>
      <c r="AU60" s="127">
        <f>'VON - Všeobecné a obecné ...'!P88</f>
        <v>0</v>
      </c>
      <c r="AV60" s="126">
        <f>'VON - Všeobecné a obecné ...'!J33</f>
        <v>0</v>
      </c>
      <c r="AW60" s="126">
        <f>'VON - Všeobecné a obecné ...'!J34</f>
        <v>0</v>
      </c>
      <c r="AX60" s="126">
        <f>'VON - Všeobecné a obecné ...'!J35</f>
        <v>0</v>
      </c>
      <c r="AY60" s="126">
        <f>'VON - Všeobecné a obecné ...'!J36</f>
        <v>0</v>
      </c>
      <c r="AZ60" s="126">
        <f>'VON - Všeobecné a obecné ...'!F33</f>
        <v>0</v>
      </c>
      <c r="BA60" s="126">
        <f>'VON - Všeobecné a obecné ...'!F34</f>
        <v>0</v>
      </c>
      <c r="BB60" s="126">
        <f>'VON - Všeobecné a obecné ...'!F35</f>
        <v>0</v>
      </c>
      <c r="BC60" s="126">
        <f>'VON - Všeobecné a obecné ...'!F36</f>
        <v>0</v>
      </c>
      <c r="BD60" s="128">
        <f>'VON - Všeobecné a obecné ...'!F37</f>
        <v>0</v>
      </c>
      <c r="BE60" s="7"/>
      <c r="BT60" s="124" t="s">
        <v>80</v>
      </c>
      <c r="BV60" s="124" t="s">
        <v>74</v>
      </c>
      <c r="BW60" s="124" t="s">
        <v>99</v>
      </c>
      <c r="BX60" s="124" t="s">
        <v>5</v>
      </c>
      <c r="CL60" s="124" t="s">
        <v>19</v>
      </c>
      <c r="CM60" s="124" t="s">
        <v>82</v>
      </c>
    </row>
    <row r="61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="2" customFormat="1" ht="6.96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sheet="1" formatColumns="0" formatRows="0" objects="1" scenarios="1" spinCount="100000" saltValue="92y08WDciCubpm0kHVeAGbdfa8Tb+70hkooPmepNGeWc4lyeeqd8plEVZfhEqpmTXGIb2x6TOyjyzCs9xKU5Sg==" hashValue="BGIERRP6tA71RJYEMNvYp73ha3GQHmiNUSYHN5npFIlbD7OpY8K88nSIPsVeqpd4fd3A7DNeC452sG6cTtsRyw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Parkovací plochy'!C2" display="/"/>
    <hyperlink ref="A56" location="'SO 102 - Doplnění chodník...'!C2" display="/"/>
    <hyperlink ref="A57" location="'SO 103 - Plochy pro konte...'!C2" display="/"/>
    <hyperlink ref="A58" location="'SO 401 - Výměna stožárů a...'!C2" display="/"/>
    <hyperlink ref="A59" location="'SO 703 - Sadové úpravy'!C2" display="/"/>
    <hyperlink ref="A60" location="'VON - Všeobecné a obecné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  <c r="AZ2" s="129" t="s">
        <v>100</v>
      </c>
      <c r="BA2" s="129" t="s">
        <v>101</v>
      </c>
      <c r="BB2" s="129" t="s">
        <v>102</v>
      </c>
      <c r="BC2" s="129" t="s">
        <v>103</v>
      </c>
      <c r="BD2" s="129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  <c r="AZ3" s="129" t="s">
        <v>104</v>
      </c>
      <c r="BA3" s="129" t="s">
        <v>105</v>
      </c>
      <c r="BB3" s="129" t="s">
        <v>102</v>
      </c>
      <c r="BC3" s="129" t="s">
        <v>106</v>
      </c>
      <c r="BD3" s="129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  <c r="AZ4" s="129" t="s">
        <v>108</v>
      </c>
      <c r="BA4" s="129" t="s">
        <v>109</v>
      </c>
      <c r="BB4" s="129" t="s">
        <v>102</v>
      </c>
      <c r="BC4" s="129" t="s">
        <v>110</v>
      </c>
      <c r="BD4" s="129" t="s">
        <v>82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112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0"/>
      <c r="B27" s="141"/>
      <c r="C27" s="140"/>
      <c r="D27" s="140"/>
      <c r="E27" s="142" t="s">
        <v>113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ROUND(J89,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ROUND((SUM(BE89:BE349)),  2)</f>
        <v>0</v>
      </c>
      <c r="G33" s="39"/>
      <c r="H33" s="39"/>
      <c r="I33" s="150">
        <v>0.20999999999999999</v>
      </c>
      <c r="J33" s="149">
        <f>ROUND(((SUM(BE89:BE349))*I33),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ROUND((SUM(BF89:BF349)),  2)</f>
        <v>0</v>
      </c>
      <c r="G34" s="39"/>
      <c r="H34" s="39"/>
      <c r="I34" s="150">
        <v>0.14999999999999999</v>
      </c>
      <c r="J34" s="149">
        <f>ROUND(((SUM(BF89:BF349))*I34),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ROUND((SUM(BG89:BG349)),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ROUND((SUM(BH89:BH349)),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ROUND((SUM(BI89:BI349)),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101 - Parkovací plochy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118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7"/>
      <c r="C61" s="168"/>
      <c r="D61" s="169" t="s">
        <v>119</v>
      </c>
      <c r="E61" s="170"/>
      <c r="F61" s="170"/>
      <c r="G61" s="170"/>
      <c r="H61" s="170"/>
      <c r="I61" s="170"/>
      <c r="J61" s="171">
        <f>J104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3"/>
      <c r="C62" s="174"/>
      <c r="D62" s="175" t="s">
        <v>120</v>
      </c>
      <c r="E62" s="176"/>
      <c r="F62" s="176"/>
      <c r="G62" s="176"/>
      <c r="H62" s="176"/>
      <c r="I62" s="176"/>
      <c r="J62" s="177">
        <f>J105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122</v>
      </c>
      <c r="E64" s="176"/>
      <c r="F64" s="176"/>
      <c r="G64" s="176"/>
      <c r="H64" s="176"/>
      <c r="I64" s="176"/>
      <c r="J64" s="177">
        <f>J250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123</v>
      </c>
      <c r="E65" s="176"/>
      <c r="F65" s="176"/>
      <c r="G65" s="176"/>
      <c r="H65" s="176"/>
      <c r="I65" s="176"/>
      <c r="J65" s="177">
        <f>J254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124</v>
      </c>
      <c r="E66" s="176"/>
      <c r="F66" s="176"/>
      <c r="G66" s="176"/>
      <c r="H66" s="176"/>
      <c r="I66" s="176"/>
      <c r="J66" s="177">
        <f>J312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73"/>
      <c r="C67" s="174"/>
      <c r="D67" s="175" t="s">
        <v>125</v>
      </c>
      <c r="E67" s="176"/>
      <c r="F67" s="176"/>
      <c r="G67" s="176"/>
      <c r="H67" s="176"/>
      <c r="I67" s="176"/>
      <c r="J67" s="177">
        <f>J317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7"/>
      <c r="C68" s="168"/>
      <c r="D68" s="169" t="s">
        <v>126</v>
      </c>
      <c r="E68" s="170"/>
      <c r="F68" s="170"/>
      <c r="G68" s="170"/>
      <c r="H68" s="170"/>
      <c r="I68" s="170"/>
      <c r="J68" s="171">
        <f>J345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3"/>
      <c r="C69" s="174"/>
      <c r="D69" s="175" t="s">
        <v>127</v>
      </c>
      <c r="E69" s="176"/>
      <c r="F69" s="176"/>
      <c r="G69" s="176"/>
      <c r="H69" s="176"/>
      <c r="I69" s="176"/>
      <c r="J69" s="177">
        <f>J346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128</v>
      </c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162" t="str">
        <f>E7</f>
        <v>Rozšíření parkování v ulici Náchodská v Táboře, severní část, etapa 2</v>
      </c>
      <c r="F79" s="33"/>
      <c r="G79" s="33"/>
      <c r="H79" s="33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111</v>
      </c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E9</f>
        <v>SO 101 - Parkovací plochy</v>
      </c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>Tábor</v>
      </c>
      <c r="G83" s="41"/>
      <c r="H83" s="41"/>
      <c r="I83" s="33" t="s">
        <v>23</v>
      </c>
      <c r="J83" s="73" t="str">
        <f>IF(J12="","",J12)</f>
        <v>25. 2. 2024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>Město Tábor</v>
      </c>
      <c r="G85" s="41"/>
      <c r="H85" s="41"/>
      <c r="I85" s="33" t="s">
        <v>31</v>
      </c>
      <c r="J85" s="37" t="str">
        <f>E21</f>
        <v>Ing. Robert Juřina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33" t="s">
        <v>34</v>
      </c>
      <c r="J86" s="37" t="str">
        <f>E24</f>
        <v>Ing. Barbora Filip</v>
      </c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79"/>
      <c r="B88" s="180"/>
      <c r="C88" s="181" t="s">
        <v>129</v>
      </c>
      <c r="D88" s="182" t="s">
        <v>57</v>
      </c>
      <c r="E88" s="182" t="s">
        <v>53</v>
      </c>
      <c r="F88" s="182" t="s">
        <v>54</v>
      </c>
      <c r="G88" s="182" t="s">
        <v>130</v>
      </c>
      <c r="H88" s="182" t="s">
        <v>131</v>
      </c>
      <c r="I88" s="182" t="s">
        <v>132</v>
      </c>
      <c r="J88" s="183" t="s">
        <v>116</v>
      </c>
      <c r="K88" s="184" t="s">
        <v>133</v>
      </c>
      <c r="L88" s="185"/>
      <c r="M88" s="93" t="s">
        <v>19</v>
      </c>
      <c r="N88" s="94" t="s">
        <v>42</v>
      </c>
      <c r="O88" s="94" t="s">
        <v>134</v>
      </c>
      <c r="P88" s="94" t="s">
        <v>135</v>
      </c>
      <c r="Q88" s="94" t="s">
        <v>136</v>
      </c>
      <c r="R88" s="94" t="s">
        <v>137</v>
      </c>
      <c r="S88" s="94" t="s">
        <v>138</v>
      </c>
      <c r="T88" s="95" t="s">
        <v>139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="2" customFormat="1" ht="22.8" customHeight="1">
      <c r="A89" s="39"/>
      <c r="B89" s="40"/>
      <c r="C89" s="100" t="s">
        <v>140</v>
      </c>
      <c r="D89" s="41"/>
      <c r="E89" s="41"/>
      <c r="F89" s="41"/>
      <c r="G89" s="41"/>
      <c r="H89" s="41"/>
      <c r="I89" s="41"/>
      <c r="J89" s="186">
        <f>BK89</f>
        <v>0</v>
      </c>
      <c r="K89" s="41"/>
      <c r="L89" s="45"/>
      <c r="M89" s="96"/>
      <c r="N89" s="187"/>
      <c r="O89" s="97"/>
      <c r="P89" s="188">
        <f>P90+P104+P345</f>
        <v>0</v>
      </c>
      <c r="Q89" s="97"/>
      <c r="R89" s="188">
        <f>R90+R104+R345</f>
        <v>264.95668140000004</v>
      </c>
      <c r="S89" s="97"/>
      <c r="T89" s="189">
        <f>T90+T104+T345</f>
        <v>433.25900000000001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117</v>
      </c>
      <c r="BK89" s="190">
        <f>BK90+BK104+BK345</f>
        <v>0</v>
      </c>
    </row>
    <row r="90" s="12" customFormat="1" ht="25.92" customHeight="1">
      <c r="A90" s="12"/>
      <c r="B90" s="191"/>
      <c r="C90" s="192"/>
      <c r="D90" s="193" t="s">
        <v>71</v>
      </c>
      <c r="E90" s="194" t="s">
        <v>82</v>
      </c>
      <c r="F90" s="194" t="s">
        <v>141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SUM(P91:P103)</f>
        <v>0</v>
      </c>
      <c r="Q90" s="199"/>
      <c r="R90" s="200">
        <f>SUM(R91:R103)</f>
        <v>33.357103499999994</v>
      </c>
      <c r="S90" s="199"/>
      <c r="T90" s="201">
        <f>SUM(T91:T103)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72</v>
      </c>
      <c r="AY90" s="202" t="s">
        <v>142</v>
      </c>
      <c r="BK90" s="204">
        <f>SUM(BK91:BK103)</f>
        <v>0</v>
      </c>
    </row>
    <row r="91" s="2" customFormat="1" ht="24.15" customHeight="1">
      <c r="A91" s="39"/>
      <c r="B91" s="40"/>
      <c r="C91" s="205" t="s">
        <v>80</v>
      </c>
      <c r="D91" s="205" t="s">
        <v>143</v>
      </c>
      <c r="E91" s="206" t="s">
        <v>144</v>
      </c>
      <c r="F91" s="207" t="s">
        <v>145</v>
      </c>
      <c r="G91" s="208" t="s">
        <v>102</v>
      </c>
      <c r="H91" s="209">
        <v>192</v>
      </c>
      <c r="I91" s="210"/>
      <c r="J91" s="211">
        <f>ROUND(I91*H91,2)</f>
        <v>0</v>
      </c>
      <c r="K91" s="212"/>
      <c r="L91" s="45"/>
      <c r="M91" s="213" t="s">
        <v>19</v>
      </c>
      <c r="N91" s="214" t="s">
        <v>43</v>
      </c>
      <c r="O91" s="85"/>
      <c r="P91" s="215">
        <f>O91*H91</f>
        <v>0</v>
      </c>
      <c r="Q91" s="215">
        <v>0.00031</v>
      </c>
      <c r="R91" s="215">
        <f>Q91*H91</f>
        <v>0.059520000000000003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146</v>
      </c>
      <c r="AT91" s="217" t="s">
        <v>143</v>
      </c>
      <c r="AU91" s="217" t="s">
        <v>80</v>
      </c>
      <c r="AY91" s="18" t="s">
        <v>142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80</v>
      </c>
      <c r="BK91" s="218">
        <f>ROUND(I91*H91,2)</f>
        <v>0</v>
      </c>
      <c r="BL91" s="18" t="s">
        <v>146</v>
      </c>
      <c r="BM91" s="217" t="s">
        <v>147</v>
      </c>
    </row>
    <row r="92" s="2" customFormat="1">
      <c r="A92" s="39"/>
      <c r="B92" s="40"/>
      <c r="C92" s="41"/>
      <c r="D92" s="219" t="s">
        <v>148</v>
      </c>
      <c r="E92" s="41"/>
      <c r="F92" s="220" t="s">
        <v>149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148</v>
      </c>
      <c r="AU92" s="18" t="s">
        <v>80</v>
      </c>
    </row>
    <row r="93" s="13" customFormat="1">
      <c r="A93" s="13"/>
      <c r="B93" s="224"/>
      <c r="C93" s="225"/>
      <c r="D93" s="226" t="s">
        <v>150</v>
      </c>
      <c r="E93" s="227" t="s">
        <v>19</v>
      </c>
      <c r="F93" s="228" t="s">
        <v>151</v>
      </c>
      <c r="G93" s="225"/>
      <c r="H93" s="229">
        <v>192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150</v>
      </c>
      <c r="AU93" s="235" t="s">
        <v>80</v>
      </c>
      <c r="AV93" s="13" t="s">
        <v>82</v>
      </c>
      <c r="AW93" s="13" t="s">
        <v>33</v>
      </c>
      <c r="AX93" s="13" t="s">
        <v>80</v>
      </c>
      <c r="AY93" s="235" t="s">
        <v>142</v>
      </c>
    </row>
    <row r="94" s="2" customFormat="1" ht="16.5" customHeight="1">
      <c r="A94" s="39"/>
      <c r="B94" s="40"/>
      <c r="C94" s="236" t="s">
        <v>82</v>
      </c>
      <c r="D94" s="236" t="s">
        <v>152</v>
      </c>
      <c r="E94" s="237" t="s">
        <v>153</v>
      </c>
      <c r="F94" s="238" t="s">
        <v>154</v>
      </c>
      <c r="G94" s="239" t="s">
        <v>102</v>
      </c>
      <c r="H94" s="240">
        <v>220.80000000000001</v>
      </c>
      <c r="I94" s="241"/>
      <c r="J94" s="242">
        <f>ROUND(I94*H94,2)</f>
        <v>0</v>
      </c>
      <c r="K94" s="243"/>
      <c r="L94" s="244"/>
      <c r="M94" s="245" t="s">
        <v>19</v>
      </c>
      <c r="N94" s="246" t="s">
        <v>43</v>
      </c>
      <c r="O94" s="85"/>
      <c r="P94" s="215">
        <f>O94*H94</f>
        <v>0</v>
      </c>
      <c r="Q94" s="215">
        <v>0.00029999999999999997</v>
      </c>
      <c r="R94" s="215">
        <f>Q94*H94</f>
        <v>0.066239999999999993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155</v>
      </c>
      <c r="AT94" s="217" t="s">
        <v>152</v>
      </c>
      <c r="AU94" s="217" t="s">
        <v>80</v>
      </c>
      <c r="AY94" s="18" t="s">
        <v>142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80</v>
      </c>
      <c r="BK94" s="218">
        <f>ROUND(I94*H94,2)</f>
        <v>0</v>
      </c>
      <c r="BL94" s="18" t="s">
        <v>146</v>
      </c>
      <c r="BM94" s="217" t="s">
        <v>156</v>
      </c>
    </row>
    <row r="95" s="13" customFormat="1">
      <c r="A95" s="13"/>
      <c r="B95" s="224"/>
      <c r="C95" s="225"/>
      <c r="D95" s="226" t="s">
        <v>150</v>
      </c>
      <c r="E95" s="225"/>
      <c r="F95" s="228" t="s">
        <v>157</v>
      </c>
      <c r="G95" s="225"/>
      <c r="H95" s="229">
        <v>220.80000000000001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150</v>
      </c>
      <c r="AU95" s="235" t="s">
        <v>80</v>
      </c>
      <c r="AV95" s="13" t="s">
        <v>82</v>
      </c>
      <c r="AW95" s="13" t="s">
        <v>4</v>
      </c>
      <c r="AX95" s="13" t="s">
        <v>80</v>
      </c>
      <c r="AY95" s="235" t="s">
        <v>142</v>
      </c>
    </row>
    <row r="96" s="2" customFormat="1" ht="33" customHeight="1">
      <c r="A96" s="39"/>
      <c r="B96" s="40"/>
      <c r="C96" s="205" t="s">
        <v>158</v>
      </c>
      <c r="D96" s="205" t="s">
        <v>143</v>
      </c>
      <c r="E96" s="206" t="s">
        <v>159</v>
      </c>
      <c r="F96" s="207" t="s">
        <v>160</v>
      </c>
      <c r="G96" s="208" t="s">
        <v>161</v>
      </c>
      <c r="H96" s="209">
        <v>160</v>
      </c>
      <c r="I96" s="210"/>
      <c r="J96" s="211">
        <f>ROUND(I96*H96,2)</f>
        <v>0</v>
      </c>
      <c r="K96" s="212"/>
      <c r="L96" s="45"/>
      <c r="M96" s="213" t="s">
        <v>19</v>
      </c>
      <c r="N96" s="214" t="s">
        <v>43</v>
      </c>
      <c r="O96" s="85"/>
      <c r="P96" s="215">
        <f>O96*H96</f>
        <v>0</v>
      </c>
      <c r="Q96" s="215">
        <v>0.20477000000000001</v>
      </c>
      <c r="R96" s="215">
        <f>Q96*H96</f>
        <v>32.763199999999998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146</v>
      </c>
      <c r="AT96" s="217" t="s">
        <v>143</v>
      </c>
      <c r="AU96" s="217" t="s">
        <v>80</v>
      </c>
      <c r="AY96" s="18" t="s">
        <v>142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80</v>
      </c>
      <c r="BK96" s="218">
        <f>ROUND(I96*H96,2)</f>
        <v>0</v>
      </c>
      <c r="BL96" s="18" t="s">
        <v>146</v>
      </c>
      <c r="BM96" s="217" t="s">
        <v>162</v>
      </c>
    </row>
    <row r="97" s="2" customFormat="1">
      <c r="A97" s="39"/>
      <c r="B97" s="40"/>
      <c r="C97" s="41"/>
      <c r="D97" s="219" t="s">
        <v>148</v>
      </c>
      <c r="E97" s="41"/>
      <c r="F97" s="220" t="s">
        <v>163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148</v>
      </c>
      <c r="AU97" s="18" t="s">
        <v>80</v>
      </c>
    </row>
    <row r="98" s="13" customFormat="1">
      <c r="A98" s="13"/>
      <c r="B98" s="224"/>
      <c r="C98" s="225"/>
      <c r="D98" s="226" t="s">
        <v>150</v>
      </c>
      <c r="E98" s="227" t="s">
        <v>19</v>
      </c>
      <c r="F98" s="228" t="s">
        <v>164</v>
      </c>
      <c r="G98" s="225"/>
      <c r="H98" s="229">
        <v>160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150</v>
      </c>
      <c r="AU98" s="235" t="s">
        <v>80</v>
      </c>
      <c r="AV98" s="13" t="s">
        <v>82</v>
      </c>
      <c r="AW98" s="13" t="s">
        <v>33</v>
      </c>
      <c r="AX98" s="13" t="s">
        <v>80</v>
      </c>
      <c r="AY98" s="235" t="s">
        <v>142</v>
      </c>
    </row>
    <row r="99" s="2" customFormat="1" ht="24.15" customHeight="1">
      <c r="A99" s="39"/>
      <c r="B99" s="40"/>
      <c r="C99" s="205" t="s">
        <v>146</v>
      </c>
      <c r="D99" s="205" t="s">
        <v>143</v>
      </c>
      <c r="E99" s="206" t="s">
        <v>165</v>
      </c>
      <c r="F99" s="207" t="s">
        <v>166</v>
      </c>
      <c r="G99" s="208" t="s">
        <v>102</v>
      </c>
      <c r="H99" s="209">
        <v>996.04999999999995</v>
      </c>
      <c r="I99" s="210"/>
      <c r="J99" s="211">
        <f>ROUND(I99*H99,2)</f>
        <v>0</v>
      </c>
      <c r="K99" s="212"/>
      <c r="L99" s="45"/>
      <c r="M99" s="213" t="s">
        <v>19</v>
      </c>
      <c r="N99" s="214" t="s">
        <v>43</v>
      </c>
      <c r="O99" s="85"/>
      <c r="P99" s="215">
        <f>O99*H99</f>
        <v>0</v>
      </c>
      <c r="Q99" s="215">
        <v>0.00013999999999999999</v>
      </c>
      <c r="R99" s="215">
        <f>Q99*H99</f>
        <v>0.13944699999999999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146</v>
      </c>
      <c r="AT99" s="217" t="s">
        <v>143</v>
      </c>
      <c r="AU99" s="217" t="s">
        <v>80</v>
      </c>
      <c r="AY99" s="18" t="s">
        <v>142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80</v>
      </c>
      <c r="BK99" s="218">
        <f>ROUND(I99*H99,2)</f>
        <v>0</v>
      </c>
      <c r="BL99" s="18" t="s">
        <v>146</v>
      </c>
      <c r="BM99" s="217" t="s">
        <v>167</v>
      </c>
    </row>
    <row r="100" s="2" customFormat="1">
      <c r="A100" s="39"/>
      <c r="B100" s="40"/>
      <c r="C100" s="41"/>
      <c r="D100" s="219" t="s">
        <v>148</v>
      </c>
      <c r="E100" s="41"/>
      <c r="F100" s="220" t="s">
        <v>168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148</v>
      </c>
      <c r="AU100" s="18" t="s">
        <v>80</v>
      </c>
    </row>
    <row r="101" s="13" customFormat="1">
      <c r="A101" s="13"/>
      <c r="B101" s="224"/>
      <c r="C101" s="225"/>
      <c r="D101" s="226" t="s">
        <v>150</v>
      </c>
      <c r="E101" s="227" t="s">
        <v>19</v>
      </c>
      <c r="F101" s="228" t="s">
        <v>169</v>
      </c>
      <c r="G101" s="225"/>
      <c r="H101" s="229">
        <v>996.04999999999995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150</v>
      </c>
      <c r="AU101" s="235" t="s">
        <v>80</v>
      </c>
      <c r="AV101" s="13" t="s">
        <v>82</v>
      </c>
      <c r="AW101" s="13" t="s">
        <v>33</v>
      </c>
      <c r="AX101" s="13" t="s">
        <v>80</v>
      </c>
      <c r="AY101" s="235" t="s">
        <v>142</v>
      </c>
    </row>
    <row r="102" s="2" customFormat="1" ht="16.5" customHeight="1">
      <c r="A102" s="39"/>
      <c r="B102" s="40"/>
      <c r="C102" s="236" t="s">
        <v>170</v>
      </c>
      <c r="D102" s="236" t="s">
        <v>152</v>
      </c>
      <c r="E102" s="237" t="s">
        <v>171</v>
      </c>
      <c r="F102" s="238" t="s">
        <v>172</v>
      </c>
      <c r="G102" s="239" t="s">
        <v>102</v>
      </c>
      <c r="H102" s="240">
        <v>1095.655</v>
      </c>
      <c r="I102" s="241"/>
      <c r="J102" s="242">
        <f>ROUND(I102*H102,2)</f>
        <v>0</v>
      </c>
      <c r="K102" s="243"/>
      <c r="L102" s="244"/>
      <c r="M102" s="245" t="s">
        <v>19</v>
      </c>
      <c r="N102" s="246" t="s">
        <v>43</v>
      </c>
      <c r="O102" s="85"/>
      <c r="P102" s="215">
        <f>O102*H102</f>
        <v>0</v>
      </c>
      <c r="Q102" s="215">
        <v>0.00029999999999999997</v>
      </c>
      <c r="R102" s="215">
        <f>Q102*H102</f>
        <v>0.32869649999999995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155</v>
      </c>
      <c r="AT102" s="217" t="s">
        <v>152</v>
      </c>
      <c r="AU102" s="217" t="s">
        <v>80</v>
      </c>
      <c r="AY102" s="18" t="s">
        <v>142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80</v>
      </c>
      <c r="BK102" s="218">
        <f>ROUND(I102*H102,2)</f>
        <v>0</v>
      </c>
      <c r="BL102" s="18" t="s">
        <v>146</v>
      </c>
      <c r="BM102" s="217" t="s">
        <v>173</v>
      </c>
    </row>
    <row r="103" s="13" customFormat="1">
      <c r="A103" s="13"/>
      <c r="B103" s="224"/>
      <c r="C103" s="225"/>
      <c r="D103" s="226" t="s">
        <v>150</v>
      </c>
      <c r="E103" s="225"/>
      <c r="F103" s="228" t="s">
        <v>174</v>
      </c>
      <c r="G103" s="225"/>
      <c r="H103" s="229">
        <v>1095.655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150</v>
      </c>
      <c r="AU103" s="235" t="s">
        <v>80</v>
      </c>
      <c r="AV103" s="13" t="s">
        <v>82</v>
      </c>
      <c r="AW103" s="13" t="s">
        <v>4</v>
      </c>
      <c r="AX103" s="13" t="s">
        <v>80</v>
      </c>
      <c r="AY103" s="235" t="s">
        <v>142</v>
      </c>
    </row>
    <row r="104" s="12" customFormat="1" ht="25.92" customHeight="1">
      <c r="A104" s="12"/>
      <c r="B104" s="191"/>
      <c r="C104" s="192"/>
      <c r="D104" s="193" t="s">
        <v>71</v>
      </c>
      <c r="E104" s="194" t="s">
        <v>175</v>
      </c>
      <c r="F104" s="194" t="s">
        <v>176</v>
      </c>
      <c r="G104" s="192"/>
      <c r="H104" s="192"/>
      <c r="I104" s="195"/>
      <c r="J104" s="196">
        <f>BK104</f>
        <v>0</v>
      </c>
      <c r="K104" s="192"/>
      <c r="L104" s="197"/>
      <c r="M104" s="198"/>
      <c r="N104" s="199"/>
      <c r="O104" s="199"/>
      <c r="P104" s="200">
        <f>P105+P199+P250+P254+P312</f>
        <v>0</v>
      </c>
      <c r="Q104" s="199"/>
      <c r="R104" s="200">
        <f>R105+R199+R250+R254+R312</f>
        <v>231.43029790000003</v>
      </c>
      <c r="S104" s="199"/>
      <c r="T104" s="201">
        <f>T105+T199+T250+T254+T312</f>
        <v>433.25900000000001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80</v>
      </c>
      <c r="AT104" s="203" t="s">
        <v>71</v>
      </c>
      <c r="AU104" s="203" t="s">
        <v>72</v>
      </c>
      <c r="AY104" s="202" t="s">
        <v>142</v>
      </c>
      <c r="BK104" s="204">
        <f>BK105+BK199+BK250+BK254+BK312</f>
        <v>0</v>
      </c>
    </row>
    <row r="105" s="12" customFormat="1" ht="22.8" customHeight="1">
      <c r="A105" s="12"/>
      <c r="B105" s="191"/>
      <c r="C105" s="192"/>
      <c r="D105" s="193" t="s">
        <v>71</v>
      </c>
      <c r="E105" s="247" t="s">
        <v>80</v>
      </c>
      <c r="F105" s="247" t="s">
        <v>177</v>
      </c>
      <c r="G105" s="192"/>
      <c r="H105" s="192"/>
      <c r="I105" s="195"/>
      <c r="J105" s="248">
        <f>BK105</f>
        <v>0</v>
      </c>
      <c r="K105" s="192"/>
      <c r="L105" s="197"/>
      <c r="M105" s="198"/>
      <c r="N105" s="199"/>
      <c r="O105" s="199"/>
      <c r="P105" s="200">
        <f>SUM(P106:P198)</f>
        <v>0</v>
      </c>
      <c r="Q105" s="199"/>
      <c r="R105" s="200">
        <f>SUM(R106:R198)</f>
        <v>0.092886200000000002</v>
      </c>
      <c r="S105" s="199"/>
      <c r="T105" s="201">
        <f>SUM(T106:T198)</f>
        <v>427.25900000000001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80</v>
      </c>
      <c r="AT105" s="203" t="s">
        <v>71</v>
      </c>
      <c r="AU105" s="203" t="s">
        <v>80</v>
      </c>
      <c r="AY105" s="202" t="s">
        <v>142</v>
      </c>
      <c r="BK105" s="204">
        <f>SUM(BK106:BK198)</f>
        <v>0</v>
      </c>
    </row>
    <row r="106" s="2" customFormat="1" ht="21.75" customHeight="1">
      <c r="A106" s="39"/>
      <c r="B106" s="40"/>
      <c r="C106" s="205" t="s">
        <v>178</v>
      </c>
      <c r="D106" s="205" t="s">
        <v>143</v>
      </c>
      <c r="E106" s="206" t="s">
        <v>179</v>
      </c>
      <c r="F106" s="207" t="s">
        <v>180</v>
      </c>
      <c r="G106" s="208" t="s">
        <v>102</v>
      </c>
      <c r="H106" s="209">
        <v>1144</v>
      </c>
      <c r="I106" s="210"/>
      <c r="J106" s="211">
        <f>ROUND(I106*H106,2)</f>
        <v>0</v>
      </c>
      <c r="K106" s="212"/>
      <c r="L106" s="45"/>
      <c r="M106" s="213" t="s">
        <v>19</v>
      </c>
      <c r="N106" s="214" t="s">
        <v>43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146</v>
      </c>
      <c r="AT106" s="217" t="s">
        <v>143</v>
      </c>
      <c r="AU106" s="217" t="s">
        <v>82</v>
      </c>
      <c r="AY106" s="18" t="s">
        <v>142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80</v>
      </c>
      <c r="BK106" s="218">
        <f>ROUND(I106*H106,2)</f>
        <v>0</v>
      </c>
      <c r="BL106" s="18" t="s">
        <v>146</v>
      </c>
      <c r="BM106" s="217" t="s">
        <v>181</v>
      </c>
    </row>
    <row r="107" s="2" customFormat="1">
      <c r="A107" s="39"/>
      <c r="B107" s="40"/>
      <c r="C107" s="41"/>
      <c r="D107" s="219" t="s">
        <v>148</v>
      </c>
      <c r="E107" s="41"/>
      <c r="F107" s="220" t="s">
        <v>182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148</v>
      </c>
      <c r="AU107" s="18" t="s">
        <v>82</v>
      </c>
    </row>
    <row r="108" s="2" customFormat="1" ht="16.5" customHeight="1">
      <c r="A108" s="39"/>
      <c r="B108" s="40"/>
      <c r="C108" s="205" t="s">
        <v>183</v>
      </c>
      <c r="D108" s="205" t="s">
        <v>143</v>
      </c>
      <c r="E108" s="206" t="s">
        <v>184</v>
      </c>
      <c r="F108" s="207" t="s">
        <v>185</v>
      </c>
      <c r="G108" s="208" t="s">
        <v>186</v>
      </c>
      <c r="H108" s="209">
        <v>1</v>
      </c>
      <c r="I108" s="210"/>
      <c r="J108" s="211">
        <f>ROUND(I108*H108,2)</f>
        <v>0</v>
      </c>
      <c r="K108" s="212"/>
      <c r="L108" s="45"/>
      <c r="M108" s="213" t="s">
        <v>19</v>
      </c>
      <c r="N108" s="214" t="s">
        <v>43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146</v>
      </c>
      <c r="AT108" s="217" t="s">
        <v>143</v>
      </c>
      <c r="AU108" s="217" t="s">
        <v>82</v>
      </c>
      <c r="AY108" s="18" t="s">
        <v>142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80</v>
      </c>
      <c r="BK108" s="218">
        <f>ROUND(I108*H108,2)</f>
        <v>0</v>
      </c>
      <c r="BL108" s="18" t="s">
        <v>146</v>
      </c>
      <c r="BM108" s="217" t="s">
        <v>187</v>
      </c>
    </row>
    <row r="109" s="2" customFormat="1">
      <c r="A109" s="39"/>
      <c r="B109" s="40"/>
      <c r="C109" s="41"/>
      <c r="D109" s="219" t="s">
        <v>148</v>
      </c>
      <c r="E109" s="41"/>
      <c r="F109" s="220" t="s">
        <v>188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148</v>
      </c>
      <c r="AU109" s="18" t="s">
        <v>82</v>
      </c>
    </row>
    <row r="110" s="2" customFormat="1" ht="16.5" customHeight="1">
      <c r="A110" s="39"/>
      <c r="B110" s="40"/>
      <c r="C110" s="205" t="s">
        <v>155</v>
      </c>
      <c r="D110" s="205" t="s">
        <v>143</v>
      </c>
      <c r="E110" s="206" t="s">
        <v>189</v>
      </c>
      <c r="F110" s="207" t="s">
        <v>190</v>
      </c>
      <c r="G110" s="208" t="s">
        <v>186</v>
      </c>
      <c r="H110" s="209">
        <v>1</v>
      </c>
      <c r="I110" s="210"/>
      <c r="J110" s="211">
        <f>ROUND(I110*H110,2)</f>
        <v>0</v>
      </c>
      <c r="K110" s="212"/>
      <c r="L110" s="45"/>
      <c r="M110" s="213" t="s">
        <v>19</v>
      </c>
      <c r="N110" s="214" t="s">
        <v>43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146</v>
      </c>
      <c r="AT110" s="217" t="s">
        <v>143</v>
      </c>
      <c r="AU110" s="217" t="s">
        <v>82</v>
      </c>
      <c r="AY110" s="18" t="s">
        <v>142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80</v>
      </c>
      <c r="BK110" s="218">
        <f>ROUND(I110*H110,2)</f>
        <v>0</v>
      </c>
      <c r="BL110" s="18" t="s">
        <v>146</v>
      </c>
      <c r="BM110" s="217" t="s">
        <v>191</v>
      </c>
    </row>
    <row r="111" s="2" customFormat="1">
      <c r="A111" s="39"/>
      <c r="B111" s="40"/>
      <c r="C111" s="41"/>
      <c r="D111" s="219" t="s">
        <v>148</v>
      </c>
      <c r="E111" s="41"/>
      <c r="F111" s="220" t="s">
        <v>192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148</v>
      </c>
      <c r="AU111" s="18" t="s">
        <v>82</v>
      </c>
    </row>
    <row r="112" s="2" customFormat="1" ht="16.5" customHeight="1">
      <c r="A112" s="39"/>
      <c r="B112" s="40"/>
      <c r="C112" s="205" t="s">
        <v>193</v>
      </c>
      <c r="D112" s="205" t="s">
        <v>143</v>
      </c>
      <c r="E112" s="206" t="s">
        <v>194</v>
      </c>
      <c r="F112" s="207" t="s">
        <v>195</v>
      </c>
      <c r="G112" s="208" t="s">
        <v>186</v>
      </c>
      <c r="H112" s="209">
        <v>1</v>
      </c>
      <c r="I112" s="210"/>
      <c r="J112" s="211">
        <f>ROUND(I112*H112,2)</f>
        <v>0</v>
      </c>
      <c r="K112" s="212"/>
      <c r="L112" s="45"/>
      <c r="M112" s="213" t="s">
        <v>19</v>
      </c>
      <c r="N112" s="214" t="s">
        <v>43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146</v>
      </c>
      <c r="AT112" s="217" t="s">
        <v>143</v>
      </c>
      <c r="AU112" s="217" t="s">
        <v>82</v>
      </c>
      <c r="AY112" s="18" t="s">
        <v>142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80</v>
      </c>
      <c r="BK112" s="218">
        <f>ROUND(I112*H112,2)</f>
        <v>0</v>
      </c>
      <c r="BL112" s="18" t="s">
        <v>146</v>
      </c>
      <c r="BM112" s="217" t="s">
        <v>196</v>
      </c>
    </row>
    <row r="113" s="2" customFormat="1">
      <c r="A113" s="39"/>
      <c r="B113" s="40"/>
      <c r="C113" s="41"/>
      <c r="D113" s="219" t="s">
        <v>148</v>
      </c>
      <c r="E113" s="41"/>
      <c r="F113" s="220" t="s">
        <v>197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148</v>
      </c>
      <c r="AU113" s="18" t="s">
        <v>82</v>
      </c>
    </row>
    <row r="114" s="2" customFormat="1" ht="16.5" customHeight="1">
      <c r="A114" s="39"/>
      <c r="B114" s="40"/>
      <c r="C114" s="205" t="s">
        <v>198</v>
      </c>
      <c r="D114" s="205" t="s">
        <v>143</v>
      </c>
      <c r="E114" s="206" t="s">
        <v>199</v>
      </c>
      <c r="F114" s="207" t="s">
        <v>200</v>
      </c>
      <c r="G114" s="208" t="s">
        <v>186</v>
      </c>
      <c r="H114" s="209">
        <v>1</v>
      </c>
      <c r="I114" s="210"/>
      <c r="J114" s="211">
        <f>ROUND(I114*H114,2)</f>
        <v>0</v>
      </c>
      <c r="K114" s="212"/>
      <c r="L114" s="45"/>
      <c r="M114" s="213" t="s">
        <v>19</v>
      </c>
      <c r="N114" s="214" t="s">
        <v>43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146</v>
      </c>
      <c r="AT114" s="217" t="s">
        <v>143</v>
      </c>
      <c r="AU114" s="217" t="s">
        <v>82</v>
      </c>
      <c r="AY114" s="18" t="s">
        <v>142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80</v>
      </c>
      <c r="BK114" s="218">
        <f>ROUND(I114*H114,2)</f>
        <v>0</v>
      </c>
      <c r="BL114" s="18" t="s">
        <v>146</v>
      </c>
      <c r="BM114" s="217" t="s">
        <v>201</v>
      </c>
    </row>
    <row r="115" s="2" customFormat="1">
      <c r="A115" s="39"/>
      <c r="B115" s="40"/>
      <c r="C115" s="41"/>
      <c r="D115" s="219" t="s">
        <v>148</v>
      </c>
      <c r="E115" s="41"/>
      <c r="F115" s="220" t="s">
        <v>202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148</v>
      </c>
      <c r="AU115" s="18" t="s">
        <v>82</v>
      </c>
    </row>
    <row r="116" s="2" customFormat="1" ht="16.5" customHeight="1">
      <c r="A116" s="39"/>
      <c r="B116" s="40"/>
      <c r="C116" s="205" t="s">
        <v>203</v>
      </c>
      <c r="D116" s="205" t="s">
        <v>143</v>
      </c>
      <c r="E116" s="206" t="s">
        <v>204</v>
      </c>
      <c r="F116" s="207" t="s">
        <v>205</v>
      </c>
      <c r="G116" s="208" t="s">
        <v>186</v>
      </c>
      <c r="H116" s="209">
        <v>6</v>
      </c>
      <c r="I116" s="210"/>
      <c r="J116" s="211">
        <f>ROUND(I116*H116,2)</f>
        <v>0</v>
      </c>
      <c r="K116" s="212"/>
      <c r="L116" s="45"/>
      <c r="M116" s="213" t="s">
        <v>19</v>
      </c>
      <c r="N116" s="214" t="s">
        <v>43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146</v>
      </c>
      <c r="AT116" s="217" t="s">
        <v>143</v>
      </c>
      <c r="AU116" s="217" t="s">
        <v>82</v>
      </c>
      <c r="AY116" s="18" t="s">
        <v>142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80</v>
      </c>
      <c r="BK116" s="218">
        <f>ROUND(I116*H116,2)</f>
        <v>0</v>
      </c>
      <c r="BL116" s="18" t="s">
        <v>146</v>
      </c>
      <c r="BM116" s="217" t="s">
        <v>206</v>
      </c>
    </row>
    <row r="117" s="2" customFormat="1" ht="37.8" customHeight="1">
      <c r="A117" s="39"/>
      <c r="B117" s="40"/>
      <c r="C117" s="205" t="s">
        <v>207</v>
      </c>
      <c r="D117" s="205" t="s">
        <v>143</v>
      </c>
      <c r="E117" s="206" t="s">
        <v>208</v>
      </c>
      <c r="F117" s="207" t="s">
        <v>209</v>
      </c>
      <c r="G117" s="208" t="s">
        <v>102</v>
      </c>
      <c r="H117" s="209">
        <v>422.20999999999998</v>
      </c>
      <c r="I117" s="210"/>
      <c r="J117" s="211">
        <f>ROUND(I117*H117,2)</f>
        <v>0</v>
      </c>
      <c r="K117" s="212"/>
      <c r="L117" s="45"/>
      <c r="M117" s="213" t="s">
        <v>19</v>
      </c>
      <c r="N117" s="214" t="s">
        <v>43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0.44</v>
      </c>
      <c r="T117" s="216">
        <f>S117*H117</f>
        <v>185.77240000000001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146</v>
      </c>
      <c r="AT117" s="217" t="s">
        <v>143</v>
      </c>
      <c r="AU117" s="217" t="s">
        <v>82</v>
      </c>
      <c r="AY117" s="18" t="s">
        <v>142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80</v>
      </c>
      <c r="BK117" s="218">
        <f>ROUND(I117*H117,2)</f>
        <v>0</v>
      </c>
      <c r="BL117" s="18" t="s">
        <v>146</v>
      </c>
      <c r="BM117" s="217" t="s">
        <v>210</v>
      </c>
    </row>
    <row r="118" s="2" customFormat="1">
      <c r="A118" s="39"/>
      <c r="B118" s="40"/>
      <c r="C118" s="41"/>
      <c r="D118" s="219" t="s">
        <v>148</v>
      </c>
      <c r="E118" s="41"/>
      <c r="F118" s="220" t="s">
        <v>211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148</v>
      </c>
      <c r="AU118" s="18" t="s">
        <v>82</v>
      </c>
    </row>
    <row r="119" s="2" customFormat="1" ht="24.15" customHeight="1">
      <c r="A119" s="39"/>
      <c r="B119" s="40"/>
      <c r="C119" s="205" t="s">
        <v>212</v>
      </c>
      <c r="D119" s="205" t="s">
        <v>143</v>
      </c>
      <c r="E119" s="206" t="s">
        <v>213</v>
      </c>
      <c r="F119" s="207" t="s">
        <v>214</v>
      </c>
      <c r="G119" s="208" t="s">
        <v>102</v>
      </c>
      <c r="H119" s="209">
        <v>422.20999999999998</v>
      </c>
      <c r="I119" s="210"/>
      <c r="J119" s="211">
        <f>ROUND(I119*H119,2)</f>
        <v>0</v>
      </c>
      <c r="K119" s="212"/>
      <c r="L119" s="45"/>
      <c r="M119" s="213" t="s">
        <v>19</v>
      </c>
      <c r="N119" s="214" t="s">
        <v>43</v>
      </c>
      <c r="O119" s="85"/>
      <c r="P119" s="215">
        <f>O119*H119</f>
        <v>0</v>
      </c>
      <c r="Q119" s="215">
        <v>0.00022000000000000001</v>
      </c>
      <c r="R119" s="215">
        <f>Q119*H119</f>
        <v>0.092886200000000002</v>
      </c>
      <c r="S119" s="215">
        <v>0.46000000000000002</v>
      </c>
      <c r="T119" s="216">
        <f>S119*H119</f>
        <v>194.2166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146</v>
      </c>
      <c r="AT119" s="217" t="s">
        <v>143</v>
      </c>
      <c r="AU119" s="217" t="s">
        <v>82</v>
      </c>
      <c r="AY119" s="18" t="s">
        <v>142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80</v>
      </c>
      <c r="BK119" s="218">
        <f>ROUND(I119*H119,2)</f>
        <v>0</v>
      </c>
      <c r="BL119" s="18" t="s">
        <v>146</v>
      </c>
      <c r="BM119" s="217" t="s">
        <v>215</v>
      </c>
    </row>
    <row r="120" s="13" customFormat="1">
      <c r="A120" s="13"/>
      <c r="B120" s="224"/>
      <c r="C120" s="225"/>
      <c r="D120" s="226" t="s">
        <v>150</v>
      </c>
      <c r="E120" s="227" t="s">
        <v>19</v>
      </c>
      <c r="F120" s="228" t="s">
        <v>216</v>
      </c>
      <c r="G120" s="225"/>
      <c r="H120" s="229">
        <v>422.20999999999998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150</v>
      </c>
      <c r="AU120" s="235" t="s">
        <v>82</v>
      </c>
      <c r="AV120" s="13" t="s">
        <v>82</v>
      </c>
      <c r="AW120" s="13" t="s">
        <v>33</v>
      </c>
      <c r="AX120" s="13" t="s">
        <v>80</v>
      </c>
      <c r="AY120" s="235" t="s">
        <v>142</v>
      </c>
    </row>
    <row r="121" s="2" customFormat="1" ht="24.15" customHeight="1">
      <c r="A121" s="39"/>
      <c r="B121" s="40"/>
      <c r="C121" s="205" t="s">
        <v>217</v>
      </c>
      <c r="D121" s="205" t="s">
        <v>143</v>
      </c>
      <c r="E121" s="206" t="s">
        <v>218</v>
      </c>
      <c r="F121" s="207" t="s">
        <v>219</v>
      </c>
      <c r="G121" s="208" t="s">
        <v>161</v>
      </c>
      <c r="H121" s="209">
        <v>163</v>
      </c>
      <c r="I121" s="210"/>
      <c r="J121" s="211">
        <f>ROUND(I121*H121,2)</f>
        <v>0</v>
      </c>
      <c r="K121" s="212"/>
      <c r="L121" s="45"/>
      <c r="M121" s="213" t="s">
        <v>19</v>
      </c>
      <c r="N121" s="214" t="s">
        <v>43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0.28999999999999998</v>
      </c>
      <c r="T121" s="216">
        <f>S121*H121</f>
        <v>47.269999999999996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146</v>
      </c>
      <c r="AT121" s="217" t="s">
        <v>143</v>
      </c>
      <c r="AU121" s="217" t="s">
        <v>82</v>
      </c>
      <c r="AY121" s="18" t="s">
        <v>142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80</v>
      </c>
      <c r="BK121" s="218">
        <f>ROUND(I121*H121,2)</f>
        <v>0</v>
      </c>
      <c r="BL121" s="18" t="s">
        <v>146</v>
      </c>
      <c r="BM121" s="217" t="s">
        <v>220</v>
      </c>
    </row>
    <row r="122" s="2" customFormat="1">
      <c r="A122" s="39"/>
      <c r="B122" s="40"/>
      <c r="C122" s="41"/>
      <c r="D122" s="219" t="s">
        <v>148</v>
      </c>
      <c r="E122" s="41"/>
      <c r="F122" s="220" t="s">
        <v>221</v>
      </c>
      <c r="G122" s="41"/>
      <c r="H122" s="41"/>
      <c r="I122" s="221"/>
      <c r="J122" s="41"/>
      <c r="K122" s="41"/>
      <c r="L122" s="45"/>
      <c r="M122" s="222"/>
      <c r="N122" s="22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148</v>
      </c>
      <c r="AU122" s="18" t="s">
        <v>82</v>
      </c>
    </row>
    <row r="123" s="13" customFormat="1">
      <c r="A123" s="13"/>
      <c r="B123" s="224"/>
      <c r="C123" s="225"/>
      <c r="D123" s="226" t="s">
        <v>150</v>
      </c>
      <c r="E123" s="227" t="s">
        <v>19</v>
      </c>
      <c r="F123" s="228" t="s">
        <v>222</v>
      </c>
      <c r="G123" s="225"/>
      <c r="H123" s="229">
        <v>163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150</v>
      </c>
      <c r="AU123" s="235" t="s">
        <v>82</v>
      </c>
      <c r="AV123" s="13" t="s">
        <v>82</v>
      </c>
      <c r="AW123" s="13" t="s">
        <v>33</v>
      </c>
      <c r="AX123" s="13" t="s">
        <v>80</v>
      </c>
      <c r="AY123" s="235" t="s">
        <v>142</v>
      </c>
    </row>
    <row r="124" s="2" customFormat="1" ht="16.5" customHeight="1">
      <c r="A124" s="39"/>
      <c r="B124" s="40"/>
      <c r="C124" s="205" t="s">
        <v>8</v>
      </c>
      <c r="D124" s="205" t="s">
        <v>143</v>
      </c>
      <c r="E124" s="206" t="s">
        <v>223</v>
      </c>
      <c r="F124" s="207" t="s">
        <v>224</v>
      </c>
      <c r="G124" s="208" t="s">
        <v>102</v>
      </c>
      <c r="H124" s="209">
        <v>1144</v>
      </c>
      <c r="I124" s="210"/>
      <c r="J124" s="211">
        <f>ROUND(I124*H124,2)</f>
        <v>0</v>
      </c>
      <c r="K124" s="212"/>
      <c r="L124" s="45"/>
      <c r="M124" s="213" t="s">
        <v>19</v>
      </c>
      <c r="N124" s="214" t="s">
        <v>43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146</v>
      </c>
      <c r="AT124" s="217" t="s">
        <v>143</v>
      </c>
      <c r="AU124" s="217" t="s">
        <v>82</v>
      </c>
      <c r="AY124" s="18" t="s">
        <v>142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80</v>
      </c>
      <c r="BK124" s="218">
        <f>ROUND(I124*H124,2)</f>
        <v>0</v>
      </c>
      <c r="BL124" s="18" t="s">
        <v>146</v>
      </c>
      <c r="BM124" s="217" t="s">
        <v>225</v>
      </c>
    </row>
    <row r="125" s="2" customFormat="1">
      <c r="A125" s="39"/>
      <c r="B125" s="40"/>
      <c r="C125" s="41"/>
      <c r="D125" s="219" t="s">
        <v>148</v>
      </c>
      <c r="E125" s="41"/>
      <c r="F125" s="220" t="s">
        <v>226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148</v>
      </c>
      <c r="AU125" s="18" t="s">
        <v>82</v>
      </c>
    </row>
    <row r="126" s="13" customFormat="1">
      <c r="A126" s="13"/>
      <c r="B126" s="224"/>
      <c r="C126" s="225"/>
      <c r="D126" s="226" t="s">
        <v>150</v>
      </c>
      <c r="E126" s="227" t="s">
        <v>19</v>
      </c>
      <c r="F126" s="228" t="s">
        <v>227</v>
      </c>
      <c r="G126" s="225"/>
      <c r="H126" s="229">
        <v>1144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150</v>
      </c>
      <c r="AU126" s="235" t="s">
        <v>82</v>
      </c>
      <c r="AV126" s="13" t="s">
        <v>82</v>
      </c>
      <c r="AW126" s="13" t="s">
        <v>33</v>
      </c>
      <c r="AX126" s="13" t="s">
        <v>80</v>
      </c>
      <c r="AY126" s="235" t="s">
        <v>142</v>
      </c>
    </row>
    <row r="127" s="2" customFormat="1" ht="21.75" customHeight="1">
      <c r="A127" s="39"/>
      <c r="B127" s="40"/>
      <c r="C127" s="205" t="s">
        <v>228</v>
      </c>
      <c r="D127" s="205" t="s">
        <v>143</v>
      </c>
      <c r="E127" s="206" t="s">
        <v>229</v>
      </c>
      <c r="F127" s="207" t="s">
        <v>230</v>
      </c>
      <c r="G127" s="208" t="s">
        <v>231</v>
      </c>
      <c r="H127" s="209">
        <v>594.28800000000001</v>
      </c>
      <c r="I127" s="210"/>
      <c r="J127" s="211">
        <f>ROUND(I127*H127,2)</f>
        <v>0</v>
      </c>
      <c r="K127" s="212"/>
      <c r="L127" s="45"/>
      <c r="M127" s="213" t="s">
        <v>19</v>
      </c>
      <c r="N127" s="214" t="s">
        <v>43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146</v>
      </c>
      <c r="AT127" s="217" t="s">
        <v>143</v>
      </c>
      <c r="AU127" s="217" t="s">
        <v>82</v>
      </c>
      <c r="AY127" s="18" t="s">
        <v>142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80</v>
      </c>
      <c r="BK127" s="218">
        <f>ROUND(I127*H127,2)</f>
        <v>0</v>
      </c>
      <c r="BL127" s="18" t="s">
        <v>146</v>
      </c>
      <c r="BM127" s="217" t="s">
        <v>232</v>
      </c>
    </row>
    <row r="128" s="2" customFormat="1">
      <c r="A128" s="39"/>
      <c r="B128" s="40"/>
      <c r="C128" s="41"/>
      <c r="D128" s="219" t="s">
        <v>148</v>
      </c>
      <c r="E128" s="41"/>
      <c r="F128" s="220" t="s">
        <v>233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148</v>
      </c>
      <c r="AU128" s="18" t="s">
        <v>82</v>
      </c>
    </row>
    <row r="129" s="13" customFormat="1">
      <c r="A129" s="13"/>
      <c r="B129" s="224"/>
      <c r="C129" s="225"/>
      <c r="D129" s="226" t="s">
        <v>150</v>
      </c>
      <c r="E129" s="227" t="s">
        <v>19</v>
      </c>
      <c r="F129" s="228" t="s">
        <v>234</v>
      </c>
      <c r="G129" s="225"/>
      <c r="H129" s="229">
        <v>141.53800000000001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150</v>
      </c>
      <c r="AU129" s="235" t="s">
        <v>82</v>
      </c>
      <c r="AV129" s="13" t="s">
        <v>82</v>
      </c>
      <c r="AW129" s="13" t="s">
        <v>33</v>
      </c>
      <c r="AX129" s="13" t="s">
        <v>72</v>
      </c>
      <c r="AY129" s="235" t="s">
        <v>142</v>
      </c>
    </row>
    <row r="130" s="13" customFormat="1">
      <c r="A130" s="13"/>
      <c r="B130" s="224"/>
      <c r="C130" s="225"/>
      <c r="D130" s="226" t="s">
        <v>150</v>
      </c>
      <c r="E130" s="227" t="s">
        <v>19</v>
      </c>
      <c r="F130" s="228" t="s">
        <v>235</v>
      </c>
      <c r="G130" s="225"/>
      <c r="H130" s="229">
        <v>452.75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150</v>
      </c>
      <c r="AU130" s="235" t="s">
        <v>82</v>
      </c>
      <c r="AV130" s="13" t="s">
        <v>82</v>
      </c>
      <c r="AW130" s="13" t="s">
        <v>33</v>
      </c>
      <c r="AX130" s="13" t="s">
        <v>72</v>
      </c>
      <c r="AY130" s="235" t="s">
        <v>142</v>
      </c>
    </row>
    <row r="131" s="14" customFormat="1">
      <c r="A131" s="14"/>
      <c r="B131" s="249"/>
      <c r="C131" s="250"/>
      <c r="D131" s="226" t="s">
        <v>150</v>
      </c>
      <c r="E131" s="251" t="s">
        <v>19</v>
      </c>
      <c r="F131" s="252" t="s">
        <v>236</v>
      </c>
      <c r="G131" s="250"/>
      <c r="H131" s="253">
        <v>594.28800000000001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150</v>
      </c>
      <c r="AU131" s="259" t="s">
        <v>82</v>
      </c>
      <c r="AV131" s="14" t="s">
        <v>146</v>
      </c>
      <c r="AW131" s="14" t="s">
        <v>33</v>
      </c>
      <c r="AX131" s="14" t="s">
        <v>80</v>
      </c>
      <c r="AY131" s="259" t="s">
        <v>142</v>
      </c>
    </row>
    <row r="132" s="2" customFormat="1" ht="37.8" customHeight="1">
      <c r="A132" s="39"/>
      <c r="B132" s="40"/>
      <c r="C132" s="205" t="s">
        <v>237</v>
      </c>
      <c r="D132" s="205" t="s">
        <v>143</v>
      </c>
      <c r="E132" s="206" t="s">
        <v>238</v>
      </c>
      <c r="F132" s="207" t="s">
        <v>239</v>
      </c>
      <c r="G132" s="208" t="s">
        <v>161</v>
      </c>
      <c r="H132" s="209">
        <v>160</v>
      </c>
      <c r="I132" s="210"/>
      <c r="J132" s="211">
        <f>ROUND(I132*H132,2)</f>
        <v>0</v>
      </c>
      <c r="K132" s="212"/>
      <c r="L132" s="45"/>
      <c r="M132" s="213" t="s">
        <v>19</v>
      </c>
      <c r="N132" s="214" t="s">
        <v>43</v>
      </c>
      <c r="O132" s="85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146</v>
      </c>
      <c r="AT132" s="217" t="s">
        <v>143</v>
      </c>
      <c r="AU132" s="217" t="s">
        <v>82</v>
      </c>
      <c r="AY132" s="18" t="s">
        <v>142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146</v>
      </c>
      <c r="BM132" s="217" t="s">
        <v>240</v>
      </c>
    </row>
    <row r="133" s="2" customFormat="1">
      <c r="A133" s="39"/>
      <c r="B133" s="40"/>
      <c r="C133" s="41"/>
      <c r="D133" s="219" t="s">
        <v>148</v>
      </c>
      <c r="E133" s="41"/>
      <c r="F133" s="220" t="s">
        <v>241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148</v>
      </c>
      <c r="AU133" s="18" t="s">
        <v>82</v>
      </c>
    </row>
    <row r="134" s="2" customFormat="1" ht="24.15" customHeight="1">
      <c r="A134" s="39"/>
      <c r="B134" s="40"/>
      <c r="C134" s="205" t="s">
        <v>242</v>
      </c>
      <c r="D134" s="205" t="s">
        <v>143</v>
      </c>
      <c r="E134" s="206" t="s">
        <v>243</v>
      </c>
      <c r="F134" s="207" t="s">
        <v>244</v>
      </c>
      <c r="G134" s="208" t="s">
        <v>231</v>
      </c>
      <c r="H134" s="209">
        <v>29.440000000000001</v>
      </c>
      <c r="I134" s="210"/>
      <c r="J134" s="211">
        <f>ROUND(I134*H134,2)</f>
        <v>0</v>
      </c>
      <c r="K134" s="212"/>
      <c r="L134" s="45"/>
      <c r="M134" s="213" t="s">
        <v>19</v>
      </c>
      <c r="N134" s="214" t="s">
        <v>43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146</v>
      </c>
      <c r="AT134" s="217" t="s">
        <v>143</v>
      </c>
      <c r="AU134" s="217" t="s">
        <v>82</v>
      </c>
      <c r="AY134" s="18" t="s">
        <v>142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146</v>
      </c>
      <c r="BM134" s="217" t="s">
        <v>245</v>
      </c>
    </row>
    <row r="135" s="2" customFormat="1">
      <c r="A135" s="39"/>
      <c r="B135" s="40"/>
      <c r="C135" s="41"/>
      <c r="D135" s="219" t="s">
        <v>148</v>
      </c>
      <c r="E135" s="41"/>
      <c r="F135" s="220" t="s">
        <v>246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148</v>
      </c>
      <c r="AU135" s="18" t="s">
        <v>82</v>
      </c>
    </row>
    <row r="136" s="13" customFormat="1">
      <c r="A136" s="13"/>
      <c r="B136" s="224"/>
      <c r="C136" s="225"/>
      <c r="D136" s="226" t="s">
        <v>150</v>
      </c>
      <c r="E136" s="227" t="s">
        <v>19</v>
      </c>
      <c r="F136" s="228" t="s">
        <v>247</v>
      </c>
      <c r="G136" s="225"/>
      <c r="H136" s="229">
        <v>29.440000000000001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150</v>
      </c>
      <c r="AU136" s="235" t="s">
        <v>82</v>
      </c>
      <c r="AV136" s="13" t="s">
        <v>82</v>
      </c>
      <c r="AW136" s="13" t="s">
        <v>33</v>
      </c>
      <c r="AX136" s="13" t="s">
        <v>80</v>
      </c>
      <c r="AY136" s="235" t="s">
        <v>142</v>
      </c>
    </row>
    <row r="137" s="2" customFormat="1" ht="24.15" customHeight="1">
      <c r="A137" s="39"/>
      <c r="B137" s="40"/>
      <c r="C137" s="205" t="s">
        <v>248</v>
      </c>
      <c r="D137" s="205" t="s">
        <v>143</v>
      </c>
      <c r="E137" s="206" t="s">
        <v>249</v>
      </c>
      <c r="F137" s="207" t="s">
        <v>250</v>
      </c>
      <c r="G137" s="208" t="s">
        <v>186</v>
      </c>
      <c r="H137" s="209">
        <v>1</v>
      </c>
      <c r="I137" s="210"/>
      <c r="J137" s="211">
        <f>ROUND(I137*H137,2)</f>
        <v>0</v>
      </c>
      <c r="K137" s="212"/>
      <c r="L137" s="45"/>
      <c r="M137" s="213" t="s">
        <v>19</v>
      </c>
      <c r="N137" s="214" t="s">
        <v>43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146</v>
      </c>
      <c r="AT137" s="217" t="s">
        <v>143</v>
      </c>
      <c r="AU137" s="217" t="s">
        <v>82</v>
      </c>
      <c r="AY137" s="18" t="s">
        <v>142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146</v>
      </c>
      <c r="BM137" s="217" t="s">
        <v>251</v>
      </c>
    </row>
    <row r="138" s="2" customFormat="1">
      <c r="A138" s="39"/>
      <c r="B138" s="40"/>
      <c r="C138" s="41"/>
      <c r="D138" s="219" t="s">
        <v>148</v>
      </c>
      <c r="E138" s="41"/>
      <c r="F138" s="220" t="s">
        <v>252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148</v>
      </c>
      <c r="AU138" s="18" t="s">
        <v>82</v>
      </c>
    </row>
    <row r="139" s="2" customFormat="1" ht="24.15" customHeight="1">
      <c r="A139" s="39"/>
      <c r="B139" s="40"/>
      <c r="C139" s="205" t="s">
        <v>253</v>
      </c>
      <c r="D139" s="205" t="s">
        <v>143</v>
      </c>
      <c r="E139" s="206" t="s">
        <v>254</v>
      </c>
      <c r="F139" s="207" t="s">
        <v>255</v>
      </c>
      <c r="G139" s="208" t="s">
        <v>186</v>
      </c>
      <c r="H139" s="209">
        <v>1</v>
      </c>
      <c r="I139" s="210"/>
      <c r="J139" s="211">
        <f>ROUND(I139*H139,2)</f>
        <v>0</v>
      </c>
      <c r="K139" s="212"/>
      <c r="L139" s="45"/>
      <c r="M139" s="213" t="s">
        <v>19</v>
      </c>
      <c r="N139" s="214" t="s">
        <v>43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146</v>
      </c>
      <c r="AT139" s="217" t="s">
        <v>143</v>
      </c>
      <c r="AU139" s="217" t="s">
        <v>82</v>
      </c>
      <c r="AY139" s="18" t="s">
        <v>142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80</v>
      </c>
      <c r="BK139" s="218">
        <f>ROUND(I139*H139,2)</f>
        <v>0</v>
      </c>
      <c r="BL139" s="18" t="s">
        <v>146</v>
      </c>
      <c r="BM139" s="217" t="s">
        <v>256</v>
      </c>
    </row>
    <row r="140" s="2" customFormat="1">
      <c r="A140" s="39"/>
      <c r="B140" s="40"/>
      <c r="C140" s="41"/>
      <c r="D140" s="219" t="s">
        <v>148</v>
      </c>
      <c r="E140" s="41"/>
      <c r="F140" s="220" t="s">
        <v>257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148</v>
      </c>
      <c r="AU140" s="18" t="s">
        <v>82</v>
      </c>
    </row>
    <row r="141" s="2" customFormat="1" ht="24.15" customHeight="1">
      <c r="A141" s="39"/>
      <c r="B141" s="40"/>
      <c r="C141" s="205" t="s">
        <v>7</v>
      </c>
      <c r="D141" s="205" t="s">
        <v>143</v>
      </c>
      <c r="E141" s="206" t="s">
        <v>258</v>
      </c>
      <c r="F141" s="207" t="s">
        <v>259</v>
      </c>
      <c r="G141" s="208" t="s">
        <v>186</v>
      </c>
      <c r="H141" s="209">
        <v>1</v>
      </c>
      <c r="I141" s="210"/>
      <c r="J141" s="211">
        <f>ROUND(I141*H141,2)</f>
        <v>0</v>
      </c>
      <c r="K141" s="212"/>
      <c r="L141" s="45"/>
      <c r="M141" s="213" t="s">
        <v>19</v>
      </c>
      <c r="N141" s="214" t="s">
        <v>43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146</v>
      </c>
      <c r="AT141" s="217" t="s">
        <v>143</v>
      </c>
      <c r="AU141" s="217" t="s">
        <v>82</v>
      </c>
      <c r="AY141" s="18" t="s">
        <v>142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146</v>
      </c>
      <c r="BM141" s="217" t="s">
        <v>260</v>
      </c>
    </row>
    <row r="142" s="2" customFormat="1">
      <c r="A142" s="39"/>
      <c r="B142" s="40"/>
      <c r="C142" s="41"/>
      <c r="D142" s="219" t="s">
        <v>148</v>
      </c>
      <c r="E142" s="41"/>
      <c r="F142" s="220" t="s">
        <v>261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148</v>
      </c>
      <c r="AU142" s="18" t="s">
        <v>82</v>
      </c>
    </row>
    <row r="143" s="2" customFormat="1" ht="24.15" customHeight="1">
      <c r="A143" s="39"/>
      <c r="B143" s="40"/>
      <c r="C143" s="205" t="s">
        <v>262</v>
      </c>
      <c r="D143" s="205" t="s">
        <v>143</v>
      </c>
      <c r="E143" s="206" t="s">
        <v>263</v>
      </c>
      <c r="F143" s="207" t="s">
        <v>264</v>
      </c>
      <c r="G143" s="208" t="s">
        <v>186</v>
      </c>
      <c r="H143" s="209">
        <v>1</v>
      </c>
      <c r="I143" s="210"/>
      <c r="J143" s="211">
        <f>ROUND(I143*H143,2)</f>
        <v>0</v>
      </c>
      <c r="K143" s="212"/>
      <c r="L143" s="45"/>
      <c r="M143" s="213" t="s">
        <v>19</v>
      </c>
      <c r="N143" s="214" t="s">
        <v>43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146</v>
      </c>
      <c r="AT143" s="217" t="s">
        <v>143</v>
      </c>
      <c r="AU143" s="217" t="s">
        <v>82</v>
      </c>
      <c r="AY143" s="18" t="s">
        <v>142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146</v>
      </c>
      <c r="BM143" s="217" t="s">
        <v>265</v>
      </c>
    </row>
    <row r="144" s="2" customFormat="1">
      <c r="A144" s="39"/>
      <c r="B144" s="40"/>
      <c r="C144" s="41"/>
      <c r="D144" s="219" t="s">
        <v>148</v>
      </c>
      <c r="E144" s="41"/>
      <c r="F144" s="220" t="s">
        <v>266</v>
      </c>
      <c r="G144" s="41"/>
      <c r="H144" s="41"/>
      <c r="I144" s="221"/>
      <c r="J144" s="41"/>
      <c r="K144" s="41"/>
      <c r="L144" s="45"/>
      <c r="M144" s="222"/>
      <c r="N144" s="22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148</v>
      </c>
      <c r="AU144" s="18" t="s">
        <v>82</v>
      </c>
    </row>
    <row r="145" s="2" customFormat="1" ht="24.15" customHeight="1">
      <c r="A145" s="39"/>
      <c r="B145" s="40"/>
      <c r="C145" s="205" t="s">
        <v>267</v>
      </c>
      <c r="D145" s="205" t="s">
        <v>143</v>
      </c>
      <c r="E145" s="206" t="s">
        <v>268</v>
      </c>
      <c r="F145" s="207" t="s">
        <v>269</v>
      </c>
      <c r="G145" s="208" t="s">
        <v>186</v>
      </c>
      <c r="H145" s="209">
        <v>6</v>
      </c>
      <c r="I145" s="210"/>
      <c r="J145" s="211">
        <f>ROUND(I145*H145,2)</f>
        <v>0</v>
      </c>
      <c r="K145" s="212"/>
      <c r="L145" s="45"/>
      <c r="M145" s="213" t="s">
        <v>19</v>
      </c>
      <c r="N145" s="214" t="s">
        <v>43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146</v>
      </c>
      <c r="AT145" s="217" t="s">
        <v>143</v>
      </c>
      <c r="AU145" s="217" t="s">
        <v>82</v>
      </c>
      <c r="AY145" s="18" t="s">
        <v>142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146</v>
      </c>
      <c r="BM145" s="217" t="s">
        <v>270</v>
      </c>
    </row>
    <row r="146" s="2" customFormat="1" ht="33" customHeight="1">
      <c r="A146" s="39"/>
      <c r="B146" s="40"/>
      <c r="C146" s="205" t="s">
        <v>271</v>
      </c>
      <c r="D146" s="205" t="s">
        <v>143</v>
      </c>
      <c r="E146" s="206" t="s">
        <v>272</v>
      </c>
      <c r="F146" s="207" t="s">
        <v>273</v>
      </c>
      <c r="G146" s="208" t="s">
        <v>186</v>
      </c>
      <c r="H146" s="209">
        <v>4</v>
      </c>
      <c r="I146" s="210"/>
      <c r="J146" s="211">
        <f>ROUND(I146*H146,2)</f>
        <v>0</v>
      </c>
      <c r="K146" s="212"/>
      <c r="L146" s="45"/>
      <c r="M146" s="213" t="s">
        <v>19</v>
      </c>
      <c r="N146" s="214" t="s">
        <v>43</v>
      </c>
      <c r="O146" s="85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7" t="s">
        <v>146</v>
      </c>
      <c r="AT146" s="217" t="s">
        <v>143</v>
      </c>
      <c r="AU146" s="217" t="s">
        <v>82</v>
      </c>
      <c r="AY146" s="18" t="s">
        <v>142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80</v>
      </c>
      <c r="BK146" s="218">
        <f>ROUND(I146*H146,2)</f>
        <v>0</v>
      </c>
      <c r="BL146" s="18" t="s">
        <v>146</v>
      </c>
      <c r="BM146" s="217" t="s">
        <v>274</v>
      </c>
    </row>
    <row r="147" s="2" customFormat="1">
      <c r="A147" s="39"/>
      <c r="B147" s="40"/>
      <c r="C147" s="41"/>
      <c r="D147" s="219" t="s">
        <v>148</v>
      </c>
      <c r="E147" s="41"/>
      <c r="F147" s="220" t="s">
        <v>275</v>
      </c>
      <c r="G147" s="41"/>
      <c r="H147" s="41"/>
      <c r="I147" s="221"/>
      <c r="J147" s="41"/>
      <c r="K147" s="41"/>
      <c r="L147" s="45"/>
      <c r="M147" s="222"/>
      <c r="N147" s="223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148</v>
      </c>
      <c r="AU147" s="18" t="s">
        <v>82</v>
      </c>
    </row>
    <row r="148" s="13" customFormat="1">
      <c r="A148" s="13"/>
      <c r="B148" s="224"/>
      <c r="C148" s="225"/>
      <c r="D148" s="226" t="s">
        <v>150</v>
      </c>
      <c r="E148" s="225"/>
      <c r="F148" s="228" t="s">
        <v>276</v>
      </c>
      <c r="G148" s="225"/>
      <c r="H148" s="229">
        <v>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150</v>
      </c>
      <c r="AU148" s="235" t="s">
        <v>82</v>
      </c>
      <c r="AV148" s="13" t="s">
        <v>82</v>
      </c>
      <c r="AW148" s="13" t="s">
        <v>4</v>
      </c>
      <c r="AX148" s="13" t="s">
        <v>80</v>
      </c>
      <c r="AY148" s="235" t="s">
        <v>142</v>
      </c>
    </row>
    <row r="149" s="2" customFormat="1" ht="33" customHeight="1">
      <c r="A149" s="39"/>
      <c r="B149" s="40"/>
      <c r="C149" s="205" t="s">
        <v>277</v>
      </c>
      <c r="D149" s="205" t="s">
        <v>143</v>
      </c>
      <c r="E149" s="206" t="s">
        <v>278</v>
      </c>
      <c r="F149" s="207" t="s">
        <v>279</v>
      </c>
      <c r="G149" s="208" t="s">
        <v>186</v>
      </c>
      <c r="H149" s="209">
        <v>4</v>
      </c>
      <c r="I149" s="210"/>
      <c r="J149" s="211">
        <f>ROUND(I149*H149,2)</f>
        <v>0</v>
      </c>
      <c r="K149" s="212"/>
      <c r="L149" s="45"/>
      <c r="M149" s="213" t="s">
        <v>19</v>
      </c>
      <c r="N149" s="214" t="s">
        <v>43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146</v>
      </c>
      <c r="AT149" s="217" t="s">
        <v>143</v>
      </c>
      <c r="AU149" s="217" t="s">
        <v>82</v>
      </c>
      <c r="AY149" s="18" t="s">
        <v>142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146</v>
      </c>
      <c r="BM149" s="217" t="s">
        <v>280</v>
      </c>
    </row>
    <row r="150" s="2" customFormat="1">
      <c r="A150" s="39"/>
      <c r="B150" s="40"/>
      <c r="C150" s="41"/>
      <c r="D150" s="219" t="s">
        <v>148</v>
      </c>
      <c r="E150" s="41"/>
      <c r="F150" s="220" t="s">
        <v>281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148</v>
      </c>
      <c r="AU150" s="18" t="s">
        <v>82</v>
      </c>
    </row>
    <row r="151" s="13" customFormat="1">
      <c r="A151" s="13"/>
      <c r="B151" s="224"/>
      <c r="C151" s="225"/>
      <c r="D151" s="226" t="s">
        <v>150</v>
      </c>
      <c r="E151" s="225"/>
      <c r="F151" s="228" t="s">
        <v>276</v>
      </c>
      <c r="G151" s="225"/>
      <c r="H151" s="229">
        <v>4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150</v>
      </c>
      <c r="AU151" s="235" t="s">
        <v>82</v>
      </c>
      <c r="AV151" s="13" t="s">
        <v>82</v>
      </c>
      <c r="AW151" s="13" t="s">
        <v>4</v>
      </c>
      <c r="AX151" s="13" t="s">
        <v>80</v>
      </c>
      <c r="AY151" s="235" t="s">
        <v>142</v>
      </c>
    </row>
    <row r="152" s="2" customFormat="1" ht="33" customHeight="1">
      <c r="A152" s="39"/>
      <c r="B152" s="40"/>
      <c r="C152" s="205" t="s">
        <v>282</v>
      </c>
      <c r="D152" s="205" t="s">
        <v>143</v>
      </c>
      <c r="E152" s="206" t="s">
        <v>283</v>
      </c>
      <c r="F152" s="207" t="s">
        <v>284</v>
      </c>
      <c r="G152" s="208" t="s">
        <v>186</v>
      </c>
      <c r="H152" s="209">
        <v>4</v>
      </c>
      <c r="I152" s="210"/>
      <c r="J152" s="211">
        <f>ROUND(I152*H152,2)</f>
        <v>0</v>
      </c>
      <c r="K152" s="212"/>
      <c r="L152" s="45"/>
      <c r="M152" s="213" t="s">
        <v>19</v>
      </c>
      <c r="N152" s="214" t="s">
        <v>43</v>
      </c>
      <c r="O152" s="85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146</v>
      </c>
      <c r="AT152" s="217" t="s">
        <v>143</v>
      </c>
      <c r="AU152" s="217" t="s">
        <v>82</v>
      </c>
      <c r="AY152" s="18" t="s">
        <v>142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146</v>
      </c>
      <c r="BM152" s="217" t="s">
        <v>285</v>
      </c>
    </row>
    <row r="153" s="2" customFormat="1">
      <c r="A153" s="39"/>
      <c r="B153" s="40"/>
      <c r="C153" s="41"/>
      <c r="D153" s="219" t="s">
        <v>148</v>
      </c>
      <c r="E153" s="41"/>
      <c r="F153" s="220" t="s">
        <v>286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148</v>
      </c>
      <c r="AU153" s="18" t="s">
        <v>82</v>
      </c>
    </row>
    <row r="154" s="13" customFormat="1">
      <c r="A154" s="13"/>
      <c r="B154" s="224"/>
      <c r="C154" s="225"/>
      <c r="D154" s="226" t="s">
        <v>150</v>
      </c>
      <c r="E154" s="225"/>
      <c r="F154" s="228" t="s">
        <v>276</v>
      </c>
      <c r="G154" s="225"/>
      <c r="H154" s="229">
        <v>4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150</v>
      </c>
      <c r="AU154" s="235" t="s">
        <v>82</v>
      </c>
      <c r="AV154" s="13" t="s">
        <v>82</v>
      </c>
      <c r="AW154" s="13" t="s">
        <v>4</v>
      </c>
      <c r="AX154" s="13" t="s">
        <v>80</v>
      </c>
      <c r="AY154" s="235" t="s">
        <v>142</v>
      </c>
    </row>
    <row r="155" s="2" customFormat="1" ht="33" customHeight="1">
      <c r="A155" s="39"/>
      <c r="B155" s="40"/>
      <c r="C155" s="205" t="s">
        <v>287</v>
      </c>
      <c r="D155" s="205" t="s">
        <v>143</v>
      </c>
      <c r="E155" s="206" t="s">
        <v>288</v>
      </c>
      <c r="F155" s="207" t="s">
        <v>289</v>
      </c>
      <c r="G155" s="208" t="s">
        <v>186</v>
      </c>
      <c r="H155" s="209">
        <v>4</v>
      </c>
      <c r="I155" s="210"/>
      <c r="J155" s="211">
        <f>ROUND(I155*H155,2)</f>
        <v>0</v>
      </c>
      <c r="K155" s="212"/>
      <c r="L155" s="45"/>
      <c r="M155" s="213" t="s">
        <v>19</v>
      </c>
      <c r="N155" s="214" t="s">
        <v>43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146</v>
      </c>
      <c r="AT155" s="217" t="s">
        <v>143</v>
      </c>
      <c r="AU155" s="217" t="s">
        <v>82</v>
      </c>
      <c r="AY155" s="18" t="s">
        <v>142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146</v>
      </c>
      <c r="BM155" s="217" t="s">
        <v>290</v>
      </c>
    </row>
    <row r="156" s="2" customFormat="1">
      <c r="A156" s="39"/>
      <c r="B156" s="40"/>
      <c r="C156" s="41"/>
      <c r="D156" s="219" t="s">
        <v>148</v>
      </c>
      <c r="E156" s="41"/>
      <c r="F156" s="220" t="s">
        <v>291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148</v>
      </c>
      <c r="AU156" s="18" t="s">
        <v>82</v>
      </c>
    </row>
    <row r="157" s="13" customFormat="1">
      <c r="A157" s="13"/>
      <c r="B157" s="224"/>
      <c r="C157" s="225"/>
      <c r="D157" s="226" t="s">
        <v>150</v>
      </c>
      <c r="E157" s="225"/>
      <c r="F157" s="228" t="s">
        <v>276</v>
      </c>
      <c r="G157" s="225"/>
      <c r="H157" s="229">
        <v>4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150</v>
      </c>
      <c r="AU157" s="235" t="s">
        <v>82</v>
      </c>
      <c r="AV157" s="13" t="s">
        <v>82</v>
      </c>
      <c r="AW157" s="13" t="s">
        <v>4</v>
      </c>
      <c r="AX157" s="13" t="s">
        <v>80</v>
      </c>
      <c r="AY157" s="235" t="s">
        <v>142</v>
      </c>
    </row>
    <row r="158" s="2" customFormat="1" ht="33" customHeight="1">
      <c r="A158" s="39"/>
      <c r="B158" s="40"/>
      <c r="C158" s="205" t="s">
        <v>292</v>
      </c>
      <c r="D158" s="205" t="s">
        <v>143</v>
      </c>
      <c r="E158" s="206" t="s">
        <v>293</v>
      </c>
      <c r="F158" s="207" t="s">
        <v>294</v>
      </c>
      <c r="G158" s="208" t="s">
        <v>186</v>
      </c>
      <c r="H158" s="209">
        <v>24</v>
      </c>
      <c r="I158" s="210"/>
      <c r="J158" s="211">
        <f>ROUND(I158*H158,2)</f>
        <v>0</v>
      </c>
      <c r="K158" s="212"/>
      <c r="L158" s="45"/>
      <c r="M158" s="213" t="s">
        <v>19</v>
      </c>
      <c r="N158" s="214" t="s">
        <v>43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146</v>
      </c>
      <c r="AT158" s="217" t="s">
        <v>143</v>
      </c>
      <c r="AU158" s="217" t="s">
        <v>82</v>
      </c>
      <c r="AY158" s="18" t="s">
        <v>142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146</v>
      </c>
      <c r="BM158" s="217" t="s">
        <v>295</v>
      </c>
    </row>
    <row r="159" s="13" customFormat="1">
      <c r="A159" s="13"/>
      <c r="B159" s="224"/>
      <c r="C159" s="225"/>
      <c r="D159" s="226" t="s">
        <v>150</v>
      </c>
      <c r="E159" s="225"/>
      <c r="F159" s="228" t="s">
        <v>296</v>
      </c>
      <c r="G159" s="225"/>
      <c r="H159" s="229">
        <v>24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150</v>
      </c>
      <c r="AU159" s="235" t="s">
        <v>82</v>
      </c>
      <c r="AV159" s="13" t="s">
        <v>82</v>
      </c>
      <c r="AW159" s="13" t="s">
        <v>4</v>
      </c>
      <c r="AX159" s="13" t="s">
        <v>80</v>
      </c>
      <c r="AY159" s="235" t="s">
        <v>142</v>
      </c>
    </row>
    <row r="160" s="2" customFormat="1" ht="37.8" customHeight="1">
      <c r="A160" s="39"/>
      <c r="B160" s="40"/>
      <c r="C160" s="205" t="s">
        <v>297</v>
      </c>
      <c r="D160" s="205" t="s">
        <v>143</v>
      </c>
      <c r="E160" s="206" t="s">
        <v>298</v>
      </c>
      <c r="F160" s="207" t="s">
        <v>299</v>
      </c>
      <c r="G160" s="208" t="s">
        <v>231</v>
      </c>
      <c r="H160" s="209">
        <v>324.82499999999999</v>
      </c>
      <c r="I160" s="210"/>
      <c r="J160" s="211">
        <f>ROUND(I160*H160,2)</f>
        <v>0</v>
      </c>
      <c r="K160" s="212"/>
      <c r="L160" s="45"/>
      <c r="M160" s="213" t="s">
        <v>19</v>
      </c>
      <c r="N160" s="214" t="s">
        <v>43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146</v>
      </c>
      <c r="AT160" s="217" t="s">
        <v>143</v>
      </c>
      <c r="AU160" s="217" t="s">
        <v>82</v>
      </c>
      <c r="AY160" s="18" t="s">
        <v>142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80</v>
      </c>
      <c r="BK160" s="218">
        <f>ROUND(I160*H160,2)</f>
        <v>0</v>
      </c>
      <c r="BL160" s="18" t="s">
        <v>146</v>
      </c>
      <c r="BM160" s="217" t="s">
        <v>300</v>
      </c>
    </row>
    <row r="161" s="2" customFormat="1">
      <c r="A161" s="39"/>
      <c r="B161" s="40"/>
      <c r="C161" s="41"/>
      <c r="D161" s="219" t="s">
        <v>148</v>
      </c>
      <c r="E161" s="41"/>
      <c r="F161" s="220" t="s">
        <v>301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148</v>
      </c>
      <c r="AU161" s="18" t="s">
        <v>82</v>
      </c>
    </row>
    <row r="162" s="13" customFormat="1">
      <c r="A162" s="13"/>
      <c r="B162" s="224"/>
      <c r="C162" s="225"/>
      <c r="D162" s="226" t="s">
        <v>150</v>
      </c>
      <c r="E162" s="227" t="s">
        <v>19</v>
      </c>
      <c r="F162" s="228" t="s">
        <v>302</v>
      </c>
      <c r="G162" s="225"/>
      <c r="H162" s="229">
        <v>124.98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150</v>
      </c>
      <c r="AU162" s="235" t="s">
        <v>82</v>
      </c>
      <c r="AV162" s="13" t="s">
        <v>82</v>
      </c>
      <c r="AW162" s="13" t="s">
        <v>33</v>
      </c>
      <c r="AX162" s="13" t="s">
        <v>72</v>
      </c>
      <c r="AY162" s="235" t="s">
        <v>142</v>
      </c>
    </row>
    <row r="163" s="13" customFormat="1">
      <c r="A163" s="13"/>
      <c r="B163" s="224"/>
      <c r="C163" s="225"/>
      <c r="D163" s="226" t="s">
        <v>150</v>
      </c>
      <c r="E163" s="227" t="s">
        <v>19</v>
      </c>
      <c r="F163" s="228" t="s">
        <v>303</v>
      </c>
      <c r="G163" s="225"/>
      <c r="H163" s="229">
        <v>199.845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150</v>
      </c>
      <c r="AU163" s="235" t="s">
        <v>82</v>
      </c>
      <c r="AV163" s="13" t="s">
        <v>82</v>
      </c>
      <c r="AW163" s="13" t="s">
        <v>33</v>
      </c>
      <c r="AX163" s="13" t="s">
        <v>72</v>
      </c>
      <c r="AY163" s="235" t="s">
        <v>142</v>
      </c>
    </row>
    <row r="164" s="14" customFormat="1">
      <c r="A164" s="14"/>
      <c r="B164" s="249"/>
      <c r="C164" s="250"/>
      <c r="D164" s="226" t="s">
        <v>150</v>
      </c>
      <c r="E164" s="251" t="s">
        <v>19</v>
      </c>
      <c r="F164" s="252" t="s">
        <v>236</v>
      </c>
      <c r="G164" s="250"/>
      <c r="H164" s="253">
        <v>324.82499999999999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150</v>
      </c>
      <c r="AU164" s="259" t="s">
        <v>82</v>
      </c>
      <c r="AV164" s="14" t="s">
        <v>146</v>
      </c>
      <c r="AW164" s="14" t="s">
        <v>33</v>
      </c>
      <c r="AX164" s="14" t="s">
        <v>80</v>
      </c>
      <c r="AY164" s="259" t="s">
        <v>142</v>
      </c>
    </row>
    <row r="165" s="2" customFormat="1" ht="37.8" customHeight="1">
      <c r="A165" s="39"/>
      <c r="B165" s="40"/>
      <c r="C165" s="205" t="s">
        <v>304</v>
      </c>
      <c r="D165" s="205" t="s">
        <v>143</v>
      </c>
      <c r="E165" s="206" t="s">
        <v>305</v>
      </c>
      <c r="F165" s="207" t="s">
        <v>306</v>
      </c>
      <c r="G165" s="208" t="s">
        <v>231</v>
      </c>
      <c r="H165" s="209">
        <v>674.58500000000004</v>
      </c>
      <c r="I165" s="210"/>
      <c r="J165" s="211">
        <f>ROUND(I165*H165,2)</f>
        <v>0</v>
      </c>
      <c r="K165" s="212"/>
      <c r="L165" s="45"/>
      <c r="M165" s="213" t="s">
        <v>19</v>
      </c>
      <c r="N165" s="214" t="s">
        <v>43</v>
      </c>
      <c r="O165" s="85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146</v>
      </c>
      <c r="AT165" s="217" t="s">
        <v>143</v>
      </c>
      <c r="AU165" s="217" t="s">
        <v>82</v>
      </c>
      <c r="AY165" s="18" t="s">
        <v>142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80</v>
      </c>
      <c r="BK165" s="218">
        <f>ROUND(I165*H165,2)</f>
        <v>0</v>
      </c>
      <c r="BL165" s="18" t="s">
        <v>146</v>
      </c>
      <c r="BM165" s="217" t="s">
        <v>307</v>
      </c>
    </row>
    <row r="166" s="2" customFormat="1">
      <c r="A166" s="39"/>
      <c r="B166" s="40"/>
      <c r="C166" s="41"/>
      <c r="D166" s="219" t="s">
        <v>148</v>
      </c>
      <c r="E166" s="41"/>
      <c r="F166" s="220" t="s">
        <v>308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148</v>
      </c>
      <c r="AU166" s="18" t="s">
        <v>82</v>
      </c>
    </row>
    <row r="167" s="13" customFormat="1">
      <c r="A167" s="13"/>
      <c r="B167" s="224"/>
      <c r="C167" s="225"/>
      <c r="D167" s="226" t="s">
        <v>150</v>
      </c>
      <c r="E167" s="227" t="s">
        <v>19</v>
      </c>
      <c r="F167" s="228" t="s">
        <v>309</v>
      </c>
      <c r="G167" s="225"/>
      <c r="H167" s="229">
        <v>161.02000000000001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150</v>
      </c>
      <c r="AU167" s="235" t="s">
        <v>82</v>
      </c>
      <c r="AV167" s="13" t="s">
        <v>82</v>
      </c>
      <c r="AW167" s="13" t="s">
        <v>33</v>
      </c>
      <c r="AX167" s="13" t="s">
        <v>72</v>
      </c>
      <c r="AY167" s="235" t="s">
        <v>142</v>
      </c>
    </row>
    <row r="168" s="13" customFormat="1">
      <c r="A168" s="13"/>
      <c r="B168" s="224"/>
      <c r="C168" s="225"/>
      <c r="D168" s="226" t="s">
        <v>150</v>
      </c>
      <c r="E168" s="227" t="s">
        <v>19</v>
      </c>
      <c r="F168" s="228" t="s">
        <v>310</v>
      </c>
      <c r="G168" s="225"/>
      <c r="H168" s="229">
        <v>141.53800000000001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150</v>
      </c>
      <c r="AU168" s="235" t="s">
        <v>82</v>
      </c>
      <c r="AV168" s="13" t="s">
        <v>82</v>
      </c>
      <c r="AW168" s="13" t="s">
        <v>33</v>
      </c>
      <c r="AX168" s="13" t="s">
        <v>72</v>
      </c>
      <c r="AY168" s="235" t="s">
        <v>142</v>
      </c>
    </row>
    <row r="169" s="13" customFormat="1">
      <c r="A169" s="13"/>
      <c r="B169" s="224"/>
      <c r="C169" s="225"/>
      <c r="D169" s="226" t="s">
        <v>150</v>
      </c>
      <c r="E169" s="227" t="s">
        <v>19</v>
      </c>
      <c r="F169" s="228" t="s">
        <v>311</v>
      </c>
      <c r="G169" s="225"/>
      <c r="H169" s="229">
        <v>452.75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150</v>
      </c>
      <c r="AU169" s="235" t="s">
        <v>82</v>
      </c>
      <c r="AV169" s="13" t="s">
        <v>82</v>
      </c>
      <c r="AW169" s="13" t="s">
        <v>33</v>
      </c>
      <c r="AX169" s="13" t="s">
        <v>72</v>
      </c>
      <c r="AY169" s="235" t="s">
        <v>142</v>
      </c>
    </row>
    <row r="170" s="13" customFormat="1">
      <c r="A170" s="13"/>
      <c r="B170" s="224"/>
      <c r="C170" s="225"/>
      <c r="D170" s="226" t="s">
        <v>150</v>
      </c>
      <c r="E170" s="227" t="s">
        <v>19</v>
      </c>
      <c r="F170" s="228" t="s">
        <v>312</v>
      </c>
      <c r="G170" s="225"/>
      <c r="H170" s="229">
        <v>19.199999999999999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150</v>
      </c>
      <c r="AU170" s="235" t="s">
        <v>82</v>
      </c>
      <c r="AV170" s="13" t="s">
        <v>82</v>
      </c>
      <c r="AW170" s="13" t="s">
        <v>33</v>
      </c>
      <c r="AX170" s="13" t="s">
        <v>72</v>
      </c>
      <c r="AY170" s="235" t="s">
        <v>142</v>
      </c>
    </row>
    <row r="171" s="13" customFormat="1">
      <c r="A171" s="13"/>
      <c r="B171" s="224"/>
      <c r="C171" s="225"/>
      <c r="D171" s="226" t="s">
        <v>150</v>
      </c>
      <c r="E171" s="227" t="s">
        <v>19</v>
      </c>
      <c r="F171" s="228" t="s">
        <v>313</v>
      </c>
      <c r="G171" s="225"/>
      <c r="H171" s="229">
        <v>-99.923000000000002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150</v>
      </c>
      <c r="AU171" s="235" t="s">
        <v>82</v>
      </c>
      <c r="AV171" s="13" t="s">
        <v>82</v>
      </c>
      <c r="AW171" s="13" t="s">
        <v>33</v>
      </c>
      <c r="AX171" s="13" t="s">
        <v>72</v>
      </c>
      <c r="AY171" s="235" t="s">
        <v>142</v>
      </c>
    </row>
    <row r="172" s="14" customFormat="1">
      <c r="A172" s="14"/>
      <c r="B172" s="249"/>
      <c r="C172" s="250"/>
      <c r="D172" s="226" t="s">
        <v>150</v>
      </c>
      <c r="E172" s="251" t="s">
        <v>19</v>
      </c>
      <c r="F172" s="252" t="s">
        <v>236</v>
      </c>
      <c r="G172" s="250"/>
      <c r="H172" s="253">
        <v>674.58500000000004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150</v>
      </c>
      <c r="AU172" s="259" t="s">
        <v>82</v>
      </c>
      <c r="AV172" s="14" t="s">
        <v>146</v>
      </c>
      <c r="AW172" s="14" t="s">
        <v>33</v>
      </c>
      <c r="AX172" s="14" t="s">
        <v>80</v>
      </c>
      <c r="AY172" s="259" t="s">
        <v>142</v>
      </c>
    </row>
    <row r="173" s="2" customFormat="1" ht="37.8" customHeight="1">
      <c r="A173" s="39"/>
      <c r="B173" s="40"/>
      <c r="C173" s="205" t="s">
        <v>314</v>
      </c>
      <c r="D173" s="205" t="s">
        <v>143</v>
      </c>
      <c r="E173" s="206" t="s">
        <v>315</v>
      </c>
      <c r="F173" s="207" t="s">
        <v>316</v>
      </c>
      <c r="G173" s="208" t="s">
        <v>231</v>
      </c>
      <c r="H173" s="209">
        <v>2023.7550000000001</v>
      </c>
      <c r="I173" s="210"/>
      <c r="J173" s="211">
        <f>ROUND(I173*H173,2)</f>
        <v>0</v>
      </c>
      <c r="K173" s="212"/>
      <c r="L173" s="45"/>
      <c r="M173" s="213" t="s">
        <v>19</v>
      </c>
      <c r="N173" s="214" t="s">
        <v>43</v>
      </c>
      <c r="O173" s="85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7" t="s">
        <v>146</v>
      </c>
      <c r="AT173" s="217" t="s">
        <v>143</v>
      </c>
      <c r="AU173" s="217" t="s">
        <v>82</v>
      </c>
      <c r="AY173" s="18" t="s">
        <v>142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146</v>
      </c>
      <c r="BM173" s="217" t="s">
        <v>317</v>
      </c>
    </row>
    <row r="174" s="2" customFormat="1">
      <c r="A174" s="39"/>
      <c r="B174" s="40"/>
      <c r="C174" s="41"/>
      <c r="D174" s="219" t="s">
        <v>148</v>
      </c>
      <c r="E174" s="41"/>
      <c r="F174" s="220" t="s">
        <v>318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148</v>
      </c>
      <c r="AU174" s="18" t="s">
        <v>82</v>
      </c>
    </row>
    <row r="175" s="13" customFormat="1">
      <c r="A175" s="13"/>
      <c r="B175" s="224"/>
      <c r="C175" s="225"/>
      <c r="D175" s="226" t="s">
        <v>150</v>
      </c>
      <c r="E175" s="225"/>
      <c r="F175" s="228" t="s">
        <v>319</v>
      </c>
      <c r="G175" s="225"/>
      <c r="H175" s="229">
        <v>2023.7550000000001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150</v>
      </c>
      <c r="AU175" s="235" t="s">
        <v>82</v>
      </c>
      <c r="AV175" s="13" t="s">
        <v>82</v>
      </c>
      <c r="AW175" s="13" t="s">
        <v>4</v>
      </c>
      <c r="AX175" s="13" t="s">
        <v>80</v>
      </c>
      <c r="AY175" s="235" t="s">
        <v>142</v>
      </c>
    </row>
    <row r="176" s="2" customFormat="1" ht="24.15" customHeight="1">
      <c r="A176" s="39"/>
      <c r="B176" s="40"/>
      <c r="C176" s="205" t="s">
        <v>320</v>
      </c>
      <c r="D176" s="205" t="s">
        <v>143</v>
      </c>
      <c r="E176" s="206" t="s">
        <v>321</v>
      </c>
      <c r="F176" s="207" t="s">
        <v>322</v>
      </c>
      <c r="G176" s="208" t="s">
        <v>231</v>
      </c>
      <c r="H176" s="209">
        <v>119.12300000000001</v>
      </c>
      <c r="I176" s="210"/>
      <c r="J176" s="211">
        <f>ROUND(I176*H176,2)</f>
        <v>0</v>
      </c>
      <c r="K176" s="212"/>
      <c r="L176" s="45"/>
      <c r="M176" s="213" t="s">
        <v>19</v>
      </c>
      <c r="N176" s="214" t="s">
        <v>43</v>
      </c>
      <c r="O176" s="85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146</v>
      </c>
      <c r="AT176" s="217" t="s">
        <v>143</v>
      </c>
      <c r="AU176" s="217" t="s">
        <v>82</v>
      </c>
      <c r="AY176" s="18" t="s">
        <v>142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146</v>
      </c>
      <c r="BM176" s="217" t="s">
        <v>323</v>
      </c>
    </row>
    <row r="177" s="2" customFormat="1">
      <c r="A177" s="39"/>
      <c r="B177" s="40"/>
      <c r="C177" s="41"/>
      <c r="D177" s="219" t="s">
        <v>148</v>
      </c>
      <c r="E177" s="41"/>
      <c r="F177" s="220" t="s">
        <v>324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148</v>
      </c>
      <c r="AU177" s="18" t="s">
        <v>82</v>
      </c>
    </row>
    <row r="178" s="13" customFormat="1">
      <c r="A178" s="13"/>
      <c r="B178" s="224"/>
      <c r="C178" s="225"/>
      <c r="D178" s="226" t="s">
        <v>150</v>
      </c>
      <c r="E178" s="227" t="s">
        <v>19</v>
      </c>
      <c r="F178" s="228" t="s">
        <v>312</v>
      </c>
      <c r="G178" s="225"/>
      <c r="H178" s="229">
        <v>19.199999999999999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150</v>
      </c>
      <c r="AU178" s="235" t="s">
        <v>82</v>
      </c>
      <c r="AV178" s="13" t="s">
        <v>82</v>
      </c>
      <c r="AW178" s="13" t="s">
        <v>33</v>
      </c>
      <c r="AX178" s="13" t="s">
        <v>72</v>
      </c>
      <c r="AY178" s="235" t="s">
        <v>142</v>
      </c>
    </row>
    <row r="179" s="13" customFormat="1">
      <c r="A179" s="13"/>
      <c r="B179" s="224"/>
      <c r="C179" s="225"/>
      <c r="D179" s="226" t="s">
        <v>150</v>
      </c>
      <c r="E179" s="227" t="s">
        <v>19</v>
      </c>
      <c r="F179" s="228" t="s">
        <v>325</v>
      </c>
      <c r="G179" s="225"/>
      <c r="H179" s="229">
        <v>99.923000000000002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150</v>
      </c>
      <c r="AU179" s="235" t="s">
        <v>82</v>
      </c>
      <c r="AV179" s="13" t="s">
        <v>82</v>
      </c>
      <c r="AW179" s="13" t="s">
        <v>33</v>
      </c>
      <c r="AX179" s="13" t="s">
        <v>72</v>
      </c>
      <c r="AY179" s="235" t="s">
        <v>142</v>
      </c>
    </row>
    <row r="180" s="14" customFormat="1">
      <c r="A180" s="14"/>
      <c r="B180" s="249"/>
      <c r="C180" s="250"/>
      <c r="D180" s="226" t="s">
        <v>150</v>
      </c>
      <c r="E180" s="251" t="s">
        <v>19</v>
      </c>
      <c r="F180" s="252" t="s">
        <v>236</v>
      </c>
      <c r="G180" s="250"/>
      <c r="H180" s="253">
        <v>119.12300000000001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150</v>
      </c>
      <c r="AU180" s="259" t="s">
        <v>82</v>
      </c>
      <c r="AV180" s="14" t="s">
        <v>146</v>
      </c>
      <c r="AW180" s="14" t="s">
        <v>33</v>
      </c>
      <c r="AX180" s="14" t="s">
        <v>80</v>
      </c>
      <c r="AY180" s="259" t="s">
        <v>142</v>
      </c>
    </row>
    <row r="181" s="2" customFormat="1" ht="24.15" customHeight="1">
      <c r="A181" s="39"/>
      <c r="B181" s="40"/>
      <c r="C181" s="205" t="s">
        <v>326</v>
      </c>
      <c r="D181" s="205" t="s">
        <v>143</v>
      </c>
      <c r="E181" s="206" t="s">
        <v>327</v>
      </c>
      <c r="F181" s="207" t="s">
        <v>328</v>
      </c>
      <c r="G181" s="208" t="s">
        <v>329</v>
      </c>
      <c r="H181" s="209">
        <v>1214.2529999999999</v>
      </c>
      <c r="I181" s="210"/>
      <c r="J181" s="211">
        <f>ROUND(I181*H181,2)</f>
        <v>0</v>
      </c>
      <c r="K181" s="212"/>
      <c r="L181" s="45"/>
      <c r="M181" s="213" t="s">
        <v>19</v>
      </c>
      <c r="N181" s="214" t="s">
        <v>43</v>
      </c>
      <c r="O181" s="85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7" t="s">
        <v>146</v>
      </c>
      <c r="AT181" s="217" t="s">
        <v>143</v>
      </c>
      <c r="AU181" s="217" t="s">
        <v>82</v>
      </c>
      <c r="AY181" s="18" t="s">
        <v>142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80</v>
      </c>
      <c r="BK181" s="218">
        <f>ROUND(I181*H181,2)</f>
        <v>0</v>
      </c>
      <c r="BL181" s="18" t="s">
        <v>146</v>
      </c>
      <c r="BM181" s="217" t="s">
        <v>330</v>
      </c>
    </row>
    <row r="182" s="2" customFormat="1">
      <c r="A182" s="39"/>
      <c r="B182" s="40"/>
      <c r="C182" s="41"/>
      <c r="D182" s="219" t="s">
        <v>148</v>
      </c>
      <c r="E182" s="41"/>
      <c r="F182" s="220" t="s">
        <v>331</v>
      </c>
      <c r="G182" s="41"/>
      <c r="H182" s="41"/>
      <c r="I182" s="221"/>
      <c r="J182" s="41"/>
      <c r="K182" s="41"/>
      <c r="L182" s="45"/>
      <c r="M182" s="222"/>
      <c r="N182" s="223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148</v>
      </c>
      <c r="AU182" s="18" t="s">
        <v>82</v>
      </c>
    </row>
    <row r="183" s="13" customFormat="1">
      <c r="A183" s="13"/>
      <c r="B183" s="224"/>
      <c r="C183" s="225"/>
      <c r="D183" s="226" t="s">
        <v>150</v>
      </c>
      <c r="E183" s="225"/>
      <c r="F183" s="228" t="s">
        <v>332</v>
      </c>
      <c r="G183" s="225"/>
      <c r="H183" s="229">
        <v>1214.2529999999999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150</v>
      </c>
      <c r="AU183" s="235" t="s">
        <v>82</v>
      </c>
      <c r="AV183" s="13" t="s">
        <v>82</v>
      </c>
      <c r="AW183" s="13" t="s">
        <v>4</v>
      </c>
      <c r="AX183" s="13" t="s">
        <v>80</v>
      </c>
      <c r="AY183" s="235" t="s">
        <v>142</v>
      </c>
    </row>
    <row r="184" s="2" customFormat="1" ht="24.15" customHeight="1">
      <c r="A184" s="39"/>
      <c r="B184" s="40"/>
      <c r="C184" s="205" t="s">
        <v>333</v>
      </c>
      <c r="D184" s="205" t="s">
        <v>143</v>
      </c>
      <c r="E184" s="206" t="s">
        <v>334</v>
      </c>
      <c r="F184" s="207" t="s">
        <v>335</v>
      </c>
      <c r="G184" s="208" t="s">
        <v>231</v>
      </c>
      <c r="H184" s="209">
        <v>899.48800000000006</v>
      </c>
      <c r="I184" s="210"/>
      <c r="J184" s="211">
        <f>ROUND(I184*H184,2)</f>
        <v>0</v>
      </c>
      <c r="K184" s="212"/>
      <c r="L184" s="45"/>
      <c r="M184" s="213" t="s">
        <v>19</v>
      </c>
      <c r="N184" s="214" t="s">
        <v>43</v>
      </c>
      <c r="O184" s="85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146</v>
      </c>
      <c r="AT184" s="217" t="s">
        <v>143</v>
      </c>
      <c r="AU184" s="217" t="s">
        <v>82</v>
      </c>
      <c r="AY184" s="18" t="s">
        <v>142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146</v>
      </c>
      <c r="BM184" s="217" t="s">
        <v>336</v>
      </c>
    </row>
    <row r="185" s="2" customFormat="1">
      <c r="A185" s="39"/>
      <c r="B185" s="40"/>
      <c r="C185" s="41"/>
      <c r="D185" s="219" t="s">
        <v>148</v>
      </c>
      <c r="E185" s="41"/>
      <c r="F185" s="220" t="s">
        <v>337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148</v>
      </c>
      <c r="AU185" s="18" t="s">
        <v>82</v>
      </c>
    </row>
    <row r="186" s="13" customFormat="1">
      <c r="A186" s="13"/>
      <c r="B186" s="224"/>
      <c r="C186" s="225"/>
      <c r="D186" s="226" t="s">
        <v>150</v>
      </c>
      <c r="E186" s="227" t="s">
        <v>19</v>
      </c>
      <c r="F186" s="228" t="s">
        <v>338</v>
      </c>
      <c r="G186" s="225"/>
      <c r="H186" s="229">
        <v>286</v>
      </c>
      <c r="I186" s="230"/>
      <c r="J186" s="225"/>
      <c r="K186" s="225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150</v>
      </c>
      <c r="AU186" s="235" t="s">
        <v>82</v>
      </c>
      <c r="AV186" s="13" t="s">
        <v>82</v>
      </c>
      <c r="AW186" s="13" t="s">
        <v>33</v>
      </c>
      <c r="AX186" s="13" t="s">
        <v>72</v>
      </c>
      <c r="AY186" s="235" t="s">
        <v>142</v>
      </c>
    </row>
    <row r="187" s="13" customFormat="1">
      <c r="A187" s="13"/>
      <c r="B187" s="224"/>
      <c r="C187" s="225"/>
      <c r="D187" s="226" t="s">
        <v>150</v>
      </c>
      <c r="E187" s="227" t="s">
        <v>19</v>
      </c>
      <c r="F187" s="228" t="s">
        <v>310</v>
      </c>
      <c r="G187" s="225"/>
      <c r="H187" s="229">
        <v>141.53800000000001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150</v>
      </c>
      <c r="AU187" s="235" t="s">
        <v>82</v>
      </c>
      <c r="AV187" s="13" t="s">
        <v>82</v>
      </c>
      <c r="AW187" s="13" t="s">
        <v>33</v>
      </c>
      <c r="AX187" s="13" t="s">
        <v>72</v>
      </c>
      <c r="AY187" s="235" t="s">
        <v>142</v>
      </c>
    </row>
    <row r="188" s="13" customFormat="1">
      <c r="A188" s="13"/>
      <c r="B188" s="224"/>
      <c r="C188" s="225"/>
      <c r="D188" s="226" t="s">
        <v>150</v>
      </c>
      <c r="E188" s="227" t="s">
        <v>19</v>
      </c>
      <c r="F188" s="228" t="s">
        <v>311</v>
      </c>
      <c r="G188" s="225"/>
      <c r="H188" s="229">
        <v>452.75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150</v>
      </c>
      <c r="AU188" s="235" t="s">
        <v>82</v>
      </c>
      <c r="AV188" s="13" t="s">
        <v>82</v>
      </c>
      <c r="AW188" s="13" t="s">
        <v>33</v>
      </c>
      <c r="AX188" s="13" t="s">
        <v>72</v>
      </c>
      <c r="AY188" s="235" t="s">
        <v>142</v>
      </c>
    </row>
    <row r="189" s="13" customFormat="1">
      <c r="A189" s="13"/>
      <c r="B189" s="224"/>
      <c r="C189" s="225"/>
      <c r="D189" s="226" t="s">
        <v>150</v>
      </c>
      <c r="E189" s="227" t="s">
        <v>19</v>
      </c>
      <c r="F189" s="228" t="s">
        <v>312</v>
      </c>
      <c r="G189" s="225"/>
      <c r="H189" s="229">
        <v>19.199999999999999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150</v>
      </c>
      <c r="AU189" s="235" t="s">
        <v>82</v>
      </c>
      <c r="AV189" s="13" t="s">
        <v>82</v>
      </c>
      <c r="AW189" s="13" t="s">
        <v>33</v>
      </c>
      <c r="AX189" s="13" t="s">
        <v>72</v>
      </c>
      <c r="AY189" s="235" t="s">
        <v>142</v>
      </c>
    </row>
    <row r="190" s="14" customFormat="1">
      <c r="A190" s="14"/>
      <c r="B190" s="249"/>
      <c r="C190" s="250"/>
      <c r="D190" s="226" t="s">
        <v>150</v>
      </c>
      <c r="E190" s="251" t="s">
        <v>19</v>
      </c>
      <c r="F190" s="252" t="s">
        <v>236</v>
      </c>
      <c r="G190" s="250"/>
      <c r="H190" s="253">
        <v>899.48800000000006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150</v>
      </c>
      <c r="AU190" s="259" t="s">
        <v>82</v>
      </c>
      <c r="AV190" s="14" t="s">
        <v>146</v>
      </c>
      <c r="AW190" s="14" t="s">
        <v>33</v>
      </c>
      <c r="AX190" s="14" t="s">
        <v>80</v>
      </c>
      <c r="AY190" s="259" t="s">
        <v>142</v>
      </c>
    </row>
    <row r="191" s="2" customFormat="1" ht="24.15" customHeight="1">
      <c r="A191" s="39"/>
      <c r="B191" s="40"/>
      <c r="C191" s="205" t="s">
        <v>339</v>
      </c>
      <c r="D191" s="205" t="s">
        <v>143</v>
      </c>
      <c r="E191" s="206" t="s">
        <v>340</v>
      </c>
      <c r="F191" s="207" t="s">
        <v>341</v>
      </c>
      <c r="G191" s="208" t="s">
        <v>231</v>
      </c>
      <c r="H191" s="209">
        <v>129.363</v>
      </c>
      <c r="I191" s="210"/>
      <c r="J191" s="211">
        <f>ROUND(I191*H191,2)</f>
        <v>0</v>
      </c>
      <c r="K191" s="212"/>
      <c r="L191" s="45"/>
      <c r="M191" s="213" t="s">
        <v>19</v>
      </c>
      <c r="N191" s="214" t="s">
        <v>43</v>
      </c>
      <c r="O191" s="85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146</v>
      </c>
      <c r="AT191" s="217" t="s">
        <v>143</v>
      </c>
      <c r="AU191" s="217" t="s">
        <v>82</v>
      </c>
      <c r="AY191" s="18" t="s">
        <v>142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80</v>
      </c>
      <c r="BK191" s="218">
        <f>ROUND(I191*H191,2)</f>
        <v>0</v>
      </c>
      <c r="BL191" s="18" t="s">
        <v>146</v>
      </c>
      <c r="BM191" s="217" t="s">
        <v>342</v>
      </c>
    </row>
    <row r="192" s="2" customFormat="1">
      <c r="A192" s="39"/>
      <c r="B192" s="40"/>
      <c r="C192" s="41"/>
      <c r="D192" s="219" t="s">
        <v>148</v>
      </c>
      <c r="E192" s="41"/>
      <c r="F192" s="220" t="s">
        <v>343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148</v>
      </c>
      <c r="AU192" s="18" t="s">
        <v>82</v>
      </c>
    </row>
    <row r="193" s="13" customFormat="1">
      <c r="A193" s="13"/>
      <c r="B193" s="224"/>
      <c r="C193" s="225"/>
      <c r="D193" s="226" t="s">
        <v>150</v>
      </c>
      <c r="E193" s="227" t="s">
        <v>19</v>
      </c>
      <c r="F193" s="228" t="s">
        <v>344</v>
      </c>
      <c r="G193" s="225"/>
      <c r="H193" s="229">
        <v>99.923000000000002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150</v>
      </c>
      <c r="AU193" s="235" t="s">
        <v>82</v>
      </c>
      <c r="AV193" s="13" t="s">
        <v>82</v>
      </c>
      <c r="AW193" s="13" t="s">
        <v>33</v>
      </c>
      <c r="AX193" s="13" t="s">
        <v>72</v>
      </c>
      <c r="AY193" s="235" t="s">
        <v>142</v>
      </c>
    </row>
    <row r="194" s="13" customFormat="1">
      <c r="A194" s="13"/>
      <c r="B194" s="224"/>
      <c r="C194" s="225"/>
      <c r="D194" s="226" t="s">
        <v>150</v>
      </c>
      <c r="E194" s="227" t="s">
        <v>19</v>
      </c>
      <c r="F194" s="228" t="s">
        <v>345</v>
      </c>
      <c r="G194" s="225"/>
      <c r="H194" s="229">
        <v>29.440000000000001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150</v>
      </c>
      <c r="AU194" s="235" t="s">
        <v>82</v>
      </c>
      <c r="AV194" s="13" t="s">
        <v>82</v>
      </c>
      <c r="AW194" s="13" t="s">
        <v>33</v>
      </c>
      <c r="AX194" s="13" t="s">
        <v>72</v>
      </c>
      <c r="AY194" s="235" t="s">
        <v>142</v>
      </c>
    </row>
    <row r="195" s="14" customFormat="1">
      <c r="A195" s="14"/>
      <c r="B195" s="249"/>
      <c r="C195" s="250"/>
      <c r="D195" s="226" t="s">
        <v>150</v>
      </c>
      <c r="E195" s="251" t="s">
        <v>19</v>
      </c>
      <c r="F195" s="252" t="s">
        <v>236</v>
      </c>
      <c r="G195" s="250"/>
      <c r="H195" s="253">
        <v>129.363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150</v>
      </c>
      <c r="AU195" s="259" t="s">
        <v>82</v>
      </c>
      <c r="AV195" s="14" t="s">
        <v>146</v>
      </c>
      <c r="AW195" s="14" t="s">
        <v>33</v>
      </c>
      <c r="AX195" s="14" t="s">
        <v>80</v>
      </c>
      <c r="AY195" s="259" t="s">
        <v>142</v>
      </c>
    </row>
    <row r="196" s="2" customFormat="1" ht="16.5" customHeight="1">
      <c r="A196" s="39"/>
      <c r="B196" s="40"/>
      <c r="C196" s="205" t="s">
        <v>346</v>
      </c>
      <c r="D196" s="205" t="s">
        <v>143</v>
      </c>
      <c r="E196" s="206" t="s">
        <v>347</v>
      </c>
      <c r="F196" s="207" t="s">
        <v>348</v>
      </c>
      <c r="G196" s="208" t="s">
        <v>102</v>
      </c>
      <c r="H196" s="209">
        <v>905.5</v>
      </c>
      <c r="I196" s="210"/>
      <c r="J196" s="211">
        <f>ROUND(I196*H196,2)</f>
        <v>0</v>
      </c>
      <c r="K196" s="212"/>
      <c r="L196" s="45"/>
      <c r="M196" s="213" t="s">
        <v>19</v>
      </c>
      <c r="N196" s="214" t="s">
        <v>43</v>
      </c>
      <c r="O196" s="85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7" t="s">
        <v>146</v>
      </c>
      <c r="AT196" s="217" t="s">
        <v>143</v>
      </c>
      <c r="AU196" s="217" t="s">
        <v>82</v>
      </c>
      <c r="AY196" s="18" t="s">
        <v>142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80</v>
      </c>
      <c r="BK196" s="218">
        <f>ROUND(I196*H196,2)</f>
        <v>0</v>
      </c>
      <c r="BL196" s="18" t="s">
        <v>146</v>
      </c>
      <c r="BM196" s="217" t="s">
        <v>349</v>
      </c>
    </row>
    <row r="197" s="2" customFormat="1">
      <c r="A197" s="39"/>
      <c r="B197" s="40"/>
      <c r="C197" s="41"/>
      <c r="D197" s="219" t="s">
        <v>148</v>
      </c>
      <c r="E197" s="41"/>
      <c r="F197" s="220" t="s">
        <v>350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148</v>
      </c>
      <c r="AU197" s="18" t="s">
        <v>82</v>
      </c>
    </row>
    <row r="198" s="13" customFormat="1">
      <c r="A198" s="13"/>
      <c r="B198" s="224"/>
      <c r="C198" s="225"/>
      <c r="D198" s="226" t="s">
        <v>150</v>
      </c>
      <c r="E198" s="227" t="s">
        <v>19</v>
      </c>
      <c r="F198" s="228" t="s">
        <v>351</v>
      </c>
      <c r="G198" s="225"/>
      <c r="H198" s="229">
        <v>905.5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150</v>
      </c>
      <c r="AU198" s="235" t="s">
        <v>82</v>
      </c>
      <c r="AV198" s="13" t="s">
        <v>82</v>
      </c>
      <c r="AW198" s="13" t="s">
        <v>33</v>
      </c>
      <c r="AX198" s="13" t="s">
        <v>80</v>
      </c>
      <c r="AY198" s="235" t="s">
        <v>142</v>
      </c>
    </row>
    <row r="199" s="12" customFormat="1" ht="22.8" customHeight="1">
      <c r="A199" s="12"/>
      <c r="B199" s="191"/>
      <c r="C199" s="192"/>
      <c r="D199" s="193" t="s">
        <v>71</v>
      </c>
      <c r="E199" s="247" t="s">
        <v>170</v>
      </c>
      <c r="F199" s="247" t="s">
        <v>352</v>
      </c>
      <c r="G199" s="192"/>
      <c r="H199" s="192"/>
      <c r="I199" s="195"/>
      <c r="J199" s="248">
        <f>BK199</f>
        <v>0</v>
      </c>
      <c r="K199" s="192"/>
      <c r="L199" s="197"/>
      <c r="M199" s="198"/>
      <c r="N199" s="199"/>
      <c r="O199" s="199"/>
      <c r="P199" s="200">
        <f>SUM(P200:P249)</f>
        <v>0</v>
      </c>
      <c r="Q199" s="199"/>
      <c r="R199" s="200">
        <f>SUM(R200:R249)</f>
        <v>140.71559588</v>
      </c>
      <c r="S199" s="199"/>
      <c r="T199" s="201">
        <f>SUM(T200:T249)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2" t="s">
        <v>80</v>
      </c>
      <c r="AT199" s="203" t="s">
        <v>71</v>
      </c>
      <c r="AU199" s="203" t="s">
        <v>80</v>
      </c>
      <c r="AY199" s="202" t="s">
        <v>142</v>
      </c>
      <c r="BK199" s="204">
        <f>SUM(BK200:BK249)</f>
        <v>0</v>
      </c>
    </row>
    <row r="200" s="2" customFormat="1" ht="21.75" customHeight="1">
      <c r="A200" s="39"/>
      <c r="B200" s="40"/>
      <c r="C200" s="205" t="s">
        <v>353</v>
      </c>
      <c r="D200" s="205" t="s">
        <v>143</v>
      </c>
      <c r="E200" s="206" t="s">
        <v>354</v>
      </c>
      <c r="F200" s="207" t="s">
        <v>355</v>
      </c>
      <c r="G200" s="208" t="s">
        <v>102</v>
      </c>
      <c r="H200" s="209">
        <v>563.80999999999995</v>
      </c>
      <c r="I200" s="210"/>
      <c r="J200" s="211">
        <f>ROUND(I200*H200,2)</f>
        <v>0</v>
      </c>
      <c r="K200" s="212"/>
      <c r="L200" s="45"/>
      <c r="M200" s="213" t="s">
        <v>19</v>
      </c>
      <c r="N200" s="214" t="s">
        <v>43</v>
      </c>
      <c r="O200" s="85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7" t="s">
        <v>146</v>
      </c>
      <c r="AT200" s="217" t="s">
        <v>143</v>
      </c>
      <c r="AU200" s="217" t="s">
        <v>82</v>
      </c>
      <c r="AY200" s="18" t="s">
        <v>142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80</v>
      </c>
      <c r="BK200" s="218">
        <f>ROUND(I200*H200,2)</f>
        <v>0</v>
      </c>
      <c r="BL200" s="18" t="s">
        <v>146</v>
      </c>
      <c r="BM200" s="217" t="s">
        <v>356</v>
      </c>
    </row>
    <row r="201" s="2" customFormat="1">
      <c r="A201" s="39"/>
      <c r="B201" s="40"/>
      <c r="C201" s="41"/>
      <c r="D201" s="219" t="s">
        <v>148</v>
      </c>
      <c r="E201" s="41"/>
      <c r="F201" s="220" t="s">
        <v>357</v>
      </c>
      <c r="G201" s="41"/>
      <c r="H201" s="41"/>
      <c r="I201" s="221"/>
      <c r="J201" s="41"/>
      <c r="K201" s="41"/>
      <c r="L201" s="45"/>
      <c r="M201" s="222"/>
      <c r="N201" s="22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148</v>
      </c>
      <c r="AU201" s="18" t="s">
        <v>82</v>
      </c>
    </row>
    <row r="202" s="13" customFormat="1">
      <c r="A202" s="13"/>
      <c r="B202" s="224"/>
      <c r="C202" s="225"/>
      <c r="D202" s="226" t="s">
        <v>150</v>
      </c>
      <c r="E202" s="227" t="s">
        <v>19</v>
      </c>
      <c r="F202" s="228" t="s">
        <v>358</v>
      </c>
      <c r="G202" s="225"/>
      <c r="H202" s="229">
        <v>30.449999999999999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150</v>
      </c>
      <c r="AU202" s="235" t="s">
        <v>82</v>
      </c>
      <c r="AV202" s="13" t="s">
        <v>82</v>
      </c>
      <c r="AW202" s="13" t="s">
        <v>33</v>
      </c>
      <c r="AX202" s="13" t="s">
        <v>72</v>
      </c>
      <c r="AY202" s="235" t="s">
        <v>142</v>
      </c>
    </row>
    <row r="203" s="13" customFormat="1">
      <c r="A203" s="13"/>
      <c r="B203" s="224"/>
      <c r="C203" s="225"/>
      <c r="D203" s="226" t="s">
        <v>150</v>
      </c>
      <c r="E203" s="227" t="s">
        <v>19</v>
      </c>
      <c r="F203" s="228" t="s">
        <v>359</v>
      </c>
      <c r="G203" s="225"/>
      <c r="H203" s="229">
        <v>466.95999999999998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150</v>
      </c>
      <c r="AU203" s="235" t="s">
        <v>82</v>
      </c>
      <c r="AV203" s="13" t="s">
        <v>82</v>
      </c>
      <c r="AW203" s="13" t="s">
        <v>33</v>
      </c>
      <c r="AX203" s="13" t="s">
        <v>72</v>
      </c>
      <c r="AY203" s="235" t="s">
        <v>142</v>
      </c>
    </row>
    <row r="204" s="13" customFormat="1">
      <c r="A204" s="13"/>
      <c r="B204" s="224"/>
      <c r="C204" s="225"/>
      <c r="D204" s="226" t="s">
        <v>150</v>
      </c>
      <c r="E204" s="227" t="s">
        <v>19</v>
      </c>
      <c r="F204" s="228" t="s">
        <v>360</v>
      </c>
      <c r="G204" s="225"/>
      <c r="H204" s="229">
        <v>66.400000000000006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150</v>
      </c>
      <c r="AU204" s="235" t="s">
        <v>82</v>
      </c>
      <c r="AV204" s="13" t="s">
        <v>82</v>
      </c>
      <c r="AW204" s="13" t="s">
        <v>33</v>
      </c>
      <c r="AX204" s="13" t="s">
        <v>72</v>
      </c>
      <c r="AY204" s="235" t="s">
        <v>142</v>
      </c>
    </row>
    <row r="205" s="14" customFormat="1">
      <c r="A205" s="14"/>
      <c r="B205" s="249"/>
      <c r="C205" s="250"/>
      <c r="D205" s="226" t="s">
        <v>150</v>
      </c>
      <c r="E205" s="251" t="s">
        <v>19</v>
      </c>
      <c r="F205" s="252" t="s">
        <v>236</v>
      </c>
      <c r="G205" s="250"/>
      <c r="H205" s="253">
        <v>563.80999999999995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150</v>
      </c>
      <c r="AU205" s="259" t="s">
        <v>82</v>
      </c>
      <c r="AV205" s="14" t="s">
        <v>146</v>
      </c>
      <c r="AW205" s="14" t="s">
        <v>33</v>
      </c>
      <c r="AX205" s="14" t="s">
        <v>80</v>
      </c>
      <c r="AY205" s="259" t="s">
        <v>142</v>
      </c>
    </row>
    <row r="206" s="2" customFormat="1" ht="21.75" customHeight="1">
      <c r="A206" s="39"/>
      <c r="B206" s="40"/>
      <c r="C206" s="205" t="s">
        <v>361</v>
      </c>
      <c r="D206" s="205" t="s">
        <v>143</v>
      </c>
      <c r="E206" s="206" t="s">
        <v>362</v>
      </c>
      <c r="F206" s="207" t="s">
        <v>363</v>
      </c>
      <c r="G206" s="208" t="s">
        <v>102</v>
      </c>
      <c r="H206" s="209">
        <v>314.26999999999998</v>
      </c>
      <c r="I206" s="210"/>
      <c r="J206" s="211">
        <f>ROUND(I206*H206,2)</f>
        <v>0</v>
      </c>
      <c r="K206" s="212"/>
      <c r="L206" s="45"/>
      <c r="M206" s="213" t="s">
        <v>19</v>
      </c>
      <c r="N206" s="214" t="s">
        <v>43</v>
      </c>
      <c r="O206" s="85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146</v>
      </c>
      <c r="AT206" s="217" t="s">
        <v>143</v>
      </c>
      <c r="AU206" s="217" t="s">
        <v>82</v>
      </c>
      <c r="AY206" s="18" t="s">
        <v>142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80</v>
      </c>
      <c r="BK206" s="218">
        <f>ROUND(I206*H206,2)</f>
        <v>0</v>
      </c>
      <c r="BL206" s="18" t="s">
        <v>146</v>
      </c>
      <c r="BM206" s="217" t="s">
        <v>364</v>
      </c>
    </row>
    <row r="207" s="2" customFormat="1">
      <c r="A207" s="39"/>
      <c r="B207" s="40"/>
      <c r="C207" s="41"/>
      <c r="D207" s="219" t="s">
        <v>148</v>
      </c>
      <c r="E207" s="41"/>
      <c r="F207" s="220" t="s">
        <v>365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148</v>
      </c>
      <c r="AU207" s="18" t="s">
        <v>82</v>
      </c>
    </row>
    <row r="208" s="13" customFormat="1">
      <c r="A208" s="13"/>
      <c r="B208" s="224"/>
      <c r="C208" s="225"/>
      <c r="D208" s="226" t="s">
        <v>150</v>
      </c>
      <c r="E208" s="227" t="s">
        <v>19</v>
      </c>
      <c r="F208" s="228" t="s">
        <v>366</v>
      </c>
      <c r="G208" s="225"/>
      <c r="H208" s="229">
        <v>314.26999999999998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150</v>
      </c>
      <c r="AU208" s="235" t="s">
        <v>82</v>
      </c>
      <c r="AV208" s="13" t="s">
        <v>82</v>
      </c>
      <c r="AW208" s="13" t="s">
        <v>33</v>
      </c>
      <c r="AX208" s="13" t="s">
        <v>72</v>
      </c>
      <c r="AY208" s="235" t="s">
        <v>142</v>
      </c>
    </row>
    <row r="209" s="14" customFormat="1">
      <c r="A209" s="14"/>
      <c r="B209" s="249"/>
      <c r="C209" s="250"/>
      <c r="D209" s="226" t="s">
        <v>150</v>
      </c>
      <c r="E209" s="251" t="s">
        <v>19</v>
      </c>
      <c r="F209" s="252" t="s">
        <v>236</v>
      </c>
      <c r="G209" s="250"/>
      <c r="H209" s="253">
        <v>314.26999999999998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150</v>
      </c>
      <c r="AU209" s="259" t="s">
        <v>82</v>
      </c>
      <c r="AV209" s="14" t="s">
        <v>146</v>
      </c>
      <c r="AW209" s="14" t="s">
        <v>33</v>
      </c>
      <c r="AX209" s="14" t="s">
        <v>80</v>
      </c>
      <c r="AY209" s="259" t="s">
        <v>142</v>
      </c>
    </row>
    <row r="210" s="2" customFormat="1" ht="21.75" customHeight="1">
      <c r="A210" s="39"/>
      <c r="B210" s="40"/>
      <c r="C210" s="205" t="s">
        <v>367</v>
      </c>
      <c r="D210" s="205" t="s">
        <v>143</v>
      </c>
      <c r="E210" s="206" t="s">
        <v>368</v>
      </c>
      <c r="F210" s="207" t="s">
        <v>369</v>
      </c>
      <c r="G210" s="208" t="s">
        <v>102</v>
      </c>
      <c r="H210" s="209">
        <v>1811</v>
      </c>
      <c r="I210" s="210"/>
      <c r="J210" s="211">
        <f>ROUND(I210*H210,2)</f>
        <v>0</v>
      </c>
      <c r="K210" s="212"/>
      <c r="L210" s="45"/>
      <c r="M210" s="213" t="s">
        <v>19</v>
      </c>
      <c r="N210" s="214" t="s">
        <v>43</v>
      </c>
      <c r="O210" s="85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7" t="s">
        <v>146</v>
      </c>
      <c r="AT210" s="217" t="s">
        <v>143</v>
      </c>
      <c r="AU210" s="217" t="s">
        <v>82</v>
      </c>
      <c r="AY210" s="18" t="s">
        <v>142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146</v>
      </c>
      <c r="BM210" s="217" t="s">
        <v>370</v>
      </c>
    </row>
    <row r="211" s="2" customFormat="1">
      <c r="A211" s="39"/>
      <c r="B211" s="40"/>
      <c r="C211" s="41"/>
      <c r="D211" s="219" t="s">
        <v>148</v>
      </c>
      <c r="E211" s="41"/>
      <c r="F211" s="220" t="s">
        <v>371</v>
      </c>
      <c r="G211" s="41"/>
      <c r="H211" s="41"/>
      <c r="I211" s="221"/>
      <c r="J211" s="41"/>
      <c r="K211" s="41"/>
      <c r="L211" s="45"/>
      <c r="M211" s="222"/>
      <c r="N211" s="223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148</v>
      </c>
      <c r="AU211" s="18" t="s">
        <v>82</v>
      </c>
    </row>
    <row r="212" s="13" customFormat="1">
      <c r="A212" s="13"/>
      <c r="B212" s="224"/>
      <c r="C212" s="225"/>
      <c r="D212" s="226" t="s">
        <v>150</v>
      </c>
      <c r="E212" s="227" t="s">
        <v>19</v>
      </c>
      <c r="F212" s="228" t="s">
        <v>372</v>
      </c>
      <c r="G212" s="225"/>
      <c r="H212" s="229">
        <v>1811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150</v>
      </c>
      <c r="AU212" s="235" t="s">
        <v>82</v>
      </c>
      <c r="AV212" s="13" t="s">
        <v>82</v>
      </c>
      <c r="AW212" s="13" t="s">
        <v>33</v>
      </c>
      <c r="AX212" s="13" t="s">
        <v>80</v>
      </c>
      <c r="AY212" s="235" t="s">
        <v>142</v>
      </c>
    </row>
    <row r="213" s="2" customFormat="1" ht="24.15" customHeight="1">
      <c r="A213" s="39"/>
      <c r="B213" s="40"/>
      <c r="C213" s="205" t="s">
        <v>373</v>
      </c>
      <c r="D213" s="205" t="s">
        <v>143</v>
      </c>
      <c r="E213" s="206" t="s">
        <v>374</v>
      </c>
      <c r="F213" s="207" t="s">
        <v>375</v>
      </c>
      <c r="G213" s="208" t="s">
        <v>102</v>
      </c>
      <c r="H213" s="209">
        <v>861.48000000000002</v>
      </c>
      <c r="I213" s="210"/>
      <c r="J213" s="211">
        <f>ROUND(I213*H213,2)</f>
        <v>0</v>
      </c>
      <c r="K213" s="212"/>
      <c r="L213" s="45"/>
      <c r="M213" s="213" t="s">
        <v>19</v>
      </c>
      <c r="N213" s="214" t="s">
        <v>43</v>
      </c>
      <c r="O213" s="85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7" t="s">
        <v>146</v>
      </c>
      <c r="AT213" s="217" t="s">
        <v>143</v>
      </c>
      <c r="AU213" s="217" t="s">
        <v>82</v>
      </c>
      <c r="AY213" s="18" t="s">
        <v>142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80</v>
      </c>
      <c r="BK213" s="218">
        <f>ROUND(I213*H213,2)</f>
        <v>0</v>
      </c>
      <c r="BL213" s="18" t="s">
        <v>146</v>
      </c>
      <c r="BM213" s="217" t="s">
        <v>376</v>
      </c>
    </row>
    <row r="214" s="2" customFormat="1">
      <c r="A214" s="39"/>
      <c r="B214" s="40"/>
      <c r="C214" s="41"/>
      <c r="D214" s="219" t="s">
        <v>148</v>
      </c>
      <c r="E214" s="41"/>
      <c r="F214" s="220" t="s">
        <v>377</v>
      </c>
      <c r="G214" s="41"/>
      <c r="H214" s="41"/>
      <c r="I214" s="221"/>
      <c r="J214" s="41"/>
      <c r="K214" s="41"/>
      <c r="L214" s="45"/>
      <c r="M214" s="222"/>
      <c r="N214" s="223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148</v>
      </c>
      <c r="AU214" s="18" t="s">
        <v>82</v>
      </c>
    </row>
    <row r="215" s="2" customFormat="1">
      <c r="A215" s="39"/>
      <c r="B215" s="40"/>
      <c r="C215" s="41"/>
      <c r="D215" s="226" t="s">
        <v>104</v>
      </c>
      <c r="E215" s="41"/>
      <c r="F215" s="260" t="s">
        <v>378</v>
      </c>
      <c r="G215" s="41"/>
      <c r="H215" s="41"/>
      <c r="I215" s="221"/>
      <c r="J215" s="41"/>
      <c r="K215" s="41"/>
      <c r="L215" s="45"/>
      <c r="M215" s="222"/>
      <c r="N215" s="22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104</v>
      </c>
      <c r="AU215" s="18" t="s">
        <v>82</v>
      </c>
    </row>
    <row r="216" s="13" customFormat="1">
      <c r="A216" s="13"/>
      <c r="B216" s="224"/>
      <c r="C216" s="225"/>
      <c r="D216" s="226" t="s">
        <v>150</v>
      </c>
      <c r="E216" s="227" t="s">
        <v>19</v>
      </c>
      <c r="F216" s="228" t="s">
        <v>379</v>
      </c>
      <c r="G216" s="225"/>
      <c r="H216" s="229">
        <v>49.799999999999997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150</v>
      </c>
      <c r="AU216" s="235" t="s">
        <v>82</v>
      </c>
      <c r="AV216" s="13" t="s">
        <v>82</v>
      </c>
      <c r="AW216" s="13" t="s">
        <v>33</v>
      </c>
      <c r="AX216" s="13" t="s">
        <v>72</v>
      </c>
      <c r="AY216" s="235" t="s">
        <v>142</v>
      </c>
    </row>
    <row r="217" s="13" customFormat="1">
      <c r="A217" s="13"/>
      <c r="B217" s="224"/>
      <c r="C217" s="225"/>
      <c r="D217" s="226" t="s">
        <v>150</v>
      </c>
      <c r="E217" s="227" t="s">
        <v>19</v>
      </c>
      <c r="F217" s="228" t="s">
        <v>366</v>
      </c>
      <c r="G217" s="225"/>
      <c r="H217" s="229">
        <v>314.26999999999998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150</v>
      </c>
      <c r="AU217" s="235" t="s">
        <v>82</v>
      </c>
      <c r="AV217" s="13" t="s">
        <v>82</v>
      </c>
      <c r="AW217" s="13" t="s">
        <v>33</v>
      </c>
      <c r="AX217" s="13" t="s">
        <v>72</v>
      </c>
      <c r="AY217" s="235" t="s">
        <v>142</v>
      </c>
    </row>
    <row r="218" s="13" customFormat="1">
      <c r="A218" s="13"/>
      <c r="B218" s="224"/>
      <c r="C218" s="225"/>
      <c r="D218" s="226" t="s">
        <v>150</v>
      </c>
      <c r="E218" s="227" t="s">
        <v>19</v>
      </c>
      <c r="F218" s="228" t="s">
        <v>359</v>
      </c>
      <c r="G218" s="225"/>
      <c r="H218" s="229">
        <v>466.95999999999998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150</v>
      </c>
      <c r="AU218" s="235" t="s">
        <v>82</v>
      </c>
      <c r="AV218" s="13" t="s">
        <v>82</v>
      </c>
      <c r="AW218" s="13" t="s">
        <v>33</v>
      </c>
      <c r="AX218" s="13" t="s">
        <v>72</v>
      </c>
      <c r="AY218" s="235" t="s">
        <v>142</v>
      </c>
    </row>
    <row r="219" s="13" customFormat="1">
      <c r="A219" s="13"/>
      <c r="B219" s="224"/>
      <c r="C219" s="225"/>
      <c r="D219" s="226" t="s">
        <v>150</v>
      </c>
      <c r="E219" s="227" t="s">
        <v>19</v>
      </c>
      <c r="F219" s="228" t="s">
        <v>358</v>
      </c>
      <c r="G219" s="225"/>
      <c r="H219" s="229">
        <v>30.449999999999999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150</v>
      </c>
      <c r="AU219" s="235" t="s">
        <v>82</v>
      </c>
      <c r="AV219" s="13" t="s">
        <v>82</v>
      </c>
      <c r="AW219" s="13" t="s">
        <v>33</v>
      </c>
      <c r="AX219" s="13" t="s">
        <v>72</v>
      </c>
      <c r="AY219" s="235" t="s">
        <v>142</v>
      </c>
    </row>
    <row r="220" s="14" customFormat="1">
      <c r="A220" s="14"/>
      <c r="B220" s="249"/>
      <c r="C220" s="250"/>
      <c r="D220" s="226" t="s">
        <v>150</v>
      </c>
      <c r="E220" s="251" t="s">
        <v>19</v>
      </c>
      <c r="F220" s="252" t="s">
        <v>236</v>
      </c>
      <c r="G220" s="250"/>
      <c r="H220" s="253">
        <v>861.48000000000002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150</v>
      </c>
      <c r="AU220" s="259" t="s">
        <v>82</v>
      </c>
      <c r="AV220" s="14" t="s">
        <v>146</v>
      </c>
      <c r="AW220" s="14" t="s">
        <v>33</v>
      </c>
      <c r="AX220" s="14" t="s">
        <v>80</v>
      </c>
      <c r="AY220" s="259" t="s">
        <v>142</v>
      </c>
    </row>
    <row r="221" s="2" customFormat="1" ht="24.15" customHeight="1">
      <c r="A221" s="39"/>
      <c r="B221" s="40"/>
      <c r="C221" s="205" t="s">
        <v>380</v>
      </c>
      <c r="D221" s="205" t="s">
        <v>143</v>
      </c>
      <c r="E221" s="206" t="s">
        <v>381</v>
      </c>
      <c r="F221" s="207" t="s">
        <v>382</v>
      </c>
      <c r="G221" s="208" t="s">
        <v>102</v>
      </c>
      <c r="H221" s="209">
        <v>314.26999999999998</v>
      </c>
      <c r="I221" s="210"/>
      <c r="J221" s="211">
        <f>ROUND(I221*H221,2)</f>
        <v>0</v>
      </c>
      <c r="K221" s="212"/>
      <c r="L221" s="45"/>
      <c r="M221" s="213" t="s">
        <v>19</v>
      </c>
      <c r="N221" s="214" t="s">
        <v>43</v>
      </c>
      <c r="O221" s="85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146</v>
      </c>
      <c r="AT221" s="217" t="s">
        <v>143</v>
      </c>
      <c r="AU221" s="217" t="s">
        <v>82</v>
      </c>
      <c r="AY221" s="18" t="s">
        <v>142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80</v>
      </c>
      <c r="BK221" s="218">
        <f>ROUND(I221*H221,2)</f>
        <v>0</v>
      </c>
      <c r="BL221" s="18" t="s">
        <v>146</v>
      </c>
      <c r="BM221" s="217" t="s">
        <v>383</v>
      </c>
    </row>
    <row r="222" s="2" customFormat="1">
      <c r="A222" s="39"/>
      <c r="B222" s="40"/>
      <c r="C222" s="41"/>
      <c r="D222" s="219" t="s">
        <v>148</v>
      </c>
      <c r="E222" s="41"/>
      <c r="F222" s="220" t="s">
        <v>384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148</v>
      </c>
      <c r="AU222" s="18" t="s">
        <v>82</v>
      </c>
    </row>
    <row r="223" s="13" customFormat="1">
      <c r="A223" s="13"/>
      <c r="B223" s="224"/>
      <c r="C223" s="225"/>
      <c r="D223" s="226" t="s">
        <v>150</v>
      </c>
      <c r="E223" s="227" t="s">
        <v>19</v>
      </c>
      <c r="F223" s="228" t="s">
        <v>366</v>
      </c>
      <c r="G223" s="225"/>
      <c r="H223" s="229">
        <v>314.26999999999998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150</v>
      </c>
      <c r="AU223" s="235" t="s">
        <v>82</v>
      </c>
      <c r="AV223" s="13" t="s">
        <v>82</v>
      </c>
      <c r="AW223" s="13" t="s">
        <v>33</v>
      </c>
      <c r="AX223" s="13" t="s">
        <v>80</v>
      </c>
      <c r="AY223" s="235" t="s">
        <v>142</v>
      </c>
    </row>
    <row r="224" s="2" customFormat="1" ht="16.5" customHeight="1">
      <c r="A224" s="39"/>
      <c r="B224" s="40"/>
      <c r="C224" s="205" t="s">
        <v>385</v>
      </c>
      <c r="D224" s="205" t="s">
        <v>143</v>
      </c>
      <c r="E224" s="206" t="s">
        <v>386</v>
      </c>
      <c r="F224" s="207" t="s">
        <v>387</v>
      </c>
      <c r="G224" s="208" t="s">
        <v>102</v>
      </c>
      <c r="H224" s="209">
        <v>314.26999999999998</v>
      </c>
      <c r="I224" s="210"/>
      <c r="J224" s="211">
        <f>ROUND(I224*H224,2)</f>
        <v>0</v>
      </c>
      <c r="K224" s="212"/>
      <c r="L224" s="45"/>
      <c r="M224" s="213" t="s">
        <v>19</v>
      </c>
      <c r="N224" s="214" t="s">
        <v>43</v>
      </c>
      <c r="O224" s="85"/>
      <c r="P224" s="215">
        <f>O224*H224</f>
        <v>0</v>
      </c>
      <c r="Q224" s="215">
        <v>0.00034000000000000002</v>
      </c>
      <c r="R224" s="215">
        <f>Q224*H224</f>
        <v>0.1068518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146</v>
      </c>
      <c r="AT224" s="217" t="s">
        <v>143</v>
      </c>
      <c r="AU224" s="217" t="s">
        <v>82</v>
      </c>
      <c r="AY224" s="18" t="s">
        <v>142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80</v>
      </c>
      <c r="BK224" s="218">
        <f>ROUND(I224*H224,2)</f>
        <v>0</v>
      </c>
      <c r="BL224" s="18" t="s">
        <v>146</v>
      </c>
      <c r="BM224" s="217" t="s">
        <v>388</v>
      </c>
    </row>
    <row r="225" s="2" customFormat="1">
      <c r="A225" s="39"/>
      <c r="B225" s="40"/>
      <c r="C225" s="41"/>
      <c r="D225" s="219" t="s">
        <v>148</v>
      </c>
      <c r="E225" s="41"/>
      <c r="F225" s="220" t="s">
        <v>389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148</v>
      </c>
      <c r="AU225" s="18" t="s">
        <v>82</v>
      </c>
    </row>
    <row r="226" s="2" customFormat="1">
      <c r="A226" s="39"/>
      <c r="B226" s="40"/>
      <c r="C226" s="41"/>
      <c r="D226" s="226" t="s">
        <v>104</v>
      </c>
      <c r="E226" s="41"/>
      <c r="F226" s="260" t="s">
        <v>390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104</v>
      </c>
      <c r="AU226" s="18" t="s">
        <v>82</v>
      </c>
    </row>
    <row r="227" s="13" customFormat="1">
      <c r="A227" s="13"/>
      <c r="B227" s="224"/>
      <c r="C227" s="225"/>
      <c r="D227" s="226" t="s">
        <v>150</v>
      </c>
      <c r="E227" s="227" t="s">
        <v>19</v>
      </c>
      <c r="F227" s="228" t="s">
        <v>366</v>
      </c>
      <c r="G227" s="225"/>
      <c r="H227" s="229">
        <v>314.26999999999998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150</v>
      </c>
      <c r="AU227" s="235" t="s">
        <v>82</v>
      </c>
      <c r="AV227" s="13" t="s">
        <v>82</v>
      </c>
      <c r="AW227" s="13" t="s">
        <v>33</v>
      </c>
      <c r="AX227" s="13" t="s">
        <v>80</v>
      </c>
      <c r="AY227" s="235" t="s">
        <v>142</v>
      </c>
    </row>
    <row r="228" s="2" customFormat="1" ht="16.5" customHeight="1">
      <c r="A228" s="39"/>
      <c r="B228" s="40"/>
      <c r="C228" s="205" t="s">
        <v>391</v>
      </c>
      <c r="D228" s="205" t="s">
        <v>143</v>
      </c>
      <c r="E228" s="206" t="s">
        <v>392</v>
      </c>
      <c r="F228" s="207" t="s">
        <v>393</v>
      </c>
      <c r="G228" s="208" t="s">
        <v>102</v>
      </c>
      <c r="H228" s="209">
        <v>314.26999999999998</v>
      </c>
      <c r="I228" s="210"/>
      <c r="J228" s="211">
        <f>ROUND(I228*H228,2)</f>
        <v>0</v>
      </c>
      <c r="K228" s="212"/>
      <c r="L228" s="45"/>
      <c r="M228" s="213" t="s">
        <v>19</v>
      </c>
      <c r="N228" s="214" t="s">
        <v>43</v>
      </c>
      <c r="O228" s="85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146</v>
      </c>
      <c r="AT228" s="217" t="s">
        <v>143</v>
      </c>
      <c r="AU228" s="217" t="s">
        <v>82</v>
      </c>
      <c r="AY228" s="18" t="s">
        <v>142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80</v>
      </c>
      <c r="BK228" s="218">
        <f>ROUND(I228*H228,2)</f>
        <v>0</v>
      </c>
      <c r="BL228" s="18" t="s">
        <v>146</v>
      </c>
      <c r="BM228" s="217" t="s">
        <v>394</v>
      </c>
    </row>
    <row r="229" s="2" customFormat="1">
      <c r="A229" s="39"/>
      <c r="B229" s="40"/>
      <c r="C229" s="41"/>
      <c r="D229" s="219" t="s">
        <v>148</v>
      </c>
      <c r="E229" s="41"/>
      <c r="F229" s="220" t="s">
        <v>395</v>
      </c>
      <c r="G229" s="41"/>
      <c r="H229" s="41"/>
      <c r="I229" s="221"/>
      <c r="J229" s="41"/>
      <c r="K229" s="41"/>
      <c r="L229" s="45"/>
      <c r="M229" s="222"/>
      <c r="N229" s="223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148</v>
      </c>
      <c r="AU229" s="18" t="s">
        <v>82</v>
      </c>
    </row>
    <row r="230" s="13" customFormat="1">
      <c r="A230" s="13"/>
      <c r="B230" s="224"/>
      <c r="C230" s="225"/>
      <c r="D230" s="226" t="s">
        <v>150</v>
      </c>
      <c r="E230" s="227" t="s">
        <v>19</v>
      </c>
      <c r="F230" s="228" t="s">
        <v>366</v>
      </c>
      <c r="G230" s="225"/>
      <c r="H230" s="229">
        <v>314.26999999999998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150</v>
      </c>
      <c r="AU230" s="235" t="s">
        <v>82</v>
      </c>
      <c r="AV230" s="13" t="s">
        <v>82</v>
      </c>
      <c r="AW230" s="13" t="s">
        <v>33</v>
      </c>
      <c r="AX230" s="13" t="s">
        <v>80</v>
      </c>
      <c r="AY230" s="235" t="s">
        <v>142</v>
      </c>
    </row>
    <row r="231" s="2" customFormat="1" ht="24.15" customHeight="1">
      <c r="A231" s="39"/>
      <c r="B231" s="40"/>
      <c r="C231" s="205" t="s">
        <v>388</v>
      </c>
      <c r="D231" s="205" t="s">
        <v>143</v>
      </c>
      <c r="E231" s="206" t="s">
        <v>396</v>
      </c>
      <c r="F231" s="207" t="s">
        <v>397</v>
      </c>
      <c r="G231" s="208" t="s">
        <v>102</v>
      </c>
      <c r="H231" s="209">
        <v>314.26999999999998</v>
      </c>
      <c r="I231" s="210"/>
      <c r="J231" s="211">
        <f>ROUND(I231*H231,2)</f>
        <v>0</v>
      </c>
      <c r="K231" s="212"/>
      <c r="L231" s="45"/>
      <c r="M231" s="213" t="s">
        <v>19</v>
      </c>
      <c r="N231" s="214" t="s">
        <v>43</v>
      </c>
      <c r="O231" s="85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146</v>
      </c>
      <c r="AT231" s="217" t="s">
        <v>143</v>
      </c>
      <c r="AU231" s="217" t="s">
        <v>82</v>
      </c>
      <c r="AY231" s="18" t="s">
        <v>142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80</v>
      </c>
      <c r="BK231" s="218">
        <f>ROUND(I231*H231,2)</f>
        <v>0</v>
      </c>
      <c r="BL231" s="18" t="s">
        <v>146</v>
      </c>
      <c r="BM231" s="217" t="s">
        <v>398</v>
      </c>
    </row>
    <row r="232" s="2" customFormat="1">
      <c r="A232" s="39"/>
      <c r="B232" s="40"/>
      <c r="C232" s="41"/>
      <c r="D232" s="219" t="s">
        <v>148</v>
      </c>
      <c r="E232" s="41"/>
      <c r="F232" s="220" t="s">
        <v>399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148</v>
      </c>
      <c r="AU232" s="18" t="s">
        <v>82</v>
      </c>
    </row>
    <row r="233" s="13" customFormat="1">
      <c r="A233" s="13"/>
      <c r="B233" s="224"/>
      <c r="C233" s="225"/>
      <c r="D233" s="226" t="s">
        <v>150</v>
      </c>
      <c r="E233" s="227" t="s">
        <v>19</v>
      </c>
      <c r="F233" s="228" t="s">
        <v>366</v>
      </c>
      <c r="G233" s="225"/>
      <c r="H233" s="229">
        <v>314.26999999999998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150</v>
      </c>
      <c r="AU233" s="235" t="s">
        <v>82</v>
      </c>
      <c r="AV233" s="13" t="s">
        <v>82</v>
      </c>
      <c r="AW233" s="13" t="s">
        <v>33</v>
      </c>
      <c r="AX233" s="13" t="s">
        <v>80</v>
      </c>
      <c r="AY233" s="235" t="s">
        <v>142</v>
      </c>
    </row>
    <row r="234" s="2" customFormat="1" ht="37.8" customHeight="1">
      <c r="A234" s="39"/>
      <c r="B234" s="40"/>
      <c r="C234" s="205" t="s">
        <v>400</v>
      </c>
      <c r="D234" s="205" t="s">
        <v>143</v>
      </c>
      <c r="E234" s="206" t="s">
        <v>401</v>
      </c>
      <c r="F234" s="207" t="s">
        <v>402</v>
      </c>
      <c r="G234" s="208" t="s">
        <v>102</v>
      </c>
      <c r="H234" s="209">
        <v>30.449999999999999</v>
      </c>
      <c r="I234" s="210"/>
      <c r="J234" s="211">
        <f>ROUND(I234*H234,2)</f>
        <v>0</v>
      </c>
      <c r="K234" s="212"/>
      <c r="L234" s="45"/>
      <c r="M234" s="213" t="s">
        <v>19</v>
      </c>
      <c r="N234" s="214" t="s">
        <v>43</v>
      </c>
      <c r="O234" s="85"/>
      <c r="P234" s="215">
        <f>O234*H234</f>
        <v>0</v>
      </c>
      <c r="Q234" s="215">
        <v>0.11162</v>
      </c>
      <c r="R234" s="215">
        <f>Q234*H234</f>
        <v>3.3988289999999997</v>
      </c>
      <c r="S234" s="215">
        <v>0</v>
      </c>
      <c r="T234" s="21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7" t="s">
        <v>146</v>
      </c>
      <c r="AT234" s="217" t="s">
        <v>143</v>
      </c>
      <c r="AU234" s="217" t="s">
        <v>82</v>
      </c>
      <c r="AY234" s="18" t="s">
        <v>142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80</v>
      </c>
      <c r="BK234" s="218">
        <f>ROUND(I234*H234,2)</f>
        <v>0</v>
      </c>
      <c r="BL234" s="18" t="s">
        <v>146</v>
      </c>
      <c r="BM234" s="217" t="s">
        <v>403</v>
      </c>
    </row>
    <row r="235" s="2" customFormat="1">
      <c r="A235" s="39"/>
      <c r="B235" s="40"/>
      <c r="C235" s="41"/>
      <c r="D235" s="219" t="s">
        <v>148</v>
      </c>
      <c r="E235" s="41"/>
      <c r="F235" s="220" t="s">
        <v>404</v>
      </c>
      <c r="G235" s="41"/>
      <c r="H235" s="41"/>
      <c r="I235" s="221"/>
      <c r="J235" s="41"/>
      <c r="K235" s="41"/>
      <c r="L235" s="45"/>
      <c r="M235" s="222"/>
      <c r="N235" s="223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148</v>
      </c>
      <c r="AU235" s="18" t="s">
        <v>82</v>
      </c>
    </row>
    <row r="236" s="13" customFormat="1">
      <c r="A236" s="13"/>
      <c r="B236" s="224"/>
      <c r="C236" s="225"/>
      <c r="D236" s="226" t="s">
        <v>150</v>
      </c>
      <c r="E236" s="227" t="s">
        <v>19</v>
      </c>
      <c r="F236" s="228" t="s">
        <v>358</v>
      </c>
      <c r="G236" s="225"/>
      <c r="H236" s="229">
        <v>30.449999999999999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150</v>
      </c>
      <c r="AU236" s="235" t="s">
        <v>82</v>
      </c>
      <c r="AV236" s="13" t="s">
        <v>82</v>
      </c>
      <c r="AW236" s="13" t="s">
        <v>33</v>
      </c>
      <c r="AX236" s="13" t="s">
        <v>80</v>
      </c>
      <c r="AY236" s="235" t="s">
        <v>142</v>
      </c>
    </row>
    <row r="237" s="2" customFormat="1" ht="16.5" customHeight="1">
      <c r="A237" s="39"/>
      <c r="B237" s="40"/>
      <c r="C237" s="236" t="s">
        <v>405</v>
      </c>
      <c r="D237" s="236" t="s">
        <v>152</v>
      </c>
      <c r="E237" s="237" t="s">
        <v>406</v>
      </c>
      <c r="F237" s="238" t="s">
        <v>407</v>
      </c>
      <c r="G237" s="239" t="s">
        <v>102</v>
      </c>
      <c r="H237" s="240">
        <v>31.364000000000001</v>
      </c>
      <c r="I237" s="241"/>
      <c r="J237" s="242">
        <f>ROUND(I237*H237,2)</f>
        <v>0</v>
      </c>
      <c r="K237" s="243"/>
      <c r="L237" s="244"/>
      <c r="M237" s="245" t="s">
        <v>19</v>
      </c>
      <c r="N237" s="246" t="s">
        <v>43</v>
      </c>
      <c r="O237" s="85"/>
      <c r="P237" s="215">
        <f>O237*H237</f>
        <v>0</v>
      </c>
      <c r="Q237" s="215">
        <v>0.17599999999999999</v>
      </c>
      <c r="R237" s="215">
        <f>Q237*H237</f>
        <v>5.5200639999999996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155</v>
      </c>
      <c r="AT237" s="217" t="s">
        <v>152</v>
      </c>
      <c r="AU237" s="217" t="s">
        <v>82</v>
      </c>
      <c r="AY237" s="18" t="s">
        <v>142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80</v>
      </c>
      <c r="BK237" s="218">
        <f>ROUND(I237*H237,2)</f>
        <v>0</v>
      </c>
      <c r="BL237" s="18" t="s">
        <v>146</v>
      </c>
      <c r="BM237" s="217" t="s">
        <v>408</v>
      </c>
    </row>
    <row r="238" s="13" customFormat="1">
      <c r="A238" s="13"/>
      <c r="B238" s="224"/>
      <c r="C238" s="225"/>
      <c r="D238" s="226" t="s">
        <v>150</v>
      </c>
      <c r="E238" s="225"/>
      <c r="F238" s="228" t="s">
        <v>409</v>
      </c>
      <c r="G238" s="225"/>
      <c r="H238" s="229">
        <v>31.364000000000001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150</v>
      </c>
      <c r="AU238" s="235" t="s">
        <v>82</v>
      </c>
      <c r="AV238" s="13" t="s">
        <v>82</v>
      </c>
      <c r="AW238" s="13" t="s">
        <v>4</v>
      </c>
      <c r="AX238" s="13" t="s">
        <v>80</v>
      </c>
      <c r="AY238" s="235" t="s">
        <v>142</v>
      </c>
    </row>
    <row r="239" s="2" customFormat="1" ht="37.8" customHeight="1">
      <c r="A239" s="39"/>
      <c r="B239" s="40"/>
      <c r="C239" s="205" t="s">
        <v>410</v>
      </c>
      <c r="D239" s="205" t="s">
        <v>143</v>
      </c>
      <c r="E239" s="206" t="s">
        <v>411</v>
      </c>
      <c r="F239" s="207" t="s">
        <v>412</v>
      </c>
      <c r="G239" s="208" t="s">
        <v>102</v>
      </c>
      <c r="H239" s="209">
        <v>466.95999999999998</v>
      </c>
      <c r="I239" s="210"/>
      <c r="J239" s="211">
        <f>ROUND(I239*H239,2)</f>
        <v>0</v>
      </c>
      <c r="K239" s="212"/>
      <c r="L239" s="45"/>
      <c r="M239" s="213" t="s">
        <v>19</v>
      </c>
      <c r="N239" s="214" t="s">
        <v>43</v>
      </c>
      <c r="O239" s="85"/>
      <c r="P239" s="215">
        <f>O239*H239</f>
        <v>0</v>
      </c>
      <c r="Q239" s="215">
        <v>0.098000000000000004</v>
      </c>
      <c r="R239" s="215">
        <f>Q239*H239</f>
        <v>45.762079999999997</v>
      </c>
      <c r="S239" s="215">
        <v>0</v>
      </c>
      <c r="T239" s="21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7" t="s">
        <v>146</v>
      </c>
      <c r="AT239" s="217" t="s">
        <v>143</v>
      </c>
      <c r="AU239" s="217" t="s">
        <v>82</v>
      </c>
      <c r="AY239" s="18" t="s">
        <v>142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80</v>
      </c>
      <c r="BK239" s="218">
        <f>ROUND(I239*H239,2)</f>
        <v>0</v>
      </c>
      <c r="BL239" s="18" t="s">
        <v>146</v>
      </c>
      <c r="BM239" s="217" t="s">
        <v>413</v>
      </c>
    </row>
    <row r="240" s="2" customFormat="1">
      <c r="A240" s="39"/>
      <c r="B240" s="40"/>
      <c r="C240" s="41"/>
      <c r="D240" s="219" t="s">
        <v>148</v>
      </c>
      <c r="E240" s="41"/>
      <c r="F240" s="220" t="s">
        <v>414</v>
      </c>
      <c r="G240" s="41"/>
      <c r="H240" s="41"/>
      <c r="I240" s="221"/>
      <c r="J240" s="41"/>
      <c r="K240" s="41"/>
      <c r="L240" s="45"/>
      <c r="M240" s="222"/>
      <c r="N240" s="223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148</v>
      </c>
      <c r="AU240" s="18" t="s">
        <v>82</v>
      </c>
    </row>
    <row r="241" s="13" customFormat="1">
      <c r="A241" s="13"/>
      <c r="B241" s="224"/>
      <c r="C241" s="225"/>
      <c r="D241" s="226" t="s">
        <v>150</v>
      </c>
      <c r="E241" s="227" t="s">
        <v>19</v>
      </c>
      <c r="F241" s="228" t="s">
        <v>359</v>
      </c>
      <c r="G241" s="225"/>
      <c r="H241" s="229">
        <v>466.95999999999998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150</v>
      </c>
      <c r="AU241" s="235" t="s">
        <v>82</v>
      </c>
      <c r="AV241" s="13" t="s">
        <v>82</v>
      </c>
      <c r="AW241" s="13" t="s">
        <v>33</v>
      </c>
      <c r="AX241" s="13" t="s">
        <v>80</v>
      </c>
      <c r="AY241" s="235" t="s">
        <v>142</v>
      </c>
    </row>
    <row r="242" s="2" customFormat="1" ht="24.15" customHeight="1">
      <c r="A242" s="39"/>
      <c r="B242" s="40"/>
      <c r="C242" s="236" t="s">
        <v>415</v>
      </c>
      <c r="D242" s="236" t="s">
        <v>152</v>
      </c>
      <c r="E242" s="237" t="s">
        <v>416</v>
      </c>
      <c r="F242" s="238" t="s">
        <v>417</v>
      </c>
      <c r="G242" s="239" t="s">
        <v>102</v>
      </c>
      <c r="H242" s="240">
        <v>480.96899999999999</v>
      </c>
      <c r="I242" s="241"/>
      <c r="J242" s="242">
        <f>ROUND(I242*H242,2)</f>
        <v>0</v>
      </c>
      <c r="K242" s="243"/>
      <c r="L242" s="244"/>
      <c r="M242" s="245" t="s">
        <v>19</v>
      </c>
      <c r="N242" s="246" t="s">
        <v>43</v>
      </c>
      <c r="O242" s="85"/>
      <c r="P242" s="215">
        <f>O242*H242</f>
        <v>0</v>
      </c>
      <c r="Q242" s="215">
        <v>0.17732000000000001</v>
      </c>
      <c r="R242" s="215">
        <f>Q242*H242</f>
        <v>85.285423080000001</v>
      </c>
      <c r="S242" s="215">
        <v>0</v>
      </c>
      <c r="T242" s="21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7" t="s">
        <v>155</v>
      </c>
      <c r="AT242" s="217" t="s">
        <v>152</v>
      </c>
      <c r="AU242" s="217" t="s">
        <v>82</v>
      </c>
      <c r="AY242" s="18" t="s">
        <v>142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80</v>
      </c>
      <c r="BK242" s="218">
        <f>ROUND(I242*H242,2)</f>
        <v>0</v>
      </c>
      <c r="BL242" s="18" t="s">
        <v>146</v>
      </c>
      <c r="BM242" s="217" t="s">
        <v>418</v>
      </c>
    </row>
    <row r="243" s="2" customFormat="1">
      <c r="A243" s="39"/>
      <c r="B243" s="40"/>
      <c r="C243" s="41"/>
      <c r="D243" s="226" t="s">
        <v>104</v>
      </c>
      <c r="E243" s="41"/>
      <c r="F243" s="260" t="s">
        <v>419</v>
      </c>
      <c r="G243" s="41"/>
      <c r="H243" s="41"/>
      <c r="I243" s="221"/>
      <c r="J243" s="41"/>
      <c r="K243" s="41"/>
      <c r="L243" s="45"/>
      <c r="M243" s="222"/>
      <c r="N243" s="223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104</v>
      </c>
      <c r="AU243" s="18" t="s">
        <v>82</v>
      </c>
    </row>
    <row r="244" s="13" customFormat="1">
      <c r="A244" s="13"/>
      <c r="B244" s="224"/>
      <c r="C244" s="225"/>
      <c r="D244" s="226" t="s">
        <v>150</v>
      </c>
      <c r="E244" s="227" t="s">
        <v>19</v>
      </c>
      <c r="F244" s="228" t="s">
        <v>359</v>
      </c>
      <c r="G244" s="225"/>
      <c r="H244" s="229">
        <v>466.95999999999998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150</v>
      </c>
      <c r="AU244" s="235" t="s">
        <v>82</v>
      </c>
      <c r="AV244" s="13" t="s">
        <v>82</v>
      </c>
      <c r="AW244" s="13" t="s">
        <v>33</v>
      </c>
      <c r="AX244" s="13" t="s">
        <v>80</v>
      </c>
      <c r="AY244" s="235" t="s">
        <v>142</v>
      </c>
    </row>
    <row r="245" s="13" customFormat="1">
      <c r="A245" s="13"/>
      <c r="B245" s="224"/>
      <c r="C245" s="225"/>
      <c r="D245" s="226" t="s">
        <v>150</v>
      </c>
      <c r="E245" s="225"/>
      <c r="F245" s="228" t="s">
        <v>420</v>
      </c>
      <c r="G245" s="225"/>
      <c r="H245" s="229">
        <v>480.96899999999999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150</v>
      </c>
      <c r="AU245" s="235" t="s">
        <v>82</v>
      </c>
      <c r="AV245" s="13" t="s">
        <v>82</v>
      </c>
      <c r="AW245" s="13" t="s">
        <v>4</v>
      </c>
      <c r="AX245" s="13" t="s">
        <v>80</v>
      </c>
      <c r="AY245" s="235" t="s">
        <v>142</v>
      </c>
    </row>
    <row r="246" s="2" customFormat="1" ht="16.5" customHeight="1">
      <c r="A246" s="39"/>
      <c r="B246" s="40"/>
      <c r="C246" s="205" t="s">
        <v>421</v>
      </c>
      <c r="D246" s="205" t="s">
        <v>143</v>
      </c>
      <c r="E246" s="206" t="s">
        <v>422</v>
      </c>
      <c r="F246" s="207" t="s">
        <v>423</v>
      </c>
      <c r="G246" s="208" t="s">
        <v>161</v>
      </c>
      <c r="H246" s="209">
        <v>178.43000000000001</v>
      </c>
      <c r="I246" s="210"/>
      <c r="J246" s="211">
        <f>ROUND(I246*H246,2)</f>
        <v>0</v>
      </c>
      <c r="K246" s="212"/>
      <c r="L246" s="45"/>
      <c r="M246" s="213" t="s">
        <v>19</v>
      </c>
      <c r="N246" s="214" t="s">
        <v>43</v>
      </c>
      <c r="O246" s="85"/>
      <c r="P246" s="215">
        <f>O246*H246</f>
        <v>0</v>
      </c>
      <c r="Q246" s="215">
        <v>0.0035999999999999999</v>
      </c>
      <c r="R246" s="215">
        <f>Q246*H246</f>
        <v>0.64234800000000003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146</v>
      </c>
      <c r="AT246" s="217" t="s">
        <v>143</v>
      </c>
      <c r="AU246" s="217" t="s">
        <v>82</v>
      </c>
      <c r="AY246" s="18" t="s">
        <v>142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80</v>
      </c>
      <c r="BK246" s="218">
        <f>ROUND(I246*H246,2)</f>
        <v>0</v>
      </c>
      <c r="BL246" s="18" t="s">
        <v>146</v>
      </c>
      <c r="BM246" s="217" t="s">
        <v>424</v>
      </c>
    </row>
    <row r="247" s="2" customFormat="1">
      <c r="A247" s="39"/>
      <c r="B247" s="40"/>
      <c r="C247" s="41"/>
      <c r="D247" s="219" t="s">
        <v>148</v>
      </c>
      <c r="E247" s="41"/>
      <c r="F247" s="220" t="s">
        <v>425</v>
      </c>
      <c r="G247" s="41"/>
      <c r="H247" s="41"/>
      <c r="I247" s="221"/>
      <c r="J247" s="41"/>
      <c r="K247" s="41"/>
      <c r="L247" s="45"/>
      <c r="M247" s="222"/>
      <c r="N247" s="22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148</v>
      </c>
      <c r="AU247" s="18" t="s">
        <v>82</v>
      </c>
    </row>
    <row r="248" s="13" customFormat="1">
      <c r="A248" s="13"/>
      <c r="B248" s="224"/>
      <c r="C248" s="225"/>
      <c r="D248" s="226" t="s">
        <v>150</v>
      </c>
      <c r="E248" s="227" t="s">
        <v>19</v>
      </c>
      <c r="F248" s="228" t="s">
        <v>426</v>
      </c>
      <c r="G248" s="225"/>
      <c r="H248" s="229">
        <v>178.43000000000001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150</v>
      </c>
      <c r="AU248" s="235" t="s">
        <v>82</v>
      </c>
      <c r="AV248" s="13" t="s">
        <v>82</v>
      </c>
      <c r="AW248" s="13" t="s">
        <v>33</v>
      </c>
      <c r="AX248" s="13" t="s">
        <v>72</v>
      </c>
      <c r="AY248" s="235" t="s">
        <v>142</v>
      </c>
    </row>
    <row r="249" s="14" customFormat="1">
      <c r="A249" s="14"/>
      <c r="B249" s="249"/>
      <c r="C249" s="250"/>
      <c r="D249" s="226" t="s">
        <v>150</v>
      </c>
      <c r="E249" s="251" t="s">
        <v>19</v>
      </c>
      <c r="F249" s="252" t="s">
        <v>236</v>
      </c>
      <c r="G249" s="250"/>
      <c r="H249" s="253">
        <v>178.43000000000001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9" t="s">
        <v>150</v>
      </c>
      <c r="AU249" s="259" t="s">
        <v>82</v>
      </c>
      <c r="AV249" s="14" t="s">
        <v>146</v>
      </c>
      <c r="AW249" s="14" t="s">
        <v>33</v>
      </c>
      <c r="AX249" s="14" t="s">
        <v>80</v>
      </c>
      <c r="AY249" s="259" t="s">
        <v>142</v>
      </c>
    </row>
    <row r="250" s="12" customFormat="1" ht="22.8" customHeight="1">
      <c r="A250" s="12"/>
      <c r="B250" s="191"/>
      <c r="C250" s="192"/>
      <c r="D250" s="193" t="s">
        <v>71</v>
      </c>
      <c r="E250" s="247" t="s">
        <v>155</v>
      </c>
      <c r="F250" s="247" t="s">
        <v>427</v>
      </c>
      <c r="G250" s="192"/>
      <c r="H250" s="192"/>
      <c r="I250" s="195"/>
      <c r="J250" s="248">
        <f>BK250</f>
        <v>0</v>
      </c>
      <c r="K250" s="192"/>
      <c r="L250" s="197"/>
      <c r="M250" s="198"/>
      <c r="N250" s="199"/>
      <c r="O250" s="199"/>
      <c r="P250" s="200">
        <f>SUM(P251:P253)</f>
        <v>0</v>
      </c>
      <c r="Q250" s="199"/>
      <c r="R250" s="200">
        <f>SUM(R251:R253)</f>
        <v>1.69472</v>
      </c>
      <c r="S250" s="199"/>
      <c r="T250" s="201">
        <f>SUM(T251:T253)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80</v>
      </c>
      <c r="AT250" s="203" t="s">
        <v>71</v>
      </c>
      <c r="AU250" s="203" t="s">
        <v>80</v>
      </c>
      <c r="AY250" s="202" t="s">
        <v>142</v>
      </c>
      <c r="BK250" s="204">
        <f>SUM(BK251:BK253)</f>
        <v>0</v>
      </c>
    </row>
    <row r="251" s="2" customFormat="1" ht="16.5" customHeight="1">
      <c r="A251" s="39"/>
      <c r="B251" s="40"/>
      <c r="C251" s="205" t="s">
        <v>428</v>
      </c>
      <c r="D251" s="205" t="s">
        <v>143</v>
      </c>
      <c r="E251" s="206" t="s">
        <v>429</v>
      </c>
      <c r="F251" s="207" t="s">
        <v>430</v>
      </c>
      <c r="G251" s="208" t="s">
        <v>186</v>
      </c>
      <c r="H251" s="209">
        <v>4</v>
      </c>
      <c r="I251" s="210"/>
      <c r="J251" s="211">
        <f>ROUND(I251*H251,2)</f>
        <v>0</v>
      </c>
      <c r="K251" s="212"/>
      <c r="L251" s="45"/>
      <c r="M251" s="213" t="s">
        <v>19</v>
      </c>
      <c r="N251" s="214" t="s">
        <v>43</v>
      </c>
      <c r="O251" s="85"/>
      <c r="P251" s="215">
        <f>O251*H251</f>
        <v>0</v>
      </c>
      <c r="Q251" s="215">
        <v>0.42368</v>
      </c>
      <c r="R251" s="215">
        <f>Q251*H251</f>
        <v>1.69472</v>
      </c>
      <c r="S251" s="215">
        <v>0</v>
      </c>
      <c r="T251" s="21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7" t="s">
        <v>146</v>
      </c>
      <c r="AT251" s="217" t="s">
        <v>143</v>
      </c>
      <c r="AU251" s="217" t="s">
        <v>82</v>
      </c>
      <c r="AY251" s="18" t="s">
        <v>142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80</v>
      </c>
      <c r="BK251" s="218">
        <f>ROUND(I251*H251,2)</f>
        <v>0</v>
      </c>
      <c r="BL251" s="18" t="s">
        <v>146</v>
      </c>
      <c r="BM251" s="217" t="s">
        <v>431</v>
      </c>
    </row>
    <row r="252" s="2" customFormat="1">
      <c r="A252" s="39"/>
      <c r="B252" s="40"/>
      <c r="C252" s="41"/>
      <c r="D252" s="219" t="s">
        <v>148</v>
      </c>
      <c r="E252" s="41"/>
      <c r="F252" s="220" t="s">
        <v>432</v>
      </c>
      <c r="G252" s="41"/>
      <c r="H252" s="41"/>
      <c r="I252" s="221"/>
      <c r="J252" s="41"/>
      <c r="K252" s="41"/>
      <c r="L252" s="45"/>
      <c r="M252" s="222"/>
      <c r="N252" s="223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148</v>
      </c>
      <c r="AU252" s="18" t="s">
        <v>82</v>
      </c>
    </row>
    <row r="253" s="13" customFormat="1">
      <c r="A253" s="13"/>
      <c r="B253" s="224"/>
      <c r="C253" s="225"/>
      <c r="D253" s="226" t="s">
        <v>150</v>
      </c>
      <c r="E253" s="227" t="s">
        <v>19</v>
      </c>
      <c r="F253" s="228" t="s">
        <v>433</v>
      </c>
      <c r="G253" s="225"/>
      <c r="H253" s="229">
        <v>4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150</v>
      </c>
      <c r="AU253" s="235" t="s">
        <v>82</v>
      </c>
      <c r="AV253" s="13" t="s">
        <v>82</v>
      </c>
      <c r="AW253" s="13" t="s">
        <v>33</v>
      </c>
      <c r="AX253" s="13" t="s">
        <v>80</v>
      </c>
      <c r="AY253" s="235" t="s">
        <v>142</v>
      </c>
    </row>
    <row r="254" s="12" customFormat="1" ht="22.8" customHeight="1">
      <c r="A254" s="12"/>
      <c r="B254" s="191"/>
      <c r="C254" s="192"/>
      <c r="D254" s="193" t="s">
        <v>71</v>
      </c>
      <c r="E254" s="247" t="s">
        <v>193</v>
      </c>
      <c r="F254" s="247" t="s">
        <v>434</v>
      </c>
      <c r="G254" s="192"/>
      <c r="H254" s="192"/>
      <c r="I254" s="195"/>
      <c r="J254" s="248">
        <f>BK254</f>
        <v>0</v>
      </c>
      <c r="K254" s="192"/>
      <c r="L254" s="197"/>
      <c r="M254" s="198"/>
      <c r="N254" s="199"/>
      <c r="O254" s="199"/>
      <c r="P254" s="200">
        <f>SUM(P255:P311)</f>
        <v>0</v>
      </c>
      <c r="Q254" s="199"/>
      <c r="R254" s="200">
        <f>SUM(R255:R311)</f>
        <v>88.927095820000019</v>
      </c>
      <c r="S254" s="199"/>
      <c r="T254" s="201">
        <f>SUM(T255:T311)</f>
        <v>6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80</v>
      </c>
      <c r="AT254" s="203" t="s">
        <v>71</v>
      </c>
      <c r="AU254" s="203" t="s">
        <v>80</v>
      </c>
      <c r="AY254" s="202" t="s">
        <v>142</v>
      </c>
      <c r="BK254" s="204">
        <f>SUM(BK255:BK311)</f>
        <v>0</v>
      </c>
    </row>
    <row r="255" s="2" customFormat="1" ht="16.5" customHeight="1">
      <c r="A255" s="39"/>
      <c r="B255" s="40"/>
      <c r="C255" s="205" t="s">
        <v>435</v>
      </c>
      <c r="D255" s="205" t="s">
        <v>143</v>
      </c>
      <c r="E255" s="206" t="s">
        <v>436</v>
      </c>
      <c r="F255" s="207" t="s">
        <v>437</v>
      </c>
      <c r="G255" s="208" t="s">
        <v>186</v>
      </c>
      <c r="H255" s="209">
        <v>2</v>
      </c>
      <c r="I255" s="210"/>
      <c r="J255" s="211">
        <f>ROUND(I255*H255,2)</f>
        <v>0</v>
      </c>
      <c r="K255" s="212"/>
      <c r="L255" s="45"/>
      <c r="M255" s="213" t="s">
        <v>19</v>
      </c>
      <c r="N255" s="214" t="s">
        <v>43</v>
      </c>
      <c r="O255" s="85"/>
      <c r="P255" s="215">
        <f>O255*H255</f>
        <v>0</v>
      </c>
      <c r="Q255" s="215">
        <v>0.00069999999999999999</v>
      </c>
      <c r="R255" s="215">
        <f>Q255*H255</f>
        <v>0.0014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146</v>
      </c>
      <c r="AT255" s="217" t="s">
        <v>143</v>
      </c>
      <c r="AU255" s="217" t="s">
        <v>82</v>
      </c>
      <c r="AY255" s="18" t="s">
        <v>142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80</v>
      </c>
      <c r="BK255" s="218">
        <f>ROUND(I255*H255,2)</f>
        <v>0</v>
      </c>
      <c r="BL255" s="18" t="s">
        <v>146</v>
      </c>
      <c r="BM255" s="217" t="s">
        <v>438</v>
      </c>
    </row>
    <row r="256" s="2" customFormat="1">
      <c r="A256" s="39"/>
      <c r="B256" s="40"/>
      <c r="C256" s="41"/>
      <c r="D256" s="219" t="s">
        <v>148</v>
      </c>
      <c r="E256" s="41"/>
      <c r="F256" s="220" t="s">
        <v>439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148</v>
      </c>
      <c r="AU256" s="18" t="s">
        <v>82</v>
      </c>
    </row>
    <row r="257" s="13" customFormat="1">
      <c r="A257" s="13"/>
      <c r="B257" s="224"/>
      <c r="C257" s="225"/>
      <c r="D257" s="226" t="s">
        <v>150</v>
      </c>
      <c r="E257" s="227" t="s">
        <v>19</v>
      </c>
      <c r="F257" s="228" t="s">
        <v>440</v>
      </c>
      <c r="G257" s="225"/>
      <c r="H257" s="229">
        <v>2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150</v>
      </c>
      <c r="AU257" s="235" t="s">
        <v>82</v>
      </c>
      <c r="AV257" s="13" t="s">
        <v>82</v>
      </c>
      <c r="AW257" s="13" t="s">
        <v>33</v>
      </c>
      <c r="AX257" s="13" t="s">
        <v>72</v>
      </c>
      <c r="AY257" s="235" t="s">
        <v>142</v>
      </c>
    </row>
    <row r="258" s="14" customFormat="1">
      <c r="A258" s="14"/>
      <c r="B258" s="249"/>
      <c r="C258" s="250"/>
      <c r="D258" s="226" t="s">
        <v>150</v>
      </c>
      <c r="E258" s="251" t="s">
        <v>19</v>
      </c>
      <c r="F258" s="252" t="s">
        <v>236</v>
      </c>
      <c r="G258" s="250"/>
      <c r="H258" s="253">
        <v>2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150</v>
      </c>
      <c r="AU258" s="259" t="s">
        <v>82</v>
      </c>
      <c r="AV258" s="14" t="s">
        <v>146</v>
      </c>
      <c r="AW258" s="14" t="s">
        <v>33</v>
      </c>
      <c r="AX258" s="14" t="s">
        <v>80</v>
      </c>
      <c r="AY258" s="259" t="s">
        <v>142</v>
      </c>
    </row>
    <row r="259" s="2" customFormat="1" ht="16.5" customHeight="1">
      <c r="A259" s="39"/>
      <c r="B259" s="40"/>
      <c r="C259" s="236" t="s">
        <v>441</v>
      </c>
      <c r="D259" s="236" t="s">
        <v>152</v>
      </c>
      <c r="E259" s="237" t="s">
        <v>442</v>
      </c>
      <c r="F259" s="238" t="s">
        <v>443</v>
      </c>
      <c r="G259" s="239" t="s">
        <v>186</v>
      </c>
      <c r="H259" s="240">
        <v>2</v>
      </c>
      <c r="I259" s="241"/>
      <c r="J259" s="242">
        <f>ROUND(I259*H259,2)</f>
        <v>0</v>
      </c>
      <c r="K259" s="243"/>
      <c r="L259" s="244"/>
      <c r="M259" s="245" t="s">
        <v>19</v>
      </c>
      <c r="N259" s="246" t="s">
        <v>43</v>
      </c>
      <c r="O259" s="85"/>
      <c r="P259" s="215">
        <f>O259*H259</f>
        <v>0</v>
      </c>
      <c r="Q259" s="215">
        <v>0.0035000000000000001</v>
      </c>
      <c r="R259" s="215">
        <f>Q259*H259</f>
        <v>0.0070000000000000001</v>
      </c>
      <c r="S259" s="215">
        <v>0</v>
      </c>
      <c r="T259" s="21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7" t="s">
        <v>155</v>
      </c>
      <c r="AT259" s="217" t="s">
        <v>152</v>
      </c>
      <c r="AU259" s="217" t="s">
        <v>82</v>
      </c>
      <c r="AY259" s="18" t="s">
        <v>142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80</v>
      </c>
      <c r="BK259" s="218">
        <f>ROUND(I259*H259,2)</f>
        <v>0</v>
      </c>
      <c r="BL259" s="18" t="s">
        <v>146</v>
      </c>
      <c r="BM259" s="217" t="s">
        <v>444</v>
      </c>
    </row>
    <row r="260" s="13" customFormat="1">
      <c r="A260" s="13"/>
      <c r="B260" s="224"/>
      <c r="C260" s="225"/>
      <c r="D260" s="226" t="s">
        <v>150</v>
      </c>
      <c r="E260" s="227" t="s">
        <v>19</v>
      </c>
      <c r="F260" s="228" t="s">
        <v>440</v>
      </c>
      <c r="G260" s="225"/>
      <c r="H260" s="229">
        <v>2</v>
      </c>
      <c r="I260" s="230"/>
      <c r="J260" s="225"/>
      <c r="K260" s="225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150</v>
      </c>
      <c r="AU260" s="235" t="s">
        <v>82</v>
      </c>
      <c r="AV260" s="13" t="s">
        <v>82</v>
      </c>
      <c r="AW260" s="13" t="s">
        <v>33</v>
      </c>
      <c r="AX260" s="13" t="s">
        <v>72</v>
      </c>
      <c r="AY260" s="235" t="s">
        <v>142</v>
      </c>
    </row>
    <row r="261" s="14" customFormat="1">
      <c r="A261" s="14"/>
      <c r="B261" s="249"/>
      <c r="C261" s="250"/>
      <c r="D261" s="226" t="s">
        <v>150</v>
      </c>
      <c r="E261" s="251" t="s">
        <v>19</v>
      </c>
      <c r="F261" s="252" t="s">
        <v>236</v>
      </c>
      <c r="G261" s="250"/>
      <c r="H261" s="253">
        <v>2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150</v>
      </c>
      <c r="AU261" s="259" t="s">
        <v>82</v>
      </c>
      <c r="AV261" s="14" t="s">
        <v>146</v>
      </c>
      <c r="AW261" s="14" t="s">
        <v>33</v>
      </c>
      <c r="AX261" s="14" t="s">
        <v>80</v>
      </c>
      <c r="AY261" s="259" t="s">
        <v>142</v>
      </c>
    </row>
    <row r="262" s="2" customFormat="1" ht="16.5" customHeight="1">
      <c r="A262" s="39"/>
      <c r="B262" s="40"/>
      <c r="C262" s="205" t="s">
        <v>445</v>
      </c>
      <c r="D262" s="205" t="s">
        <v>143</v>
      </c>
      <c r="E262" s="206" t="s">
        <v>446</v>
      </c>
      <c r="F262" s="207" t="s">
        <v>447</v>
      </c>
      <c r="G262" s="208" t="s">
        <v>186</v>
      </c>
      <c r="H262" s="209">
        <v>2</v>
      </c>
      <c r="I262" s="210"/>
      <c r="J262" s="211">
        <f>ROUND(I262*H262,2)</f>
        <v>0</v>
      </c>
      <c r="K262" s="212"/>
      <c r="L262" s="45"/>
      <c r="M262" s="213" t="s">
        <v>19</v>
      </c>
      <c r="N262" s="214" t="s">
        <v>43</v>
      </c>
      <c r="O262" s="85"/>
      <c r="P262" s="215">
        <f>O262*H262</f>
        <v>0</v>
      </c>
      <c r="Q262" s="215">
        <v>0.11241</v>
      </c>
      <c r="R262" s="215">
        <f>Q262*H262</f>
        <v>0.22481999999999999</v>
      </c>
      <c r="S262" s="215">
        <v>0</v>
      </c>
      <c r="T262" s="21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146</v>
      </c>
      <c r="AT262" s="217" t="s">
        <v>143</v>
      </c>
      <c r="AU262" s="217" t="s">
        <v>82</v>
      </c>
      <c r="AY262" s="18" t="s">
        <v>142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80</v>
      </c>
      <c r="BK262" s="218">
        <f>ROUND(I262*H262,2)</f>
        <v>0</v>
      </c>
      <c r="BL262" s="18" t="s">
        <v>146</v>
      </c>
      <c r="BM262" s="217" t="s">
        <v>448</v>
      </c>
    </row>
    <row r="263" s="2" customFormat="1">
      <c r="A263" s="39"/>
      <c r="B263" s="40"/>
      <c r="C263" s="41"/>
      <c r="D263" s="219" t="s">
        <v>148</v>
      </c>
      <c r="E263" s="41"/>
      <c r="F263" s="220" t="s">
        <v>449</v>
      </c>
      <c r="G263" s="41"/>
      <c r="H263" s="41"/>
      <c r="I263" s="221"/>
      <c r="J263" s="41"/>
      <c r="K263" s="41"/>
      <c r="L263" s="45"/>
      <c r="M263" s="222"/>
      <c r="N263" s="22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148</v>
      </c>
      <c r="AU263" s="18" t="s">
        <v>82</v>
      </c>
    </row>
    <row r="264" s="2" customFormat="1" ht="16.5" customHeight="1">
      <c r="A264" s="39"/>
      <c r="B264" s="40"/>
      <c r="C264" s="236" t="s">
        <v>450</v>
      </c>
      <c r="D264" s="236" t="s">
        <v>152</v>
      </c>
      <c r="E264" s="237" t="s">
        <v>451</v>
      </c>
      <c r="F264" s="238" t="s">
        <v>452</v>
      </c>
      <c r="G264" s="239" t="s">
        <v>186</v>
      </c>
      <c r="H264" s="240">
        <v>2</v>
      </c>
      <c r="I264" s="241"/>
      <c r="J264" s="242">
        <f>ROUND(I264*H264,2)</f>
        <v>0</v>
      </c>
      <c r="K264" s="243"/>
      <c r="L264" s="244"/>
      <c r="M264" s="245" t="s">
        <v>19</v>
      </c>
      <c r="N264" s="246" t="s">
        <v>43</v>
      </c>
      <c r="O264" s="85"/>
      <c r="P264" s="215">
        <f>O264*H264</f>
        <v>0</v>
      </c>
      <c r="Q264" s="215">
        <v>0.0064999999999999997</v>
      </c>
      <c r="R264" s="215">
        <f>Q264*H264</f>
        <v>0.012999999999999999</v>
      </c>
      <c r="S264" s="215">
        <v>0</v>
      </c>
      <c r="T264" s="21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7" t="s">
        <v>155</v>
      </c>
      <c r="AT264" s="217" t="s">
        <v>152</v>
      </c>
      <c r="AU264" s="217" t="s">
        <v>82</v>
      </c>
      <c r="AY264" s="18" t="s">
        <v>142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80</v>
      </c>
      <c r="BK264" s="218">
        <f>ROUND(I264*H264,2)</f>
        <v>0</v>
      </c>
      <c r="BL264" s="18" t="s">
        <v>146</v>
      </c>
      <c r="BM264" s="217" t="s">
        <v>453</v>
      </c>
    </row>
    <row r="265" s="2" customFormat="1" ht="16.5" customHeight="1">
      <c r="A265" s="39"/>
      <c r="B265" s="40"/>
      <c r="C265" s="205" t="s">
        <v>454</v>
      </c>
      <c r="D265" s="205" t="s">
        <v>143</v>
      </c>
      <c r="E265" s="206" t="s">
        <v>455</v>
      </c>
      <c r="F265" s="207" t="s">
        <v>456</v>
      </c>
      <c r="G265" s="208" t="s">
        <v>161</v>
      </c>
      <c r="H265" s="209">
        <v>249.94999999999999</v>
      </c>
      <c r="I265" s="210"/>
      <c r="J265" s="211">
        <f>ROUND(I265*H265,2)</f>
        <v>0</v>
      </c>
      <c r="K265" s="212"/>
      <c r="L265" s="45"/>
      <c r="M265" s="213" t="s">
        <v>19</v>
      </c>
      <c r="N265" s="214" t="s">
        <v>43</v>
      </c>
      <c r="O265" s="85"/>
      <c r="P265" s="215">
        <f>O265*H265</f>
        <v>0</v>
      </c>
      <c r="Q265" s="215">
        <v>0.00012999999999999999</v>
      </c>
      <c r="R265" s="215">
        <f>Q265*H265</f>
        <v>0.032493499999999995</v>
      </c>
      <c r="S265" s="215">
        <v>0</v>
      </c>
      <c r="T265" s="21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7" t="s">
        <v>146</v>
      </c>
      <c r="AT265" s="217" t="s">
        <v>143</v>
      </c>
      <c r="AU265" s="217" t="s">
        <v>82</v>
      </c>
      <c r="AY265" s="18" t="s">
        <v>142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80</v>
      </c>
      <c r="BK265" s="218">
        <f>ROUND(I265*H265,2)</f>
        <v>0</v>
      </c>
      <c r="BL265" s="18" t="s">
        <v>146</v>
      </c>
      <c r="BM265" s="217" t="s">
        <v>457</v>
      </c>
    </row>
    <row r="266" s="2" customFormat="1">
      <c r="A266" s="39"/>
      <c r="B266" s="40"/>
      <c r="C266" s="41"/>
      <c r="D266" s="219" t="s">
        <v>148</v>
      </c>
      <c r="E266" s="41"/>
      <c r="F266" s="220" t="s">
        <v>458</v>
      </c>
      <c r="G266" s="41"/>
      <c r="H266" s="41"/>
      <c r="I266" s="221"/>
      <c r="J266" s="41"/>
      <c r="K266" s="41"/>
      <c r="L266" s="45"/>
      <c r="M266" s="222"/>
      <c r="N266" s="223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148</v>
      </c>
      <c r="AU266" s="18" t="s">
        <v>82</v>
      </c>
    </row>
    <row r="267" s="13" customFormat="1">
      <c r="A267" s="13"/>
      <c r="B267" s="224"/>
      <c r="C267" s="225"/>
      <c r="D267" s="226" t="s">
        <v>150</v>
      </c>
      <c r="E267" s="227" t="s">
        <v>19</v>
      </c>
      <c r="F267" s="228" t="s">
        <v>459</v>
      </c>
      <c r="G267" s="225"/>
      <c r="H267" s="229">
        <v>128.5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150</v>
      </c>
      <c r="AU267" s="235" t="s">
        <v>82</v>
      </c>
      <c r="AV267" s="13" t="s">
        <v>82</v>
      </c>
      <c r="AW267" s="13" t="s">
        <v>33</v>
      </c>
      <c r="AX267" s="13" t="s">
        <v>72</v>
      </c>
      <c r="AY267" s="235" t="s">
        <v>142</v>
      </c>
    </row>
    <row r="268" s="13" customFormat="1">
      <c r="A268" s="13"/>
      <c r="B268" s="224"/>
      <c r="C268" s="225"/>
      <c r="D268" s="226" t="s">
        <v>150</v>
      </c>
      <c r="E268" s="227" t="s">
        <v>19</v>
      </c>
      <c r="F268" s="228" t="s">
        <v>460</v>
      </c>
      <c r="G268" s="225"/>
      <c r="H268" s="229">
        <v>121.45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150</v>
      </c>
      <c r="AU268" s="235" t="s">
        <v>82</v>
      </c>
      <c r="AV268" s="13" t="s">
        <v>82</v>
      </c>
      <c r="AW268" s="13" t="s">
        <v>33</v>
      </c>
      <c r="AX268" s="13" t="s">
        <v>72</v>
      </c>
      <c r="AY268" s="235" t="s">
        <v>142</v>
      </c>
    </row>
    <row r="269" s="14" customFormat="1">
      <c r="A269" s="14"/>
      <c r="B269" s="249"/>
      <c r="C269" s="250"/>
      <c r="D269" s="226" t="s">
        <v>150</v>
      </c>
      <c r="E269" s="251" t="s">
        <v>19</v>
      </c>
      <c r="F269" s="252" t="s">
        <v>236</v>
      </c>
      <c r="G269" s="250"/>
      <c r="H269" s="253">
        <v>249.94999999999999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150</v>
      </c>
      <c r="AU269" s="259" t="s">
        <v>82</v>
      </c>
      <c r="AV269" s="14" t="s">
        <v>146</v>
      </c>
      <c r="AW269" s="14" t="s">
        <v>33</v>
      </c>
      <c r="AX269" s="14" t="s">
        <v>80</v>
      </c>
      <c r="AY269" s="259" t="s">
        <v>142</v>
      </c>
    </row>
    <row r="270" s="2" customFormat="1" ht="16.5" customHeight="1">
      <c r="A270" s="39"/>
      <c r="B270" s="40"/>
      <c r="C270" s="205" t="s">
        <v>461</v>
      </c>
      <c r="D270" s="205" t="s">
        <v>143</v>
      </c>
      <c r="E270" s="206" t="s">
        <v>462</v>
      </c>
      <c r="F270" s="207" t="s">
        <v>463</v>
      </c>
      <c r="G270" s="208" t="s">
        <v>102</v>
      </c>
      <c r="H270" s="209">
        <v>3</v>
      </c>
      <c r="I270" s="210"/>
      <c r="J270" s="211">
        <f>ROUND(I270*H270,2)</f>
        <v>0</v>
      </c>
      <c r="K270" s="212"/>
      <c r="L270" s="45"/>
      <c r="M270" s="213" t="s">
        <v>19</v>
      </c>
      <c r="N270" s="214" t="s">
        <v>43</v>
      </c>
      <c r="O270" s="85"/>
      <c r="P270" s="215">
        <f>O270*H270</f>
        <v>0</v>
      </c>
      <c r="Q270" s="215">
        <v>0.0011999999999999999</v>
      </c>
      <c r="R270" s="215">
        <f>Q270*H270</f>
        <v>0.0035999999999999999</v>
      </c>
      <c r="S270" s="215">
        <v>0</v>
      </c>
      <c r="T270" s="21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7" t="s">
        <v>146</v>
      </c>
      <c r="AT270" s="217" t="s">
        <v>143</v>
      </c>
      <c r="AU270" s="217" t="s">
        <v>82</v>
      </c>
      <c r="AY270" s="18" t="s">
        <v>142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80</v>
      </c>
      <c r="BK270" s="218">
        <f>ROUND(I270*H270,2)</f>
        <v>0</v>
      </c>
      <c r="BL270" s="18" t="s">
        <v>146</v>
      </c>
      <c r="BM270" s="217" t="s">
        <v>464</v>
      </c>
    </row>
    <row r="271" s="2" customFormat="1">
      <c r="A271" s="39"/>
      <c r="B271" s="40"/>
      <c r="C271" s="41"/>
      <c r="D271" s="219" t="s">
        <v>148</v>
      </c>
      <c r="E271" s="41"/>
      <c r="F271" s="220" t="s">
        <v>465</v>
      </c>
      <c r="G271" s="41"/>
      <c r="H271" s="41"/>
      <c r="I271" s="221"/>
      <c r="J271" s="41"/>
      <c r="K271" s="41"/>
      <c r="L271" s="45"/>
      <c r="M271" s="222"/>
      <c r="N271" s="223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148</v>
      </c>
      <c r="AU271" s="18" t="s">
        <v>82</v>
      </c>
    </row>
    <row r="272" s="13" customFormat="1">
      <c r="A272" s="13"/>
      <c r="B272" s="224"/>
      <c r="C272" s="225"/>
      <c r="D272" s="226" t="s">
        <v>150</v>
      </c>
      <c r="E272" s="227" t="s">
        <v>19</v>
      </c>
      <c r="F272" s="228" t="s">
        <v>466</v>
      </c>
      <c r="G272" s="225"/>
      <c r="H272" s="229">
        <v>3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150</v>
      </c>
      <c r="AU272" s="235" t="s">
        <v>82</v>
      </c>
      <c r="AV272" s="13" t="s">
        <v>82</v>
      </c>
      <c r="AW272" s="13" t="s">
        <v>33</v>
      </c>
      <c r="AX272" s="13" t="s">
        <v>80</v>
      </c>
      <c r="AY272" s="235" t="s">
        <v>142</v>
      </c>
    </row>
    <row r="273" s="2" customFormat="1" ht="24.15" customHeight="1">
      <c r="A273" s="39"/>
      <c r="B273" s="40"/>
      <c r="C273" s="205" t="s">
        <v>467</v>
      </c>
      <c r="D273" s="205" t="s">
        <v>143</v>
      </c>
      <c r="E273" s="206" t="s">
        <v>468</v>
      </c>
      <c r="F273" s="207" t="s">
        <v>469</v>
      </c>
      <c r="G273" s="208" t="s">
        <v>161</v>
      </c>
      <c r="H273" s="209">
        <v>249.94999999999999</v>
      </c>
      <c r="I273" s="210"/>
      <c r="J273" s="211">
        <f>ROUND(I273*H273,2)</f>
        <v>0</v>
      </c>
      <c r="K273" s="212"/>
      <c r="L273" s="45"/>
      <c r="M273" s="213" t="s">
        <v>19</v>
      </c>
      <c r="N273" s="214" t="s">
        <v>43</v>
      </c>
      <c r="O273" s="85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7" t="s">
        <v>146</v>
      </c>
      <c r="AT273" s="217" t="s">
        <v>143</v>
      </c>
      <c r="AU273" s="217" t="s">
        <v>82</v>
      </c>
      <c r="AY273" s="18" t="s">
        <v>142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80</v>
      </c>
      <c r="BK273" s="218">
        <f>ROUND(I273*H273,2)</f>
        <v>0</v>
      </c>
      <c r="BL273" s="18" t="s">
        <v>146</v>
      </c>
      <c r="BM273" s="217" t="s">
        <v>470</v>
      </c>
    </row>
    <row r="274" s="2" customFormat="1">
      <c r="A274" s="39"/>
      <c r="B274" s="40"/>
      <c r="C274" s="41"/>
      <c r="D274" s="219" t="s">
        <v>148</v>
      </c>
      <c r="E274" s="41"/>
      <c r="F274" s="220" t="s">
        <v>471</v>
      </c>
      <c r="G274" s="41"/>
      <c r="H274" s="41"/>
      <c r="I274" s="221"/>
      <c r="J274" s="41"/>
      <c r="K274" s="41"/>
      <c r="L274" s="45"/>
      <c r="M274" s="222"/>
      <c r="N274" s="223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148</v>
      </c>
      <c r="AU274" s="18" t="s">
        <v>82</v>
      </c>
    </row>
    <row r="275" s="13" customFormat="1">
      <c r="A275" s="13"/>
      <c r="B275" s="224"/>
      <c r="C275" s="225"/>
      <c r="D275" s="226" t="s">
        <v>150</v>
      </c>
      <c r="E275" s="227" t="s">
        <v>19</v>
      </c>
      <c r="F275" s="228" t="s">
        <v>459</v>
      </c>
      <c r="G275" s="225"/>
      <c r="H275" s="229">
        <v>128.5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150</v>
      </c>
      <c r="AU275" s="235" t="s">
        <v>82</v>
      </c>
      <c r="AV275" s="13" t="s">
        <v>82</v>
      </c>
      <c r="AW275" s="13" t="s">
        <v>33</v>
      </c>
      <c r="AX275" s="13" t="s">
        <v>72</v>
      </c>
      <c r="AY275" s="235" t="s">
        <v>142</v>
      </c>
    </row>
    <row r="276" s="13" customFormat="1">
      <c r="A276" s="13"/>
      <c r="B276" s="224"/>
      <c r="C276" s="225"/>
      <c r="D276" s="226" t="s">
        <v>150</v>
      </c>
      <c r="E276" s="227" t="s">
        <v>19</v>
      </c>
      <c r="F276" s="228" t="s">
        <v>460</v>
      </c>
      <c r="G276" s="225"/>
      <c r="H276" s="229">
        <v>121.45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150</v>
      </c>
      <c r="AU276" s="235" t="s">
        <v>82</v>
      </c>
      <c r="AV276" s="13" t="s">
        <v>82</v>
      </c>
      <c r="AW276" s="13" t="s">
        <v>33</v>
      </c>
      <c r="AX276" s="13" t="s">
        <v>72</v>
      </c>
      <c r="AY276" s="235" t="s">
        <v>142</v>
      </c>
    </row>
    <row r="277" s="14" customFormat="1">
      <c r="A277" s="14"/>
      <c r="B277" s="249"/>
      <c r="C277" s="250"/>
      <c r="D277" s="226" t="s">
        <v>150</v>
      </c>
      <c r="E277" s="251" t="s">
        <v>19</v>
      </c>
      <c r="F277" s="252" t="s">
        <v>236</v>
      </c>
      <c r="G277" s="250"/>
      <c r="H277" s="253">
        <v>249.94999999999999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9" t="s">
        <v>150</v>
      </c>
      <c r="AU277" s="259" t="s">
        <v>82</v>
      </c>
      <c r="AV277" s="14" t="s">
        <v>146</v>
      </c>
      <c r="AW277" s="14" t="s">
        <v>33</v>
      </c>
      <c r="AX277" s="14" t="s">
        <v>80</v>
      </c>
      <c r="AY277" s="259" t="s">
        <v>142</v>
      </c>
    </row>
    <row r="278" s="2" customFormat="1" ht="24.15" customHeight="1">
      <c r="A278" s="39"/>
      <c r="B278" s="40"/>
      <c r="C278" s="205" t="s">
        <v>472</v>
      </c>
      <c r="D278" s="205" t="s">
        <v>143</v>
      </c>
      <c r="E278" s="206" t="s">
        <v>473</v>
      </c>
      <c r="F278" s="207" t="s">
        <v>474</v>
      </c>
      <c r="G278" s="208" t="s">
        <v>102</v>
      </c>
      <c r="H278" s="209">
        <v>3</v>
      </c>
      <c r="I278" s="210"/>
      <c r="J278" s="211">
        <f>ROUND(I278*H278,2)</f>
        <v>0</v>
      </c>
      <c r="K278" s="212"/>
      <c r="L278" s="45"/>
      <c r="M278" s="213" t="s">
        <v>19</v>
      </c>
      <c r="N278" s="214" t="s">
        <v>43</v>
      </c>
      <c r="O278" s="85"/>
      <c r="P278" s="215">
        <f>O278*H278</f>
        <v>0</v>
      </c>
      <c r="Q278" s="215">
        <v>1.0000000000000001E-05</v>
      </c>
      <c r="R278" s="215">
        <f>Q278*H278</f>
        <v>3.0000000000000004E-05</v>
      </c>
      <c r="S278" s="215">
        <v>0</v>
      </c>
      <c r="T278" s="21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7" t="s">
        <v>146</v>
      </c>
      <c r="AT278" s="217" t="s">
        <v>143</v>
      </c>
      <c r="AU278" s="217" t="s">
        <v>82</v>
      </c>
      <c r="AY278" s="18" t="s">
        <v>142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80</v>
      </c>
      <c r="BK278" s="218">
        <f>ROUND(I278*H278,2)</f>
        <v>0</v>
      </c>
      <c r="BL278" s="18" t="s">
        <v>146</v>
      </c>
      <c r="BM278" s="217" t="s">
        <v>475</v>
      </c>
    </row>
    <row r="279" s="2" customFormat="1">
      <c r="A279" s="39"/>
      <c r="B279" s="40"/>
      <c r="C279" s="41"/>
      <c r="D279" s="219" t="s">
        <v>148</v>
      </c>
      <c r="E279" s="41"/>
      <c r="F279" s="220" t="s">
        <v>476</v>
      </c>
      <c r="G279" s="41"/>
      <c r="H279" s="41"/>
      <c r="I279" s="221"/>
      <c r="J279" s="41"/>
      <c r="K279" s="41"/>
      <c r="L279" s="45"/>
      <c r="M279" s="222"/>
      <c r="N279" s="223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148</v>
      </c>
      <c r="AU279" s="18" t="s">
        <v>82</v>
      </c>
    </row>
    <row r="280" s="13" customFormat="1">
      <c r="A280" s="13"/>
      <c r="B280" s="224"/>
      <c r="C280" s="225"/>
      <c r="D280" s="226" t="s">
        <v>150</v>
      </c>
      <c r="E280" s="227" t="s">
        <v>19</v>
      </c>
      <c r="F280" s="228" t="s">
        <v>466</v>
      </c>
      <c r="G280" s="225"/>
      <c r="H280" s="229">
        <v>3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150</v>
      </c>
      <c r="AU280" s="235" t="s">
        <v>82</v>
      </c>
      <c r="AV280" s="13" t="s">
        <v>82</v>
      </c>
      <c r="AW280" s="13" t="s">
        <v>33</v>
      </c>
      <c r="AX280" s="13" t="s">
        <v>80</v>
      </c>
      <c r="AY280" s="235" t="s">
        <v>142</v>
      </c>
    </row>
    <row r="281" s="2" customFormat="1" ht="24.15" customHeight="1">
      <c r="A281" s="39"/>
      <c r="B281" s="40"/>
      <c r="C281" s="205" t="s">
        <v>477</v>
      </c>
      <c r="D281" s="205" t="s">
        <v>143</v>
      </c>
      <c r="E281" s="206" t="s">
        <v>478</v>
      </c>
      <c r="F281" s="207" t="s">
        <v>479</v>
      </c>
      <c r="G281" s="208" t="s">
        <v>161</v>
      </c>
      <c r="H281" s="209">
        <v>383.16500000000002</v>
      </c>
      <c r="I281" s="210"/>
      <c r="J281" s="211">
        <f>ROUND(I281*H281,2)</f>
        <v>0</v>
      </c>
      <c r="K281" s="212"/>
      <c r="L281" s="45"/>
      <c r="M281" s="213" t="s">
        <v>19</v>
      </c>
      <c r="N281" s="214" t="s">
        <v>43</v>
      </c>
      <c r="O281" s="85"/>
      <c r="P281" s="215">
        <f>O281*H281</f>
        <v>0</v>
      </c>
      <c r="Q281" s="215">
        <v>0.15540000000000001</v>
      </c>
      <c r="R281" s="215">
        <f>Q281*H281</f>
        <v>59.543841000000008</v>
      </c>
      <c r="S281" s="215">
        <v>0</v>
      </c>
      <c r="T281" s="21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7" t="s">
        <v>146</v>
      </c>
      <c r="AT281" s="217" t="s">
        <v>143</v>
      </c>
      <c r="AU281" s="217" t="s">
        <v>82</v>
      </c>
      <c r="AY281" s="18" t="s">
        <v>142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80</v>
      </c>
      <c r="BK281" s="218">
        <f>ROUND(I281*H281,2)</f>
        <v>0</v>
      </c>
      <c r="BL281" s="18" t="s">
        <v>146</v>
      </c>
      <c r="BM281" s="217" t="s">
        <v>480</v>
      </c>
    </row>
    <row r="282" s="2" customFormat="1">
      <c r="A282" s="39"/>
      <c r="B282" s="40"/>
      <c r="C282" s="41"/>
      <c r="D282" s="219" t="s">
        <v>148</v>
      </c>
      <c r="E282" s="41"/>
      <c r="F282" s="220" t="s">
        <v>481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148</v>
      </c>
      <c r="AU282" s="18" t="s">
        <v>82</v>
      </c>
    </row>
    <row r="283" s="13" customFormat="1">
      <c r="A283" s="13"/>
      <c r="B283" s="224"/>
      <c r="C283" s="225"/>
      <c r="D283" s="226" t="s">
        <v>150</v>
      </c>
      <c r="E283" s="227" t="s">
        <v>19</v>
      </c>
      <c r="F283" s="228" t="s">
        <v>482</v>
      </c>
      <c r="G283" s="225"/>
      <c r="H283" s="229">
        <v>217.255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150</v>
      </c>
      <c r="AU283" s="235" t="s">
        <v>82</v>
      </c>
      <c r="AV283" s="13" t="s">
        <v>82</v>
      </c>
      <c r="AW283" s="13" t="s">
        <v>33</v>
      </c>
      <c r="AX283" s="13" t="s">
        <v>72</v>
      </c>
      <c r="AY283" s="235" t="s">
        <v>142</v>
      </c>
    </row>
    <row r="284" s="15" customFormat="1">
      <c r="A284" s="15"/>
      <c r="B284" s="261"/>
      <c r="C284" s="262"/>
      <c r="D284" s="226" t="s">
        <v>150</v>
      </c>
      <c r="E284" s="263" t="s">
        <v>19</v>
      </c>
      <c r="F284" s="264" t="s">
        <v>483</v>
      </c>
      <c r="G284" s="262"/>
      <c r="H284" s="265">
        <v>217.255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1" t="s">
        <v>150</v>
      </c>
      <c r="AU284" s="271" t="s">
        <v>82</v>
      </c>
      <c r="AV284" s="15" t="s">
        <v>158</v>
      </c>
      <c r="AW284" s="15" t="s">
        <v>33</v>
      </c>
      <c r="AX284" s="15" t="s">
        <v>72</v>
      </c>
      <c r="AY284" s="271" t="s">
        <v>142</v>
      </c>
    </row>
    <row r="285" s="13" customFormat="1">
      <c r="A285" s="13"/>
      <c r="B285" s="224"/>
      <c r="C285" s="225"/>
      <c r="D285" s="226" t="s">
        <v>150</v>
      </c>
      <c r="E285" s="227" t="s">
        <v>19</v>
      </c>
      <c r="F285" s="228" t="s">
        <v>484</v>
      </c>
      <c r="G285" s="225"/>
      <c r="H285" s="229">
        <v>20.300000000000001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150</v>
      </c>
      <c r="AU285" s="235" t="s">
        <v>82</v>
      </c>
      <c r="AV285" s="13" t="s">
        <v>82</v>
      </c>
      <c r="AW285" s="13" t="s">
        <v>33</v>
      </c>
      <c r="AX285" s="13" t="s">
        <v>72</v>
      </c>
      <c r="AY285" s="235" t="s">
        <v>142</v>
      </c>
    </row>
    <row r="286" s="15" customFormat="1">
      <c r="A286" s="15"/>
      <c r="B286" s="261"/>
      <c r="C286" s="262"/>
      <c r="D286" s="226" t="s">
        <v>150</v>
      </c>
      <c r="E286" s="263" t="s">
        <v>19</v>
      </c>
      <c r="F286" s="264" t="s">
        <v>485</v>
      </c>
      <c r="G286" s="262"/>
      <c r="H286" s="265">
        <v>20.300000000000001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1" t="s">
        <v>150</v>
      </c>
      <c r="AU286" s="271" t="s">
        <v>82</v>
      </c>
      <c r="AV286" s="15" t="s">
        <v>158</v>
      </c>
      <c r="AW286" s="15" t="s">
        <v>33</v>
      </c>
      <c r="AX286" s="15" t="s">
        <v>72</v>
      </c>
      <c r="AY286" s="271" t="s">
        <v>142</v>
      </c>
    </row>
    <row r="287" s="13" customFormat="1">
      <c r="A287" s="13"/>
      <c r="B287" s="224"/>
      <c r="C287" s="225"/>
      <c r="D287" s="226" t="s">
        <v>150</v>
      </c>
      <c r="E287" s="227" t="s">
        <v>19</v>
      </c>
      <c r="F287" s="228" t="s">
        <v>486</v>
      </c>
      <c r="G287" s="225"/>
      <c r="H287" s="229">
        <v>141.61000000000001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150</v>
      </c>
      <c r="AU287" s="235" t="s">
        <v>82</v>
      </c>
      <c r="AV287" s="13" t="s">
        <v>82</v>
      </c>
      <c r="AW287" s="13" t="s">
        <v>33</v>
      </c>
      <c r="AX287" s="13" t="s">
        <v>72</v>
      </c>
      <c r="AY287" s="235" t="s">
        <v>142</v>
      </c>
    </row>
    <row r="288" s="15" customFormat="1">
      <c r="A288" s="15"/>
      <c r="B288" s="261"/>
      <c r="C288" s="262"/>
      <c r="D288" s="226" t="s">
        <v>150</v>
      </c>
      <c r="E288" s="263" t="s">
        <v>19</v>
      </c>
      <c r="F288" s="264" t="s">
        <v>487</v>
      </c>
      <c r="G288" s="262"/>
      <c r="H288" s="265">
        <v>141.61000000000001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71" t="s">
        <v>150</v>
      </c>
      <c r="AU288" s="271" t="s">
        <v>82</v>
      </c>
      <c r="AV288" s="15" t="s">
        <v>158</v>
      </c>
      <c r="AW288" s="15" t="s">
        <v>33</v>
      </c>
      <c r="AX288" s="15" t="s">
        <v>72</v>
      </c>
      <c r="AY288" s="271" t="s">
        <v>142</v>
      </c>
    </row>
    <row r="289" s="13" customFormat="1">
      <c r="A289" s="13"/>
      <c r="B289" s="224"/>
      <c r="C289" s="225"/>
      <c r="D289" s="226" t="s">
        <v>150</v>
      </c>
      <c r="E289" s="227" t="s">
        <v>19</v>
      </c>
      <c r="F289" s="228" t="s">
        <v>146</v>
      </c>
      <c r="G289" s="225"/>
      <c r="H289" s="229">
        <v>4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150</v>
      </c>
      <c r="AU289" s="235" t="s">
        <v>82</v>
      </c>
      <c r="AV289" s="13" t="s">
        <v>82</v>
      </c>
      <c r="AW289" s="13" t="s">
        <v>33</v>
      </c>
      <c r="AX289" s="13" t="s">
        <v>72</v>
      </c>
      <c r="AY289" s="235" t="s">
        <v>142</v>
      </c>
    </row>
    <row r="290" s="15" customFormat="1">
      <c r="A290" s="15"/>
      <c r="B290" s="261"/>
      <c r="C290" s="262"/>
      <c r="D290" s="226" t="s">
        <v>150</v>
      </c>
      <c r="E290" s="263" t="s">
        <v>19</v>
      </c>
      <c r="F290" s="264" t="s">
        <v>488</v>
      </c>
      <c r="G290" s="262"/>
      <c r="H290" s="265">
        <v>4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1" t="s">
        <v>150</v>
      </c>
      <c r="AU290" s="271" t="s">
        <v>82</v>
      </c>
      <c r="AV290" s="15" t="s">
        <v>158</v>
      </c>
      <c r="AW290" s="15" t="s">
        <v>33</v>
      </c>
      <c r="AX290" s="15" t="s">
        <v>72</v>
      </c>
      <c r="AY290" s="271" t="s">
        <v>142</v>
      </c>
    </row>
    <row r="291" s="14" customFormat="1">
      <c r="A291" s="14"/>
      <c r="B291" s="249"/>
      <c r="C291" s="250"/>
      <c r="D291" s="226" t="s">
        <v>150</v>
      </c>
      <c r="E291" s="251" t="s">
        <v>19</v>
      </c>
      <c r="F291" s="252" t="s">
        <v>236</v>
      </c>
      <c r="G291" s="250"/>
      <c r="H291" s="253">
        <v>383.16500000000002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9" t="s">
        <v>150</v>
      </c>
      <c r="AU291" s="259" t="s">
        <v>82</v>
      </c>
      <c r="AV291" s="14" t="s">
        <v>146</v>
      </c>
      <c r="AW291" s="14" t="s">
        <v>33</v>
      </c>
      <c r="AX291" s="14" t="s">
        <v>80</v>
      </c>
      <c r="AY291" s="259" t="s">
        <v>142</v>
      </c>
    </row>
    <row r="292" s="2" customFormat="1" ht="16.5" customHeight="1">
      <c r="A292" s="39"/>
      <c r="B292" s="40"/>
      <c r="C292" s="236" t="s">
        <v>424</v>
      </c>
      <c r="D292" s="236" t="s">
        <v>152</v>
      </c>
      <c r="E292" s="237" t="s">
        <v>489</v>
      </c>
      <c r="F292" s="238" t="s">
        <v>490</v>
      </c>
      <c r="G292" s="239" t="s">
        <v>161</v>
      </c>
      <c r="H292" s="240">
        <v>145.858</v>
      </c>
      <c r="I292" s="241"/>
      <c r="J292" s="242">
        <f>ROUND(I292*H292,2)</f>
        <v>0</v>
      </c>
      <c r="K292" s="243"/>
      <c r="L292" s="244"/>
      <c r="M292" s="245" t="s">
        <v>19</v>
      </c>
      <c r="N292" s="246" t="s">
        <v>43</v>
      </c>
      <c r="O292" s="85"/>
      <c r="P292" s="215">
        <f>O292*H292</f>
        <v>0</v>
      </c>
      <c r="Q292" s="215">
        <v>0.055</v>
      </c>
      <c r="R292" s="215">
        <f>Q292*H292</f>
        <v>8.0221900000000002</v>
      </c>
      <c r="S292" s="215">
        <v>0</v>
      </c>
      <c r="T292" s="21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7" t="s">
        <v>155</v>
      </c>
      <c r="AT292" s="217" t="s">
        <v>152</v>
      </c>
      <c r="AU292" s="217" t="s">
        <v>82</v>
      </c>
      <c r="AY292" s="18" t="s">
        <v>142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8" t="s">
        <v>80</v>
      </c>
      <c r="BK292" s="218">
        <f>ROUND(I292*H292,2)</f>
        <v>0</v>
      </c>
      <c r="BL292" s="18" t="s">
        <v>146</v>
      </c>
      <c r="BM292" s="217" t="s">
        <v>491</v>
      </c>
    </row>
    <row r="293" s="13" customFormat="1">
      <c r="A293" s="13"/>
      <c r="B293" s="224"/>
      <c r="C293" s="225"/>
      <c r="D293" s="226" t="s">
        <v>150</v>
      </c>
      <c r="E293" s="227" t="s">
        <v>19</v>
      </c>
      <c r="F293" s="228" t="s">
        <v>492</v>
      </c>
      <c r="G293" s="225"/>
      <c r="H293" s="229">
        <v>141.61000000000001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150</v>
      </c>
      <c r="AU293" s="235" t="s">
        <v>82</v>
      </c>
      <c r="AV293" s="13" t="s">
        <v>82</v>
      </c>
      <c r="AW293" s="13" t="s">
        <v>33</v>
      </c>
      <c r="AX293" s="13" t="s">
        <v>80</v>
      </c>
      <c r="AY293" s="235" t="s">
        <v>142</v>
      </c>
    </row>
    <row r="294" s="13" customFormat="1">
      <c r="A294" s="13"/>
      <c r="B294" s="224"/>
      <c r="C294" s="225"/>
      <c r="D294" s="226" t="s">
        <v>150</v>
      </c>
      <c r="E294" s="225"/>
      <c r="F294" s="228" t="s">
        <v>493</v>
      </c>
      <c r="G294" s="225"/>
      <c r="H294" s="229">
        <v>145.858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150</v>
      </c>
      <c r="AU294" s="235" t="s">
        <v>82</v>
      </c>
      <c r="AV294" s="13" t="s">
        <v>82</v>
      </c>
      <c r="AW294" s="13" t="s">
        <v>4</v>
      </c>
      <c r="AX294" s="13" t="s">
        <v>80</v>
      </c>
      <c r="AY294" s="235" t="s">
        <v>142</v>
      </c>
    </row>
    <row r="295" s="2" customFormat="1" ht="16.5" customHeight="1">
      <c r="A295" s="39"/>
      <c r="B295" s="40"/>
      <c r="C295" s="236" t="s">
        <v>494</v>
      </c>
      <c r="D295" s="236" t="s">
        <v>152</v>
      </c>
      <c r="E295" s="237" t="s">
        <v>495</v>
      </c>
      <c r="F295" s="238" t="s">
        <v>496</v>
      </c>
      <c r="G295" s="239" t="s">
        <v>161</v>
      </c>
      <c r="H295" s="240">
        <v>223.773</v>
      </c>
      <c r="I295" s="241"/>
      <c r="J295" s="242">
        <f>ROUND(I295*H295,2)</f>
        <v>0</v>
      </c>
      <c r="K295" s="243"/>
      <c r="L295" s="244"/>
      <c r="M295" s="245" t="s">
        <v>19</v>
      </c>
      <c r="N295" s="246" t="s">
        <v>43</v>
      </c>
      <c r="O295" s="85"/>
      <c r="P295" s="215">
        <f>O295*H295</f>
        <v>0</v>
      </c>
      <c r="Q295" s="215">
        <v>0.080000000000000002</v>
      </c>
      <c r="R295" s="215">
        <f>Q295*H295</f>
        <v>17.90184</v>
      </c>
      <c r="S295" s="215">
        <v>0</v>
      </c>
      <c r="T295" s="21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7" t="s">
        <v>155</v>
      </c>
      <c r="AT295" s="217" t="s">
        <v>152</v>
      </c>
      <c r="AU295" s="217" t="s">
        <v>82</v>
      </c>
      <c r="AY295" s="18" t="s">
        <v>142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80</v>
      </c>
      <c r="BK295" s="218">
        <f>ROUND(I295*H295,2)</f>
        <v>0</v>
      </c>
      <c r="BL295" s="18" t="s">
        <v>146</v>
      </c>
      <c r="BM295" s="217" t="s">
        <v>497</v>
      </c>
    </row>
    <row r="296" s="13" customFormat="1">
      <c r="A296" s="13"/>
      <c r="B296" s="224"/>
      <c r="C296" s="225"/>
      <c r="D296" s="226" t="s">
        <v>150</v>
      </c>
      <c r="E296" s="227" t="s">
        <v>19</v>
      </c>
      <c r="F296" s="228" t="s">
        <v>498</v>
      </c>
      <c r="G296" s="225"/>
      <c r="H296" s="229">
        <v>217.255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150</v>
      </c>
      <c r="AU296" s="235" t="s">
        <v>82</v>
      </c>
      <c r="AV296" s="13" t="s">
        <v>82</v>
      </c>
      <c r="AW296" s="13" t="s">
        <v>33</v>
      </c>
      <c r="AX296" s="13" t="s">
        <v>80</v>
      </c>
      <c r="AY296" s="235" t="s">
        <v>142</v>
      </c>
    </row>
    <row r="297" s="13" customFormat="1">
      <c r="A297" s="13"/>
      <c r="B297" s="224"/>
      <c r="C297" s="225"/>
      <c r="D297" s="226" t="s">
        <v>150</v>
      </c>
      <c r="E297" s="225"/>
      <c r="F297" s="228" t="s">
        <v>499</v>
      </c>
      <c r="G297" s="225"/>
      <c r="H297" s="229">
        <v>223.773</v>
      </c>
      <c r="I297" s="230"/>
      <c r="J297" s="225"/>
      <c r="K297" s="225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150</v>
      </c>
      <c r="AU297" s="235" t="s">
        <v>82</v>
      </c>
      <c r="AV297" s="13" t="s">
        <v>82</v>
      </c>
      <c r="AW297" s="13" t="s">
        <v>4</v>
      </c>
      <c r="AX297" s="13" t="s">
        <v>80</v>
      </c>
      <c r="AY297" s="235" t="s">
        <v>142</v>
      </c>
    </row>
    <row r="298" s="2" customFormat="1" ht="16.5" customHeight="1">
      <c r="A298" s="39"/>
      <c r="B298" s="40"/>
      <c r="C298" s="236" t="s">
        <v>500</v>
      </c>
      <c r="D298" s="236" t="s">
        <v>152</v>
      </c>
      <c r="E298" s="237" t="s">
        <v>501</v>
      </c>
      <c r="F298" s="238" t="s">
        <v>502</v>
      </c>
      <c r="G298" s="239" t="s">
        <v>161</v>
      </c>
      <c r="H298" s="240">
        <v>4</v>
      </c>
      <c r="I298" s="241"/>
      <c r="J298" s="242">
        <f>ROUND(I298*H298,2)</f>
        <v>0</v>
      </c>
      <c r="K298" s="243"/>
      <c r="L298" s="244"/>
      <c r="M298" s="245" t="s">
        <v>19</v>
      </c>
      <c r="N298" s="246" t="s">
        <v>43</v>
      </c>
      <c r="O298" s="85"/>
      <c r="P298" s="215">
        <f>O298*H298</f>
        <v>0</v>
      </c>
      <c r="Q298" s="215">
        <v>0.065670000000000006</v>
      </c>
      <c r="R298" s="215">
        <f>Q298*H298</f>
        <v>0.26268000000000002</v>
      </c>
      <c r="S298" s="215">
        <v>0</v>
      </c>
      <c r="T298" s="21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7" t="s">
        <v>155</v>
      </c>
      <c r="AT298" s="217" t="s">
        <v>152</v>
      </c>
      <c r="AU298" s="217" t="s">
        <v>82</v>
      </c>
      <c r="AY298" s="18" t="s">
        <v>142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80</v>
      </c>
      <c r="BK298" s="218">
        <f>ROUND(I298*H298,2)</f>
        <v>0</v>
      </c>
      <c r="BL298" s="18" t="s">
        <v>146</v>
      </c>
      <c r="BM298" s="217" t="s">
        <v>503</v>
      </c>
    </row>
    <row r="299" s="2" customFormat="1" ht="16.5" customHeight="1">
      <c r="A299" s="39"/>
      <c r="B299" s="40"/>
      <c r="C299" s="236" t="s">
        <v>504</v>
      </c>
      <c r="D299" s="236" t="s">
        <v>152</v>
      </c>
      <c r="E299" s="237" t="s">
        <v>505</v>
      </c>
      <c r="F299" s="238" t="s">
        <v>506</v>
      </c>
      <c r="G299" s="239" t="s">
        <v>186</v>
      </c>
      <c r="H299" s="240">
        <v>27</v>
      </c>
      <c r="I299" s="241"/>
      <c r="J299" s="242">
        <f>ROUND(I299*H299,2)</f>
        <v>0</v>
      </c>
      <c r="K299" s="243"/>
      <c r="L299" s="244"/>
      <c r="M299" s="245" t="s">
        <v>19</v>
      </c>
      <c r="N299" s="246" t="s">
        <v>43</v>
      </c>
      <c r="O299" s="85"/>
      <c r="P299" s="215">
        <f>O299*H299</f>
        <v>0</v>
      </c>
      <c r="Q299" s="215">
        <v>0.047579999999999997</v>
      </c>
      <c r="R299" s="215">
        <f>Q299*H299</f>
        <v>1.2846599999999999</v>
      </c>
      <c r="S299" s="215">
        <v>0</v>
      </c>
      <c r="T299" s="21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7" t="s">
        <v>155</v>
      </c>
      <c r="AT299" s="217" t="s">
        <v>152</v>
      </c>
      <c r="AU299" s="217" t="s">
        <v>82</v>
      </c>
      <c r="AY299" s="18" t="s">
        <v>142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80</v>
      </c>
      <c r="BK299" s="218">
        <f>ROUND(I299*H299,2)</f>
        <v>0</v>
      </c>
      <c r="BL299" s="18" t="s">
        <v>146</v>
      </c>
      <c r="BM299" s="217" t="s">
        <v>507</v>
      </c>
    </row>
    <row r="300" s="13" customFormat="1">
      <c r="A300" s="13"/>
      <c r="B300" s="224"/>
      <c r="C300" s="225"/>
      <c r="D300" s="226" t="s">
        <v>150</v>
      </c>
      <c r="E300" s="227" t="s">
        <v>19</v>
      </c>
      <c r="F300" s="228" t="s">
        <v>287</v>
      </c>
      <c r="G300" s="225"/>
      <c r="H300" s="229">
        <v>27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150</v>
      </c>
      <c r="AU300" s="235" t="s">
        <v>82</v>
      </c>
      <c r="AV300" s="13" t="s">
        <v>82</v>
      </c>
      <c r="AW300" s="13" t="s">
        <v>33</v>
      </c>
      <c r="AX300" s="13" t="s">
        <v>80</v>
      </c>
      <c r="AY300" s="235" t="s">
        <v>142</v>
      </c>
    </row>
    <row r="301" s="2" customFormat="1" ht="24.15" customHeight="1">
      <c r="A301" s="39"/>
      <c r="B301" s="40"/>
      <c r="C301" s="205" t="s">
        <v>508</v>
      </c>
      <c r="D301" s="205" t="s">
        <v>143</v>
      </c>
      <c r="E301" s="206" t="s">
        <v>509</v>
      </c>
      <c r="F301" s="207" t="s">
        <v>510</v>
      </c>
      <c r="G301" s="208" t="s">
        <v>161</v>
      </c>
      <c r="H301" s="209">
        <v>8.6999999999999993</v>
      </c>
      <c r="I301" s="210"/>
      <c r="J301" s="211">
        <f>ROUND(I301*H301,2)</f>
        <v>0</v>
      </c>
      <c r="K301" s="212"/>
      <c r="L301" s="45"/>
      <c r="M301" s="213" t="s">
        <v>19</v>
      </c>
      <c r="N301" s="214" t="s">
        <v>43</v>
      </c>
      <c r="O301" s="85"/>
      <c r="P301" s="215">
        <f>O301*H301</f>
        <v>0</v>
      </c>
      <c r="Q301" s="215">
        <v>0.1295</v>
      </c>
      <c r="R301" s="215">
        <f>Q301*H301</f>
        <v>1.1266499999999999</v>
      </c>
      <c r="S301" s="215">
        <v>0</v>
      </c>
      <c r="T301" s="21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7" t="s">
        <v>146</v>
      </c>
      <c r="AT301" s="217" t="s">
        <v>143</v>
      </c>
      <c r="AU301" s="217" t="s">
        <v>82</v>
      </c>
      <c r="AY301" s="18" t="s">
        <v>142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8" t="s">
        <v>80</v>
      </c>
      <c r="BK301" s="218">
        <f>ROUND(I301*H301,2)</f>
        <v>0</v>
      </c>
      <c r="BL301" s="18" t="s">
        <v>146</v>
      </c>
      <c r="BM301" s="217" t="s">
        <v>511</v>
      </c>
    </row>
    <row r="302" s="2" customFormat="1">
      <c r="A302" s="39"/>
      <c r="B302" s="40"/>
      <c r="C302" s="41"/>
      <c r="D302" s="219" t="s">
        <v>148</v>
      </c>
      <c r="E302" s="41"/>
      <c r="F302" s="220" t="s">
        <v>512</v>
      </c>
      <c r="G302" s="41"/>
      <c r="H302" s="41"/>
      <c r="I302" s="221"/>
      <c r="J302" s="41"/>
      <c r="K302" s="41"/>
      <c r="L302" s="45"/>
      <c r="M302" s="222"/>
      <c r="N302" s="223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148</v>
      </c>
      <c r="AU302" s="18" t="s">
        <v>82</v>
      </c>
    </row>
    <row r="303" s="13" customFormat="1">
      <c r="A303" s="13"/>
      <c r="B303" s="224"/>
      <c r="C303" s="225"/>
      <c r="D303" s="226" t="s">
        <v>150</v>
      </c>
      <c r="E303" s="227" t="s">
        <v>19</v>
      </c>
      <c r="F303" s="228" t="s">
        <v>513</v>
      </c>
      <c r="G303" s="225"/>
      <c r="H303" s="229">
        <v>8.6999999999999993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150</v>
      </c>
      <c r="AU303" s="235" t="s">
        <v>82</v>
      </c>
      <c r="AV303" s="13" t="s">
        <v>82</v>
      </c>
      <c r="AW303" s="13" t="s">
        <v>33</v>
      </c>
      <c r="AX303" s="13" t="s">
        <v>80</v>
      </c>
      <c r="AY303" s="235" t="s">
        <v>142</v>
      </c>
    </row>
    <row r="304" s="2" customFormat="1" ht="16.5" customHeight="1">
      <c r="A304" s="39"/>
      <c r="B304" s="40"/>
      <c r="C304" s="236" t="s">
        <v>514</v>
      </c>
      <c r="D304" s="236" t="s">
        <v>152</v>
      </c>
      <c r="E304" s="237" t="s">
        <v>515</v>
      </c>
      <c r="F304" s="238" t="s">
        <v>516</v>
      </c>
      <c r="G304" s="239" t="s">
        <v>161</v>
      </c>
      <c r="H304" s="240">
        <v>8.9610000000000003</v>
      </c>
      <c r="I304" s="241"/>
      <c r="J304" s="242">
        <f>ROUND(I304*H304,2)</f>
        <v>0</v>
      </c>
      <c r="K304" s="243"/>
      <c r="L304" s="244"/>
      <c r="M304" s="245" t="s">
        <v>19</v>
      </c>
      <c r="N304" s="246" t="s">
        <v>43</v>
      </c>
      <c r="O304" s="85"/>
      <c r="P304" s="215">
        <f>O304*H304</f>
        <v>0</v>
      </c>
      <c r="Q304" s="215">
        <v>0.056120000000000003</v>
      </c>
      <c r="R304" s="215">
        <f>Q304*H304</f>
        <v>0.50289132000000003</v>
      </c>
      <c r="S304" s="215">
        <v>0</v>
      </c>
      <c r="T304" s="21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7" t="s">
        <v>155</v>
      </c>
      <c r="AT304" s="217" t="s">
        <v>152</v>
      </c>
      <c r="AU304" s="217" t="s">
        <v>82</v>
      </c>
      <c r="AY304" s="18" t="s">
        <v>142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80</v>
      </c>
      <c r="BK304" s="218">
        <f>ROUND(I304*H304,2)</f>
        <v>0</v>
      </c>
      <c r="BL304" s="18" t="s">
        <v>146</v>
      </c>
      <c r="BM304" s="217" t="s">
        <v>517</v>
      </c>
    </row>
    <row r="305" s="13" customFormat="1">
      <c r="A305" s="13"/>
      <c r="B305" s="224"/>
      <c r="C305" s="225"/>
      <c r="D305" s="226" t="s">
        <v>150</v>
      </c>
      <c r="E305" s="225"/>
      <c r="F305" s="228" t="s">
        <v>518</v>
      </c>
      <c r="G305" s="225"/>
      <c r="H305" s="229">
        <v>8.9610000000000003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150</v>
      </c>
      <c r="AU305" s="235" t="s">
        <v>82</v>
      </c>
      <c r="AV305" s="13" t="s">
        <v>82</v>
      </c>
      <c r="AW305" s="13" t="s">
        <v>4</v>
      </c>
      <c r="AX305" s="13" t="s">
        <v>80</v>
      </c>
      <c r="AY305" s="235" t="s">
        <v>142</v>
      </c>
    </row>
    <row r="306" s="2" customFormat="1" ht="16.5" customHeight="1">
      <c r="A306" s="39"/>
      <c r="B306" s="40"/>
      <c r="C306" s="205" t="s">
        <v>519</v>
      </c>
      <c r="D306" s="205" t="s">
        <v>143</v>
      </c>
      <c r="E306" s="206" t="s">
        <v>520</v>
      </c>
      <c r="F306" s="207" t="s">
        <v>521</v>
      </c>
      <c r="G306" s="208" t="s">
        <v>161</v>
      </c>
      <c r="H306" s="209">
        <v>178.43000000000001</v>
      </c>
      <c r="I306" s="210"/>
      <c r="J306" s="211">
        <f>ROUND(I306*H306,2)</f>
        <v>0</v>
      </c>
      <c r="K306" s="212"/>
      <c r="L306" s="45"/>
      <c r="M306" s="213" t="s">
        <v>19</v>
      </c>
      <c r="N306" s="214" t="s">
        <v>43</v>
      </c>
      <c r="O306" s="85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7" t="s">
        <v>146</v>
      </c>
      <c r="AT306" s="217" t="s">
        <v>143</v>
      </c>
      <c r="AU306" s="217" t="s">
        <v>82</v>
      </c>
      <c r="AY306" s="18" t="s">
        <v>142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8" t="s">
        <v>80</v>
      </c>
      <c r="BK306" s="218">
        <f>ROUND(I306*H306,2)</f>
        <v>0</v>
      </c>
      <c r="BL306" s="18" t="s">
        <v>146</v>
      </c>
      <c r="BM306" s="217" t="s">
        <v>522</v>
      </c>
    </row>
    <row r="307" s="2" customFormat="1">
      <c r="A307" s="39"/>
      <c r="B307" s="40"/>
      <c r="C307" s="41"/>
      <c r="D307" s="219" t="s">
        <v>148</v>
      </c>
      <c r="E307" s="41"/>
      <c r="F307" s="220" t="s">
        <v>523</v>
      </c>
      <c r="G307" s="41"/>
      <c r="H307" s="41"/>
      <c r="I307" s="221"/>
      <c r="J307" s="41"/>
      <c r="K307" s="41"/>
      <c r="L307" s="45"/>
      <c r="M307" s="222"/>
      <c r="N307" s="223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148</v>
      </c>
      <c r="AU307" s="18" t="s">
        <v>82</v>
      </c>
    </row>
    <row r="308" s="13" customFormat="1">
      <c r="A308" s="13"/>
      <c r="B308" s="224"/>
      <c r="C308" s="225"/>
      <c r="D308" s="226" t="s">
        <v>150</v>
      </c>
      <c r="E308" s="227" t="s">
        <v>19</v>
      </c>
      <c r="F308" s="228" t="s">
        <v>426</v>
      </c>
      <c r="G308" s="225"/>
      <c r="H308" s="229">
        <v>178.43000000000001</v>
      </c>
      <c r="I308" s="230"/>
      <c r="J308" s="225"/>
      <c r="K308" s="225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150</v>
      </c>
      <c r="AU308" s="235" t="s">
        <v>82</v>
      </c>
      <c r="AV308" s="13" t="s">
        <v>82</v>
      </c>
      <c r="AW308" s="13" t="s">
        <v>33</v>
      </c>
      <c r="AX308" s="13" t="s">
        <v>72</v>
      </c>
      <c r="AY308" s="235" t="s">
        <v>142</v>
      </c>
    </row>
    <row r="309" s="14" customFormat="1">
      <c r="A309" s="14"/>
      <c r="B309" s="249"/>
      <c r="C309" s="250"/>
      <c r="D309" s="226" t="s">
        <v>150</v>
      </c>
      <c r="E309" s="251" t="s">
        <v>19</v>
      </c>
      <c r="F309" s="252" t="s">
        <v>236</v>
      </c>
      <c r="G309" s="250"/>
      <c r="H309" s="253">
        <v>178.43000000000001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150</v>
      </c>
      <c r="AU309" s="259" t="s">
        <v>82</v>
      </c>
      <c r="AV309" s="14" t="s">
        <v>146</v>
      </c>
      <c r="AW309" s="14" t="s">
        <v>33</v>
      </c>
      <c r="AX309" s="14" t="s">
        <v>80</v>
      </c>
      <c r="AY309" s="259" t="s">
        <v>142</v>
      </c>
    </row>
    <row r="310" s="2" customFormat="1" ht="21.75" customHeight="1">
      <c r="A310" s="39"/>
      <c r="B310" s="40"/>
      <c r="C310" s="205" t="s">
        <v>524</v>
      </c>
      <c r="D310" s="205" t="s">
        <v>143</v>
      </c>
      <c r="E310" s="206" t="s">
        <v>525</v>
      </c>
      <c r="F310" s="207" t="s">
        <v>526</v>
      </c>
      <c r="G310" s="208" t="s">
        <v>102</v>
      </c>
      <c r="H310" s="209">
        <v>600</v>
      </c>
      <c r="I310" s="210"/>
      <c r="J310" s="211">
        <f>ROUND(I310*H310,2)</f>
        <v>0</v>
      </c>
      <c r="K310" s="212"/>
      <c r="L310" s="45"/>
      <c r="M310" s="213" t="s">
        <v>19</v>
      </c>
      <c r="N310" s="214" t="s">
        <v>43</v>
      </c>
      <c r="O310" s="85"/>
      <c r="P310" s="215">
        <f>O310*H310</f>
        <v>0</v>
      </c>
      <c r="Q310" s="215">
        <v>0</v>
      </c>
      <c r="R310" s="215">
        <f>Q310*H310</f>
        <v>0</v>
      </c>
      <c r="S310" s="215">
        <v>0.01</v>
      </c>
      <c r="T310" s="216">
        <f>S310*H310</f>
        <v>6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7" t="s">
        <v>146</v>
      </c>
      <c r="AT310" s="217" t="s">
        <v>143</v>
      </c>
      <c r="AU310" s="217" t="s">
        <v>82</v>
      </c>
      <c r="AY310" s="18" t="s">
        <v>142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80</v>
      </c>
      <c r="BK310" s="218">
        <f>ROUND(I310*H310,2)</f>
        <v>0</v>
      </c>
      <c r="BL310" s="18" t="s">
        <v>146</v>
      </c>
      <c r="BM310" s="217" t="s">
        <v>527</v>
      </c>
    </row>
    <row r="311" s="2" customFormat="1">
      <c r="A311" s="39"/>
      <c r="B311" s="40"/>
      <c r="C311" s="41"/>
      <c r="D311" s="219" t="s">
        <v>148</v>
      </c>
      <c r="E311" s="41"/>
      <c r="F311" s="220" t="s">
        <v>528</v>
      </c>
      <c r="G311" s="41"/>
      <c r="H311" s="41"/>
      <c r="I311" s="221"/>
      <c r="J311" s="41"/>
      <c r="K311" s="41"/>
      <c r="L311" s="45"/>
      <c r="M311" s="222"/>
      <c r="N311" s="223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148</v>
      </c>
      <c r="AU311" s="18" t="s">
        <v>82</v>
      </c>
    </row>
    <row r="312" s="12" customFormat="1" ht="22.8" customHeight="1">
      <c r="A312" s="12"/>
      <c r="B312" s="191"/>
      <c r="C312" s="192"/>
      <c r="D312" s="193" t="s">
        <v>71</v>
      </c>
      <c r="E312" s="247" t="s">
        <v>529</v>
      </c>
      <c r="F312" s="247" t="s">
        <v>530</v>
      </c>
      <c r="G312" s="192"/>
      <c r="H312" s="192"/>
      <c r="I312" s="195"/>
      <c r="J312" s="248">
        <f>BK312</f>
        <v>0</v>
      </c>
      <c r="K312" s="192"/>
      <c r="L312" s="197"/>
      <c r="M312" s="198"/>
      <c r="N312" s="199"/>
      <c r="O312" s="199"/>
      <c r="P312" s="200">
        <f>P313+SUM(P314:P317)</f>
        <v>0</v>
      </c>
      <c r="Q312" s="199"/>
      <c r="R312" s="200">
        <f>R313+SUM(R314:R317)</f>
        <v>0</v>
      </c>
      <c r="S312" s="199"/>
      <c r="T312" s="201">
        <f>T313+SUM(T314:T317)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2" t="s">
        <v>80</v>
      </c>
      <c r="AT312" s="203" t="s">
        <v>71</v>
      </c>
      <c r="AU312" s="203" t="s">
        <v>80</v>
      </c>
      <c r="AY312" s="202" t="s">
        <v>142</v>
      </c>
      <c r="BK312" s="204">
        <f>BK313+SUM(BK314:BK317)</f>
        <v>0</v>
      </c>
    </row>
    <row r="313" s="2" customFormat="1" ht="24.15" customHeight="1">
      <c r="A313" s="39"/>
      <c r="B313" s="40"/>
      <c r="C313" s="205" t="s">
        <v>531</v>
      </c>
      <c r="D313" s="205" t="s">
        <v>143</v>
      </c>
      <c r="E313" s="206" t="s">
        <v>532</v>
      </c>
      <c r="F313" s="207" t="s">
        <v>533</v>
      </c>
      <c r="G313" s="208" t="s">
        <v>329</v>
      </c>
      <c r="H313" s="209">
        <v>264.78699999999998</v>
      </c>
      <c r="I313" s="210"/>
      <c r="J313" s="211">
        <f>ROUND(I313*H313,2)</f>
        <v>0</v>
      </c>
      <c r="K313" s="212"/>
      <c r="L313" s="45"/>
      <c r="M313" s="213" t="s">
        <v>19</v>
      </c>
      <c r="N313" s="214" t="s">
        <v>43</v>
      </c>
      <c r="O313" s="85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7" t="s">
        <v>146</v>
      </c>
      <c r="AT313" s="217" t="s">
        <v>143</v>
      </c>
      <c r="AU313" s="217" t="s">
        <v>82</v>
      </c>
      <c r="AY313" s="18" t="s">
        <v>142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80</v>
      </c>
      <c r="BK313" s="218">
        <f>ROUND(I313*H313,2)</f>
        <v>0</v>
      </c>
      <c r="BL313" s="18" t="s">
        <v>146</v>
      </c>
      <c r="BM313" s="217" t="s">
        <v>534</v>
      </c>
    </row>
    <row r="314" s="2" customFormat="1">
      <c r="A314" s="39"/>
      <c r="B314" s="40"/>
      <c r="C314" s="41"/>
      <c r="D314" s="219" t="s">
        <v>148</v>
      </c>
      <c r="E314" s="41"/>
      <c r="F314" s="220" t="s">
        <v>535</v>
      </c>
      <c r="G314" s="41"/>
      <c r="H314" s="41"/>
      <c r="I314" s="221"/>
      <c r="J314" s="41"/>
      <c r="K314" s="41"/>
      <c r="L314" s="45"/>
      <c r="M314" s="222"/>
      <c r="N314" s="223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148</v>
      </c>
      <c r="AU314" s="18" t="s">
        <v>82</v>
      </c>
    </row>
    <row r="315" s="2" customFormat="1" ht="24.15" customHeight="1">
      <c r="A315" s="39"/>
      <c r="B315" s="40"/>
      <c r="C315" s="205" t="s">
        <v>536</v>
      </c>
      <c r="D315" s="205" t="s">
        <v>143</v>
      </c>
      <c r="E315" s="206" t="s">
        <v>537</v>
      </c>
      <c r="F315" s="207" t="s">
        <v>538</v>
      </c>
      <c r="G315" s="208" t="s">
        <v>329</v>
      </c>
      <c r="H315" s="209">
        <v>264.78699999999998</v>
      </c>
      <c r="I315" s="210"/>
      <c r="J315" s="211">
        <f>ROUND(I315*H315,2)</f>
        <v>0</v>
      </c>
      <c r="K315" s="212"/>
      <c r="L315" s="45"/>
      <c r="M315" s="213" t="s">
        <v>19</v>
      </c>
      <c r="N315" s="214" t="s">
        <v>43</v>
      </c>
      <c r="O315" s="85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7" t="s">
        <v>146</v>
      </c>
      <c r="AT315" s="217" t="s">
        <v>143</v>
      </c>
      <c r="AU315" s="217" t="s">
        <v>82</v>
      </c>
      <c r="AY315" s="18" t="s">
        <v>142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80</v>
      </c>
      <c r="BK315" s="218">
        <f>ROUND(I315*H315,2)</f>
        <v>0</v>
      </c>
      <c r="BL315" s="18" t="s">
        <v>146</v>
      </c>
      <c r="BM315" s="217" t="s">
        <v>539</v>
      </c>
    </row>
    <row r="316" s="2" customFormat="1">
      <c r="A316" s="39"/>
      <c r="B316" s="40"/>
      <c r="C316" s="41"/>
      <c r="D316" s="219" t="s">
        <v>148</v>
      </c>
      <c r="E316" s="41"/>
      <c r="F316" s="220" t="s">
        <v>540</v>
      </c>
      <c r="G316" s="41"/>
      <c r="H316" s="41"/>
      <c r="I316" s="221"/>
      <c r="J316" s="41"/>
      <c r="K316" s="41"/>
      <c r="L316" s="45"/>
      <c r="M316" s="222"/>
      <c r="N316" s="223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148</v>
      </c>
      <c r="AU316" s="18" t="s">
        <v>82</v>
      </c>
    </row>
    <row r="317" s="12" customFormat="1" ht="20.88" customHeight="1">
      <c r="A317" s="12"/>
      <c r="B317" s="191"/>
      <c r="C317" s="192"/>
      <c r="D317" s="193" t="s">
        <v>71</v>
      </c>
      <c r="E317" s="247" t="s">
        <v>541</v>
      </c>
      <c r="F317" s="247" t="s">
        <v>542</v>
      </c>
      <c r="G317" s="192"/>
      <c r="H317" s="192"/>
      <c r="I317" s="195"/>
      <c r="J317" s="248">
        <f>BK317</f>
        <v>0</v>
      </c>
      <c r="K317" s="192"/>
      <c r="L317" s="197"/>
      <c r="M317" s="198"/>
      <c r="N317" s="199"/>
      <c r="O317" s="199"/>
      <c r="P317" s="200">
        <f>SUM(P318:P344)</f>
        <v>0</v>
      </c>
      <c r="Q317" s="199"/>
      <c r="R317" s="200">
        <f>SUM(R318:R344)</f>
        <v>0</v>
      </c>
      <c r="S317" s="199"/>
      <c r="T317" s="201">
        <f>SUM(T318:T344)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2" t="s">
        <v>80</v>
      </c>
      <c r="AT317" s="203" t="s">
        <v>71</v>
      </c>
      <c r="AU317" s="203" t="s">
        <v>82</v>
      </c>
      <c r="AY317" s="202" t="s">
        <v>142</v>
      </c>
      <c r="BK317" s="204">
        <f>SUM(BK318:BK344)</f>
        <v>0</v>
      </c>
    </row>
    <row r="318" s="2" customFormat="1" ht="16.5" customHeight="1">
      <c r="A318" s="39"/>
      <c r="B318" s="40"/>
      <c r="C318" s="205" t="s">
        <v>543</v>
      </c>
      <c r="D318" s="205" t="s">
        <v>143</v>
      </c>
      <c r="E318" s="206" t="s">
        <v>544</v>
      </c>
      <c r="F318" s="207" t="s">
        <v>545</v>
      </c>
      <c r="G318" s="208" t="s">
        <v>186</v>
      </c>
      <c r="H318" s="209">
        <v>10</v>
      </c>
      <c r="I318" s="210"/>
      <c r="J318" s="211">
        <f>ROUND(I318*H318,2)</f>
        <v>0</v>
      </c>
      <c r="K318" s="212"/>
      <c r="L318" s="45"/>
      <c r="M318" s="213" t="s">
        <v>19</v>
      </c>
      <c r="N318" s="214" t="s">
        <v>43</v>
      </c>
      <c r="O318" s="85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7" t="s">
        <v>146</v>
      </c>
      <c r="AT318" s="217" t="s">
        <v>143</v>
      </c>
      <c r="AU318" s="217" t="s">
        <v>158</v>
      </c>
      <c r="AY318" s="18" t="s">
        <v>142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8" t="s">
        <v>80</v>
      </c>
      <c r="BK318" s="218">
        <f>ROUND(I318*H318,2)</f>
        <v>0</v>
      </c>
      <c r="BL318" s="18" t="s">
        <v>146</v>
      </c>
      <c r="BM318" s="217" t="s">
        <v>546</v>
      </c>
    </row>
    <row r="319" s="2" customFormat="1" ht="24.15" customHeight="1">
      <c r="A319" s="39"/>
      <c r="B319" s="40"/>
      <c r="C319" s="205" t="s">
        <v>547</v>
      </c>
      <c r="D319" s="205" t="s">
        <v>143</v>
      </c>
      <c r="E319" s="206" t="s">
        <v>548</v>
      </c>
      <c r="F319" s="207" t="s">
        <v>549</v>
      </c>
      <c r="G319" s="208" t="s">
        <v>329</v>
      </c>
      <c r="H319" s="209">
        <v>379.98899999999998</v>
      </c>
      <c r="I319" s="210"/>
      <c r="J319" s="211">
        <f>ROUND(I319*H319,2)</f>
        <v>0</v>
      </c>
      <c r="K319" s="212"/>
      <c r="L319" s="45"/>
      <c r="M319" s="213" t="s">
        <v>19</v>
      </c>
      <c r="N319" s="214" t="s">
        <v>43</v>
      </c>
      <c r="O319" s="85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7" t="s">
        <v>146</v>
      </c>
      <c r="AT319" s="217" t="s">
        <v>143</v>
      </c>
      <c r="AU319" s="217" t="s">
        <v>158</v>
      </c>
      <c r="AY319" s="18" t="s">
        <v>142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8" t="s">
        <v>80</v>
      </c>
      <c r="BK319" s="218">
        <f>ROUND(I319*H319,2)</f>
        <v>0</v>
      </c>
      <c r="BL319" s="18" t="s">
        <v>146</v>
      </c>
      <c r="BM319" s="217" t="s">
        <v>550</v>
      </c>
    </row>
    <row r="320" s="2" customFormat="1">
      <c r="A320" s="39"/>
      <c r="B320" s="40"/>
      <c r="C320" s="41"/>
      <c r="D320" s="219" t="s">
        <v>148</v>
      </c>
      <c r="E320" s="41"/>
      <c r="F320" s="220" t="s">
        <v>551</v>
      </c>
      <c r="G320" s="41"/>
      <c r="H320" s="41"/>
      <c r="I320" s="221"/>
      <c r="J320" s="41"/>
      <c r="K320" s="41"/>
      <c r="L320" s="45"/>
      <c r="M320" s="222"/>
      <c r="N320" s="223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148</v>
      </c>
      <c r="AU320" s="18" t="s">
        <v>158</v>
      </c>
    </row>
    <row r="321" s="13" customFormat="1">
      <c r="A321" s="13"/>
      <c r="B321" s="224"/>
      <c r="C321" s="225"/>
      <c r="D321" s="226" t="s">
        <v>150</v>
      </c>
      <c r="E321" s="227" t="s">
        <v>19</v>
      </c>
      <c r="F321" s="228" t="s">
        <v>552</v>
      </c>
      <c r="G321" s="225"/>
      <c r="H321" s="229">
        <v>194.21700000000001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150</v>
      </c>
      <c r="AU321" s="235" t="s">
        <v>158</v>
      </c>
      <c r="AV321" s="13" t="s">
        <v>82</v>
      </c>
      <c r="AW321" s="13" t="s">
        <v>33</v>
      </c>
      <c r="AX321" s="13" t="s">
        <v>72</v>
      </c>
      <c r="AY321" s="235" t="s">
        <v>142</v>
      </c>
    </row>
    <row r="322" s="13" customFormat="1">
      <c r="A322" s="13"/>
      <c r="B322" s="224"/>
      <c r="C322" s="225"/>
      <c r="D322" s="226" t="s">
        <v>150</v>
      </c>
      <c r="E322" s="227" t="s">
        <v>19</v>
      </c>
      <c r="F322" s="228" t="s">
        <v>553</v>
      </c>
      <c r="G322" s="225"/>
      <c r="H322" s="229">
        <v>185.77199999999999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150</v>
      </c>
      <c r="AU322" s="235" t="s">
        <v>158</v>
      </c>
      <c r="AV322" s="13" t="s">
        <v>82</v>
      </c>
      <c r="AW322" s="13" t="s">
        <v>33</v>
      </c>
      <c r="AX322" s="13" t="s">
        <v>72</v>
      </c>
      <c r="AY322" s="235" t="s">
        <v>142</v>
      </c>
    </row>
    <row r="323" s="14" customFormat="1">
      <c r="A323" s="14"/>
      <c r="B323" s="249"/>
      <c r="C323" s="250"/>
      <c r="D323" s="226" t="s">
        <v>150</v>
      </c>
      <c r="E323" s="251" t="s">
        <v>19</v>
      </c>
      <c r="F323" s="252" t="s">
        <v>236</v>
      </c>
      <c r="G323" s="250"/>
      <c r="H323" s="253">
        <v>379.98900000000003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150</v>
      </c>
      <c r="AU323" s="259" t="s">
        <v>158</v>
      </c>
      <c r="AV323" s="14" t="s">
        <v>146</v>
      </c>
      <c r="AW323" s="14" t="s">
        <v>33</v>
      </c>
      <c r="AX323" s="14" t="s">
        <v>80</v>
      </c>
      <c r="AY323" s="259" t="s">
        <v>142</v>
      </c>
    </row>
    <row r="324" s="2" customFormat="1" ht="24.15" customHeight="1">
      <c r="A324" s="39"/>
      <c r="B324" s="40"/>
      <c r="C324" s="205" t="s">
        <v>554</v>
      </c>
      <c r="D324" s="205" t="s">
        <v>143</v>
      </c>
      <c r="E324" s="206" t="s">
        <v>555</v>
      </c>
      <c r="F324" s="207" t="s">
        <v>556</v>
      </c>
      <c r="G324" s="208" t="s">
        <v>329</v>
      </c>
      <c r="H324" s="209">
        <v>4559.8680000000004</v>
      </c>
      <c r="I324" s="210"/>
      <c r="J324" s="211">
        <f>ROUND(I324*H324,2)</f>
        <v>0</v>
      </c>
      <c r="K324" s="212"/>
      <c r="L324" s="45"/>
      <c r="M324" s="213" t="s">
        <v>19</v>
      </c>
      <c r="N324" s="214" t="s">
        <v>43</v>
      </c>
      <c r="O324" s="85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7" t="s">
        <v>146</v>
      </c>
      <c r="AT324" s="217" t="s">
        <v>143</v>
      </c>
      <c r="AU324" s="217" t="s">
        <v>158</v>
      </c>
      <c r="AY324" s="18" t="s">
        <v>142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80</v>
      </c>
      <c r="BK324" s="218">
        <f>ROUND(I324*H324,2)</f>
        <v>0</v>
      </c>
      <c r="BL324" s="18" t="s">
        <v>146</v>
      </c>
      <c r="BM324" s="217" t="s">
        <v>557</v>
      </c>
    </row>
    <row r="325" s="2" customFormat="1">
      <c r="A325" s="39"/>
      <c r="B325" s="40"/>
      <c r="C325" s="41"/>
      <c r="D325" s="219" t="s">
        <v>148</v>
      </c>
      <c r="E325" s="41"/>
      <c r="F325" s="220" t="s">
        <v>558</v>
      </c>
      <c r="G325" s="41"/>
      <c r="H325" s="41"/>
      <c r="I325" s="221"/>
      <c r="J325" s="41"/>
      <c r="K325" s="41"/>
      <c r="L325" s="45"/>
      <c r="M325" s="222"/>
      <c r="N325" s="223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148</v>
      </c>
      <c r="AU325" s="18" t="s">
        <v>158</v>
      </c>
    </row>
    <row r="326" s="13" customFormat="1">
      <c r="A326" s="13"/>
      <c r="B326" s="224"/>
      <c r="C326" s="225"/>
      <c r="D326" s="226" t="s">
        <v>150</v>
      </c>
      <c r="E326" s="227" t="s">
        <v>19</v>
      </c>
      <c r="F326" s="228" t="s">
        <v>552</v>
      </c>
      <c r="G326" s="225"/>
      <c r="H326" s="229">
        <v>194.21700000000001</v>
      </c>
      <c r="I326" s="230"/>
      <c r="J326" s="225"/>
      <c r="K326" s="225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150</v>
      </c>
      <c r="AU326" s="235" t="s">
        <v>158</v>
      </c>
      <c r="AV326" s="13" t="s">
        <v>82</v>
      </c>
      <c r="AW326" s="13" t="s">
        <v>33</v>
      </c>
      <c r="AX326" s="13" t="s">
        <v>72</v>
      </c>
      <c r="AY326" s="235" t="s">
        <v>142</v>
      </c>
    </row>
    <row r="327" s="13" customFormat="1">
      <c r="A327" s="13"/>
      <c r="B327" s="224"/>
      <c r="C327" s="225"/>
      <c r="D327" s="226" t="s">
        <v>150</v>
      </c>
      <c r="E327" s="227" t="s">
        <v>19</v>
      </c>
      <c r="F327" s="228" t="s">
        <v>553</v>
      </c>
      <c r="G327" s="225"/>
      <c r="H327" s="229">
        <v>185.77199999999999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150</v>
      </c>
      <c r="AU327" s="235" t="s">
        <v>158</v>
      </c>
      <c r="AV327" s="13" t="s">
        <v>82</v>
      </c>
      <c r="AW327" s="13" t="s">
        <v>33</v>
      </c>
      <c r="AX327" s="13" t="s">
        <v>72</v>
      </c>
      <c r="AY327" s="235" t="s">
        <v>142</v>
      </c>
    </row>
    <row r="328" s="14" customFormat="1">
      <c r="A328" s="14"/>
      <c r="B328" s="249"/>
      <c r="C328" s="250"/>
      <c r="D328" s="226" t="s">
        <v>150</v>
      </c>
      <c r="E328" s="251" t="s">
        <v>19</v>
      </c>
      <c r="F328" s="252" t="s">
        <v>236</v>
      </c>
      <c r="G328" s="250"/>
      <c r="H328" s="253">
        <v>379.98900000000003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9" t="s">
        <v>150</v>
      </c>
      <c r="AU328" s="259" t="s">
        <v>158</v>
      </c>
      <c r="AV328" s="14" t="s">
        <v>146</v>
      </c>
      <c r="AW328" s="14" t="s">
        <v>33</v>
      </c>
      <c r="AX328" s="14" t="s">
        <v>80</v>
      </c>
      <c r="AY328" s="259" t="s">
        <v>142</v>
      </c>
    </row>
    <row r="329" s="13" customFormat="1">
      <c r="A329" s="13"/>
      <c r="B329" s="224"/>
      <c r="C329" s="225"/>
      <c r="D329" s="226" t="s">
        <v>150</v>
      </c>
      <c r="E329" s="225"/>
      <c r="F329" s="228" t="s">
        <v>559</v>
      </c>
      <c r="G329" s="225"/>
      <c r="H329" s="229">
        <v>4559.8680000000004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150</v>
      </c>
      <c r="AU329" s="235" t="s">
        <v>158</v>
      </c>
      <c r="AV329" s="13" t="s">
        <v>82</v>
      </c>
      <c r="AW329" s="13" t="s">
        <v>4</v>
      </c>
      <c r="AX329" s="13" t="s">
        <v>80</v>
      </c>
      <c r="AY329" s="235" t="s">
        <v>142</v>
      </c>
    </row>
    <row r="330" s="2" customFormat="1" ht="24.15" customHeight="1">
      <c r="A330" s="39"/>
      <c r="B330" s="40"/>
      <c r="C330" s="205" t="s">
        <v>560</v>
      </c>
      <c r="D330" s="205" t="s">
        <v>143</v>
      </c>
      <c r="E330" s="206" t="s">
        <v>561</v>
      </c>
      <c r="F330" s="207" t="s">
        <v>562</v>
      </c>
      <c r="G330" s="208" t="s">
        <v>329</v>
      </c>
      <c r="H330" s="209">
        <v>47.270000000000003</v>
      </c>
      <c r="I330" s="210"/>
      <c r="J330" s="211">
        <f>ROUND(I330*H330,2)</f>
        <v>0</v>
      </c>
      <c r="K330" s="212"/>
      <c r="L330" s="45"/>
      <c r="M330" s="213" t="s">
        <v>19</v>
      </c>
      <c r="N330" s="214" t="s">
        <v>43</v>
      </c>
      <c r="O330" s="85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7" t="s">
        <v>146</v>
      </c>
      <c r="AT330" s="217" t="s">
        <v>143</v>
      </c>
      <c r="AU330" s="217" t="s">
        <v>158</v>
      </c>
      <c r="AY330" s="18" t="s">
        <v>142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80</v>
      </c>
      <c r="BK330" s="218">
        <f>ROUND(I330*H330,2)</f>
        <v>0</v>
      </c>
      <c r="BL330" s="18" t="s">
        <v>146</v>
      </c>
      <c r="BM330" s="217" t="s">
        <v>563</v>
      </c>
    </row>
    <row r="331" s="2" customFormat="1">
      <c r="A331" s="39"/>
      <c r="B331" s="40"/>
      <c r="C331" s="41"/>
      <c r="D331" s="219" t="s">
        <v>148</v>
      </c>
      <c r="E331" s="41"/>
      <c r="F331" s="220" t="s">
        <v>564</v>
      </c>
      <c r="G331" s="41"/>
      <c r="H331" s="41"/>
      <c r="I331" s="221"/>
      <c r="J331" s="41"/>
      <c r="K331" s="41"/>
      <c r="L331" s="45"/>
      <c r="M331" s="222"/>
      <c r="N331" s="223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148</v>
      </c>
      <c r="AU331" s="18" t="s">
        <v>158</v>
      </c>
    </row>
    <row r="332" s="13" customFormat="1">
      <c r="A332" s="13"/>
      <c r="B332" s="224"/>
      <c r="C332" s="225"/>
      <c r="D332" s="226" t="s">
        <v>150</v>
      </c>
      <c r="E332" s="227" t="s">
        <v>19</v>
      </c>
      <c r="F332" s="228" t="s">
        <v>565</v>
      </c>
      <c r="G332" s="225"/>
      <c r="H332" s="229">
        <v>47.270000000000003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150</v>
      </c>
      <c r="AU332" s="235" t="s">
        <v>158</v>
      </c>
      <c r="AV332" s="13" t="s">
        <v>82</v>
      </c>
      <c r="AW332" s="13" t="s">
        <v>33</v>
      </c>
      <c r="AX332" s="13" t="s">
        <v>80</v>
      </c>
      <c r="AY332" s="235" t="s">
        <v>142</v>
      </c>
    </row>
    <row r="333" s="2" customFormat="1" ht="24.15" customHeight="1">
      <c r="A333" s="39"/>
      <c r="B333" s="40"/>
      <c r="C333" s="205" t="s">
        <v>566</v>
      </c>
      <c r="D333" s="205" t="s">
        <v>143</v>
      </c>
      <c r="E333" s="206" t="s">
        <v>567</v>
      </c>
      <c r="F333" s="207" t="s">
        <v>556</v>
      </c>
      <c r="G333" s="208" t="s">
        <v>329</v>
      </c>
      <c r="H333" s="209">
        <v>567.24000000000001</v>
      </c>
      <c r="I333" s="210"/>
      <c r="J333" s="211">
        <f>ROUND(I333*H333,2)</f>
        <v>0</v>
      </c>
      <c r="K333" s="212"/>
      <c r="L333" s="45"/>
      <c r="M333" s="213" t="s">
        <v>19</v>
      </c>
      <c r="N333" s="214" t="s">
        <v>43</v>
      </c>
      <c r="O333" s="85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7" t="s">
        <v>146</v>
      </c>
      <c r="AT333" s="217" t="s">
        <v>143</v>
      </c>
      <c r="AU333" s="217" t="s">
        <v>158</v>
      </c>
      <c r="AY333" s="18" t="s">
        <v>142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80</v>
      </c>
      <c r="BK333" s="218">
        <f>ROUND(I333*H333,2)</f>
        <v>0</v>
      </c>
      <c r="BL333" s="18" t="s">
        <v>146</v>
      </c>
      <c r="BM333" s="217" t="s">
        <v>568</v>
      </c>
    </row>
    <row r="334" s="2" customFormat="1">
      <c r="A334" s="39"/>
      <c r="B334" s="40"/>
      <c r="C334" s="41"/>
      <c r="D334" s="219" t="s">
        <v>148</v>
      </c>
      <c r="E334" s="41"/>
      <c r="F334" s="220" t="s">
        <v>569</v>
      </c>
      <c r="G334" s="41"/>
      <c r="H334" s="41"/>
      <c r="I334" s="221"/>
      <c r="J334" s="41"/>
      <c r="K334" s="41"/>
      <c r="L334" s="45"/>
      <c r="M334" s="222"/>
      <c r="N334" s="223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148</v>
      </c>
      <c r="AU334" s="18" t="s">
        <v>158</v>
      </c>
    </row>
    <row r="335" s="2" customFormat="1">
      <c r="A335" s="39"/>
      <c r="B335" s="40"/>
      <c r="C335" s="41"/>
      <c r="D335" s="226" t="s">
        <v>104</v>
      </c>
      <c r="E335" s="41"/>
      <c r="F335" s="260" t="s">
        <v>570</v>
      </c>
      <c r="G335" s="41"/>
      <c r="H335" s="41"/>
      <c r="I335" s="221"/>
      <c r="J335" s="41"/>
      <c r="K335" s="41"/>
      <c r="L335" s="45"/>
      <c r="M335" s="222"/>
      <c r="N335" s="223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104</v>
      </c>
      <c r="AU335" s="18" t="s">
        <v>158</v>
      </c>
    </row>
    <row r="336" s="13" customFormat="1">
      <c r="A336" s="13"/>
      <c r="B336" s="224"/>
      <c r="C336" s="225"/>
      <c r="D336" s="226" t="s">
        <v>150</v>
      </c>
      <c r="E336" s="227" t="s">
        <v>19</v>
      </c>
      <c r="F336" s="228" t="s">
        <v>565</v>
      </c>
      <c r="G336" s="225"/>
      <c r="H336" s="229">
        <v>47.270000000000003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150</v>
      </c>
      <c r="AU336" s="235" t="s">
        <v>158</v>
      </c>
      <c r="AV336" s="13" t="s">
        <v>82</v>
      </c>
      <c r="AW336" s="13" t="s">
        <v>33</v>
      </c>
      <c r="AX336" s="13" t="s">
        <v>80</v>
      </c>
      <c r="AY336" s="235" t="s">
        <v>142</v>
      </c>
    </row>
    <row r="337" s="13" customFormat="1">
      <c r="A337" s="13"/>
      <c r="B337" s="224"/>
      <c r="C337" s="225"/>
      <c r="D337" s="226" t="s">
        <v>150</v>
      </c>
      <c r="E337" s="225"/>
      <c r="F337" s="228" t="s">
        <v>571</v>
      </c>
      <c r="G337" s="225"/>
      <c r="H337" s="229">
        <v>567.24000000000001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150</v>
      </c>
      <c r="AU337" s="235" t="s">
        <v>158</v>
      </c>
      <c r="AV337" s="13" t="s">
        <v>82</v>
      </c>
      <c r="AW337" s="13" t="s">
        <v>4</v>
      </c>
      <c r="AX337" s="13" t="s">
        <v>80</v>
      </c>
      <c r="AY337" s="235" t="s">
        <v>142</v>
      </c>
    </row>
    <row r="338" s="2" customFormat="1" ht="24.15" customHeight="1">
      <c r="A338" s="39"/>
      <c r="B338" s="40"/>
      <c r="C338" s="205" t="s">
        <v>572</v>
      </c>
      <c r="D338" s="205" t="s">
        <v>143</v>
      </c>
      <c r="E338" s="206" t="s">
        <v>573</v>
      </c>
      <c r="F338" s="207" t="s">
        <v>574</v>
      </c>
      <c r="G338" s="208" t="s">
        <v>329</v>
      </c>
      <c r="H338" s="209">
        <v>47.270000000000003</v>
      </c>
      <c r="I338" s="210"/>
      <c r="J338" s="211">
        <f>ROUND(I338*H338,2)</f>
        <v>0</v>
      </c>
      <c r="K338" s="212"/>
      <c r="L338" s="45"/>
      <c r="M338" s="213" t="s">
        <v>19</v>
      </c>
      <c r="N338" s="214" t="s">
        <v>43</v>
      </c>
      <c r="O338" s="85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7" t="s">
        <v>146</v>
      </c>
      <c r="AT338" s="217" t="s">
        <v>143</v>
      </c>
      <c r="AU338" s="217" t="s">
        <v>158</v>
      </c>
      <c r="AY338" s="18" t="s">
        <v>142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80</v>
      </c>
      <c r="BK338" s="218">
        <f>ROUND(I338*H338,2)</f>
        <v>0</v>
      </c>
      <c r="BL338" s="18" t="s">
        <v>146</v>
      </c>
      <c r="BM338" s="217" t="s">
        <v>575</v>
      </c>
    </row>
    <row r="339" s="2" customFormat="1">
      <c r="A339" s="39"/>
      <c r="B339" s="40"/>
      <c r="C339" s="41"/>
      <c r="D339" s="219" t="s">
        <v>148</v>
      </c>
      <c r="E339" s="41"/>
      <c r="F339" s="220" t="s">
        <v>576</v>
      </c>
      <c r="G339" s="41"/>
      <c r="H339" s="41"/>
      <c r="I339" s="221"/>
      <c r="J339" s="41"/>
      <c r="K339" s="41"/>
      <c r="L339" s="45"/>
      <c r="M339" s="222"/>
      <c r="N339" s="22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148</v>
      </c>
      <c r="AU339" s="18" t="s">
        <v>158</v>
      </c>
    </row>
    <row r="340" s="13" customFormat="1">
      <c r="A340" s="13"/>
      <c r="B340" s="224"/>
      <c r="C340" s="225"/>
      <c r="D340" s="226" t="s">
        <v>150</v>
      </c>
      <c r="E340" s="227" t="s">
        <v>19</v>
      </c>
      <c r="F340" s="228" t="s">
        <v>565</v>
      </c>
      <c r="G340" s="225"/>
      <c r="H340" s="229">
        <v>47.270000000000003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150</v>
      </c>
      <c r="AU340" s="235" t="s">
        <v>158</v>
      </c>
      <c r="AV340" s="13" t="s">
        <v>82</v>
      </c>
      <c r="AW340" s="13" t="s">
        <v>33</v>
      </c>
      <c r="AX340" s="13" t="s">
        <v>80</v>
      </c>
      <c r="AY340" s="235" t="s">
        <v>142</v>
      </c>
    </row>
    <row r="341" s="2" customFormat="1" ht="24.15" customHeight="1">
      <c r="A341" s="39"/>
      <c r="B341" s="40"/>
      <c r="C341" s="205" t="s">
        <v>577</v>
      </c>
      <c r="D341" s="205" t="s">
        <v>143</v>
      </c>
      <c r="E341" s="206" t="s">
        <v>578</v>
      </c>
      <c r="F341" s="207" t="s">
        <v>328</v>
      </c>
      <c r="G341" s="208" t="s">
        <v>329</v>
      </c>
      <c r="H341" s="209">
        <v>185.77199999999999</v>
      </c>
      <c r="I341" s="210"/>
      <c r="J341" s="211">
        <f>ROUND(I341*H341,2)</f>
        <v>0</v>
      </c>
      <c r="K341" s="212"/>
      <c r="L341" s="45"/>
      <c r="M341" s="213" t="s">
        <v>19</v>
      </c>
      <c r="N341" s="214" t="s">
        <v>43</v>
      </c>
      <c r="O341" s="85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7" t="s">
        <v>146</v>
      </c>
      <c r="AT341" s="217" t="s">
        <v>143</v>
      </c>
      <c r="AU341" s="217" t="s">
        <v>158</v>
      </c>
      <c r="AY341" s="18" t="s">
        <v>142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8" t="s">
        <v>80</v>
      </c>
      <c r="BK341" s="218">
        <f>ROUND(I341*H341,2)</f>
        <v>0</v>
      </c>
      <c r="BL341" s="18" t="s">
        <v>146</v>
      </c>
      <c r="BM341" s="217" t="s">
        <v>579</v>
      </c>
    </row>
    <row r="342" s="2" customFormat="1">
      <c r="A342" s="39"/>
      <c r="B342" s="40"/>
      <c r="C342" s="41"/>
      <c r="D342" s="219" t="s">
        <v>148</v>
      </c>
      <c r="E342" s="41"/>
      <c r="F342" s="220" t="s">
        <v>580</v>
      </c>
      <c r="G342" s="41"/>
      <c r="H342" s="41"/>
      <c r="I342" s="221"/>
      <c r="J342" s="41"/>
      <c r="K342" s="41"/>
      <c r="L342" s="45"/>
      <c r="M342" s="222"/>
      <c r="N342" s="223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148</v>
      </c>
      <c r="AU342" s="18" t="s">
        <v>158</v>
      </c>
    </row>
    <row r="343" s="2" customFormat="1" ht="24.15" customHeight="1">
      <c r="A343" s="39"/>
      <c r="B343" s="40"/>
      <c r="C343" s="205" t="s">
        <v>581</v>
      </c>
      <c r="D343" s="205" t="s">
        <v>143</v>
      </c>
      <c r="E343" s="206" t="s">
        <v>582</v>
      </c>
      <c r="F343" s="207" t="s">
        <v>583</v>
      </c>
      <c r="G343" s="208" t="s">
        <v>329</v>
      </c>
      <c r="H343" s="209">
        <v>194.21700000000001</v>
      </c>
      <c r="I343" s="210"/>
      <c r="J343" s="211">
        <f>ROUND(I343*H343,2)</f>
        <v>0</v>
      </c>
      <c r="K343" s="212"/>
      <c r="L343" s="45"/>
      <c r="M343" s="213" t="s">
        <v>19</v>
      </c>
      <c r="N343" s="214" t="s">
        <v>43</v>
      </c>
      <c r="O343" s="85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7" t="s">
        <v>146</v>
      </c>
      <c r="AT343" s="217" t="s">
        <v>143</v>
      </c>
      <c r="AU343" s="217" t="s">
        <v>158</v>
      </c>
      <c r="AY343" s="18" t="s">
        <v>142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8" t="s">
        <v>80</v>
      </c>
      <c r="BK343" s="218">
        <f>ROUND(I343*H343,2)</f>
        <v>0</v>
      </c>
      <c r="BL343" s="18" t="s">
        <v>146</v>
      </c>
      <c r="BM343" s="217" t="s">
        <v>584</v>
      </c>
    </row>
    <row r="344" s="2" customFormat="1">
      <c r="A344" s="39"/>
      <c r="B344" s="40"/>
      <c r="C344" s="41"/>
      <c r="D344" s="219" t="s">
        <v>148</v>
      </c>
      <c r="E344" s="41"/>
      <c r="F344" s="220" t="s">
        <v>585</v>
      </c>
      <c r="G344" s="41"/>
      <c r="H344" s="41"/>
      <c r="I344" s="221"/>
      <c r="J344" s="41"/>
      <c r="K344" s="41"/>
      <c r="L344" s="45"/>
      <c r="M344" s="222"/>
      <c r="N344" s="223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148</v>
      </c>
      <c r="AU344" s="18" t="s">
        <v>158</v>
      </c>
    </row>
    <row r="345" s="12" customFormat="1" ht="25.92" customHeight="1">
      <c r="A345" s="12"/>
      <c r="B345" s="191"/>
      <c r="C345" s="192"/>
      <c r="D345" s="193" t="s">
        <v>71</v>
      </c>
      <c r="E345" s="194" t="s">
        <v>152</v>
      </c>
      <c r="F345" s="194" t="s">
        <v>586</v>
      </c>
      <c r="G345" s="192"/>
      <c r="H345" s="192"/>
      <c r="I345" s="195"/>
      <c r="J345" s="196">
        <f>BK345</f>
        <v>0</v>
      </c>
      <c r="K345" s="192"/>
      <c r="L345" s="197"/>
      <c r="M345" s="198"/>
      <c r="N345" s="199"/>
      <c r="O345" s="199"/>
      <c r="P345" s="200">
        <f>P346</f>
        <v>0</v>
      </c>
      <c r="Q345" s="199"/>
      <c r="R345" s="200">
        <f>R346</f>
        <v>0.16928000000000001</v>
      </c>
      <c r="S345" s="199"/>
      <c r="T345" s="201">
        <f>T346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02" t="s">
        <v>158</v>
      </c>
      <c r="AT345" s="203" t="s">
        <v>71</v>
      </c>
      <c r="AU345" s="203" t="s">
        <v>72</v>
      </c>
      <c r="AY345" s="202" t="s">
        <v>142</v>
      </c>
      <c r="BK345" s="204">
        <f>BK346</f>
        <v>0</v>
      </c>
    </row>
    <row r="346" s="12" customFormat="1" ht="22.8" customHeight="1">
      <c r="A346" s="12"/>
      <c r="B346" s="191"/>
      <c r="C346" s="192"/>
      <c r="D346" s="193" t="s">
        <v>71</v>
      </c>
      <c r="E346" s="247" t="s">
        <v>587</v>
      </c>
      <c r="F346" s="247" t="s">
        <v>588</v>
      </c>
      <c r="G346" s="192"/>
      <c r="H346" s="192"/>
      <c r="I346" s="195"/>
      <c r="J346" s="248">
        <f>BK346</f>
        <v>0</v>
      </c>
      <c r="K346" s="192"/>
      <c r="L346" s="197"/>
      <c r="M346" s="198"/>
      <c r="N346" s="199"/>
      <c r="O346" s="199"/>
      <c r="P346" s="200">
        <f>SUM(P347:P349)</f>
        <v>0</v>
      </c>
      <c r="Q346" s="199"/>
      <c r="R346" s="200">
        <f>SUM(R347:R349)</f>
        <v>0.16928000000000001</v>
      </c>
      <c r="S346" s="199"/>
      <c r="T346" s="201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2" t="s">
        <v>158</v>
      </c>
      <c r="AT346" s="203" t="s">
        <v>71</v>
      </c>
      <c r="AU346" s="203" t="s">
        <v>80</v>
      </c>
      <c r="AY346" s="202" t="s">
        <v>142</v>
      </c>
      <c r="BK346" s="204">
        <f>SUM(BK347:BK349)</f>
        <v>0</v>
      </c>
    </row>
    <row r="347" s="2" customFormat="1" ht="16.5" customHeight="1">
      <c r="A347" s="39"/>
      <c r="B347" s="40"/>
      <c r="C347" s="205" t="s">
        <v>589</v>
      </c>
      <c r="D347" s="205" t="s">
        <v>143</v>
      </c>
      <c r="E347" s="206" t="s">
        <v>590</v>
      </c>
      <c r="F347" s="207" t="s">
        <v>591</v>
      </c>
      <c r="G347" s="208" t="s">
        <v>161</v>
      </c>
      <c r="H347" s="209">
        <v>184</v>
      </c>
      <c r="I347" s="210"/>
      <c r="J347" s="211">
        <f>ROUND(I347*H347,2)</f>
        <v>0</v>
      </c>
      <c r="K347" s="212"/>
      <c r="L347" s="45"/>
      <c r="M347" s="213" t="s">
        <v>19</v>
      </c>
      <c r="N347" s="214" t="s">
        <v>43</v>
      </c>
      <c r="O347" s="85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7" t="s">
        <v>508</v>
      </c>
      <c r="AT347" s="217" t="s">
        <v>143</v>
      </c>
      <c r="AU347" s="217" t="s">
        <v>82</v>
      </c>
      <c r="AY347" s="18" t="s">
        <v>142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80</v>
      </c>
      <c r="BK347" s="218">
        <f>ROUND(I347*H347,2)</f>
        <v>0</v>
      </c>
      <c r="BL347" s="18" t="s">
        <v>508</v>
      </c>
      <c r="BM347" s="217" t="s">
        <v>592</v>
      </c>
    </row>
    <row r="348" s="2" customFormat="1">
      <c r="A348" s="39"/>
      <c r="B348" s="40"/>
      <c r="C348" s="41"/>
      <c r="D348" s="219" t="s">
        <v>148</v>
      </c>
      <c r="E348" s="41"/>
      <c r="F348" s="220" t="s">
        <v>593</v>
      </c>
      <c r="G348" s="41"/>
      <c r="H348" s="41"/>
      <c r="I348" s="221"/>
      <c r="J348" s="41"/>
      <c r="K348" s="41"/>
      <c r="L348" s="45"/>
      <c r="M348" s="222"/>
      <c r="N348" s="223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148</v>
      </c>
      <c r="AU348" s="18" t="s">
        <v>82</v>
      </c>
    </row>
    <row r="349" s="2" customFormat="1" ht="16.5" customHeight="1">
      <c r="A349" s="39"/>
      <c r="B349" s="40"/>
      <c r="C349" s="236" t="s">
        <v>594</v>
      </c>
      <c r="D349" s="236" t="s">
        <v>152</v>
      </c>
      <c r="E349" s="237" t="s">
        <v>595</v>
      </c>
      <c r="F349" s="238" t="s">
        <v>596</v>
      </c>
      <c r="G349" s="239" t="s">
        <v>161</v>
      </c>
      <c r="H349" s="240">
        <v>184</v>
      </c>
      <c r="I349" s="241"/>
      <c r="J349" s="242">
        <f>ROUND(I349*H349,2)</f>
        <v>0</v>
      </c>
      <c r="K349" s="243"/>
      <c r="L349" s="244"/>
      <c r="M349" s="272" t="s">
        <v>19</v>
      </c>
      <c r="N349" s="273" t="s">
        <v>43</v>
      </c>
      <c r="O349" s="274"/>
      <c r="P349" s="275">
        <f>O349*H349</f>
        <v>0</v>
      </c>
      <c r="Q349" s="275">
        <v>0.00092000000000000003</v>
      </c>
      <c r="R349" s="275">
        <f>Q349*H349</f>
        <v>0.16928000000000001</v>
      </c>
      <c r="S349" s="275">
        <v>0</v>
      </c>
      <c r="T349" s="276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7" t="s">
        <v>597</v>
      </c>
      <c r="AT349" s="217" t="s">
        <v>152</v>
      </c>
      <c r="AU349" s="217" t="s">
        <v>82</v>
      </c>
      <c r="AY349" s="18" t="s">
        <v>142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8" t="s">
        <v>80</v>
      </c>
      <c r="BK349" s="218">
        <f>ROUND(I349*H349,2)</f>
        <v>0</v>
      </c>
      <c r="BL349" s="18" t="s">
        <v>508</v>
      </c>
      <c r="BM349" s="217" t="s">
        <v>598</v>
      </c>
    </row>
    <row r="350" s="2" customFormat="1" ht="6.96" customHeight="1">
      <c r="A350" s="39"/>
      <c r="B350" s="60"/>
      <c r="C350" s="61"/>
      <c r="D350" s="61"/>
      <c r="E350" s="61"/>
      <c r="F350" s="61"/>
      <c r="G350" s="61"/>
      <c r="H350" s="61"/>
      <c r="I350" s="61"/>
      <c r="J350" s="61"/>
      <c r="K350" s="61"/>
      <c r="L350" s="45"/>
      <c r="M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</sheetData>
  <sheetProtection sheet="1" autoFilter="0" formatColumns="0" formatRows="0" objects="1" scenarios="1" spinCount="100000" saltValue="12Mt11/PGig8RA0Us7vY9qN5T4/cAfz6ausEgupzCTroS3MofLZS+ZqoHuDdmFe2cHkpVt3ObkUwd7q94qlcxw==" hashValue="TEits94MyWlrEOEovQCJYXuu0rt0YoiEANVSPCgOi2tD7c+41nH8LeiIgwI5aYm5KxoL/+1WZpPs98oJvCj7sw==" algorithmName="SHA-512" password="CC35"/>
  <autoFilter ref="C88:K349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2" r:id="rId1" display="https://podminky.urs.cz/item/CS_URS_2023_02/211971121"/>
    <hyperlink ref="F97" r:id="rId2" display="https://podminky.urs.cz/item/CS_URS_2023_02/212752401"/>
    <hyperlink ref="F100" r:id="rId3" display="https://podminky.urs.cz/item/CS_URS_2023_02/213141112"/>
    <hyperlink ref="F107" r:id="rId4" display="https://podminky.urs.cz/item/CS_URS_2023_02/111151221"/>
    <hyperlink ref="F109" r:id="rId5" display="https://podminky.urs.cz/item/CS_URS_2023_02/112251103"/>
    <hyperlink ref="F111" r:id="rId6" display="https://podminky.urs.cz/item/CS_URS_2023_02/112251104"/>
    <hyperlink ref="F113" r:id="rId7" display="https://podminky.urs.cz/item/CS_URS_2023_02/112251105"/>
    <hyperlink ref="F115" r:id="rId8" display="https://podminky.urs.cz/item/CS_URS_2023_02/112251108"/>
    <hyperlink ref="F118" r:id="rId9" display="https://podminky.urs.cz/item/CS_URS_2023_02/113107223"/>
    <hyperlink ref="F122" r:id="rId10" display="https://podminky.urs.cz/item/CS_URS_2023_02/113201112"/>
    <hyperlink ref="F125" r:id="rId11" display="https://podminky.urs.cz/item/CS_URS_2023_02/121151124"/>
    <hyperlink ref="F128" r:id="rId12" display="https://podminky.urs.cz/item/CS_URS_2023_02/122251105"/>
    <hyperlink ref="F133" r:id="rId13" display="https://podminky.urs.cz/item/CS_URS_2023_02/132153301"/>
    <hyperlink ref="F135" r:id="rId14" display="https://podminky.urs.cz/item/CS_URS_2023_02/132251102"/>
    <hyperlink ref="F138" r:id="rId15" display="https://podminky.urs.cz/item/CS_URS_2023_02/162201423"/>
    <hyperlink ref="F140" r:id="rId16" display="https://podminky.urs.cz/item/CS_URS_2023_02/162201424"/>
    <hyperlink ref="F142" r:id="rId17" display="https://podminky.urs.cz/item/CS_URS_2023_02/162201520"/>
    <hyperlink ref="F144" r:id="rId18" display="https://podminky.urs.cz/item/CS_URS_2023_02/162201522"/>
    <hyperlink ref="F147" r:id="rId19" display="https://podminky.urs.cz/item/CS_URS_2023_02/162301973"/>
    <hyperlink ref="F150" r:id="rId20" display="https://podminky.urs.cz/item/CS_URS_2023_02/162301974"/>
    <hyperlink ref="F153" r:id="rId21" display="https://podminky.urs.cz/item/CS_URS_2023_02/162301975"/>
    <hyperlink ref="F156" r:id="rId22" display="https://podminky.urs.cz/item/CS_URS_2023_02/162301977"/>
    <hyperlink ref="F161" r:id="rId23" display="https://podminky.urs.cz/item/CS_URS_2023_02/162351104"/>
    <hyperlink ref="F166" r:id="rId24" display="https://podminky.urs.cz/item/CS_URS_2023_02/162751117"/>
    <hyperlink ref="F174" r:id="rId25" display="https://podminky.urs.cz/item/CS_URS_2023_02/162751119"/>
    <hyperlink ref="F177" r:id="rId26" display="https://podminky.urs.cz/item/CS_URS_2023_02/167151111"/>
    <hyperlink ref="F182" r:id="rId27" display="https://podminky.urs.cz/item/CS_URS_2023_02/171201231"/>
    <hyperlink ref="F185" r:id="rId28" display="https://podminky.urs.cz/item/CS_URS_2023_02/171251201"/>
    <hyperlink ref="F192" r:id="rId29" display="https://podminky.urs.cz/item/CS_URS_2023_02/174151101"/>
    <hyperlink ref="F197" r:id="rId30" display="https://podminky.urs.cz/item/CS_URS_2023_02/181152302"/>
    <hyperlink ref="F201" r:id="rId31" display="https://podminky.urs.cz/item/CS_URS_2023_02/564851111"/>
    <hyperlink ref="F207" r:id="rId32" display="https://podminky.urs.cz/item/CS_URS_2023_02/564861111"/>
    <hyperlink ref="F211" r:id="rId33" display="https://podminky.urs.cz/item/CS_URS_2023_02/564871111"/>
    <hyperlink ref="F214" r:id="rId34" display="https://podminky.urs.cz/item/CS_URS_2023_02/564952111"/>
    <hyperlink ref="F222" r:id="rId35" display="https://podminky.urs.cz/item/CS_URS_2023_02/565165101"/>
    <hyperlink ref="F225" r:id="rId36" display="https://podminky.urs.cz/item/CS_URS_2023_02/573191111"/>
    <hyperlink ref="F229" r:id="rId37" display="https://podminky.urs.cz/item/CS_URS_2023_02/573231107"/>
    <hyperlink ref="F232" r:id="rId38" display="https://podminky.urs.cz/item/CS_URS_2023_02/577134111"/>
    <hyperlink ref="F235" r:id="rId39" display="https://podminky.urs.cz/item/CS_URS_2023_02/596212210"/>
    <hyperlink ref="F240" r:id="rId40" display="https://podminky.urs.cz/item/CS_URS_2023_02/596412213"/>
    <hyperlink ref="F247" r:id="rId41" display="https://podminky.urs.cz/item/CS_URS_2023_02/599141111"/>
    <hyperlink ref="F252" r:id="rId42" display="https://podminky.urs.cz/item/CS_URS_2022_01/899231111"/>
    <hyperlink ref="F256" r:id="rId43" display="https://podminky.urs.cz/item/CS_URS_2023_02/914111111"/>
    <hyperlink ref="F263" r:id="rId44" display="https://podminky.urs.cz/item/CS_URS_2023_02/914511112"/>
    <hyperlink ref="F266" r:id="rId45" display="https://podminky.urs.cz/item/CS_URS_2023_02/915111112"/>
    <hyperlink ref="F271" r:id="rId46" display="https://podminky.urs.cz/item/CS_URS_2023_02/915131111"/>
    <hyperlink ref="F274" r:id="rId47" display="https://podminky.urs.cz/item/CS_URS_2023_02/915611111"/>
    <hyperlink ref="F279" r:id="rId48" display="https://podminky.urs.cz/item/CS_URS_2023_02/915621111"/>
    <hyperlink ref="F282" r:id="rId49" display="https://podminky.urs.cz/item/CS_URS_2023_02/916131213"/>
    <hyperlink ref="F302" r:id="rId50" display="https://podminky.urs.cz/item/CS_URS_2023_02/916231213"/>
    <hyperlink ref="F307" r:id="rId51" display="https://podminky.urs.cz/item/CS_URS_2023_02/919735113"/>
    <hyperlink ref="F311" r:id="rId52" display="https://podminky.urs.cz/item/CS_URS_2023_02/938908411"/>
    <hyperlink ref="F314" r:id="rId53" display="https://podminky.urs.cz/item/CS_URS_2023_02/998223011"/>
    <hyperlink ref="F316" r:id="rId54" display="https://podminky.urs.cz/item/CS_URS_2023_02/998223091"/>
    <hyperlink ref="F320" r:id="rId55" display="https://podminky.urs.cz/item/CS_URS_2023_02/997221551"/>
    <hyperlink ref="F325" r:id="rId56" display="https://podminky.urs.cz/item/CS_URS_2023_02/997221559"/>
    <hyperlink ref="F331" r:id="rId57" display="https://podminky.urs.cz/item/CS_URS_2023_02/997221561"/>
    <hyperlink ref="F334" r:id="rId58" display="https://podminky.urs.cz/item/CS_URS_2023_02/997221569"/>
    <hyperlink ref="F339" r:id="rId59" display="https://podminky.urs.cz/item/CS_URS_2023_02/997221861"/>
    <hyperlink ref="F342" r:id="rId60" display="https://podminky.urs.cz/item/CS_URS_2023_02/997221873"/>
    <hyperlink ref="F344" r:id="rId61" display="https://podminky.urs.cz/item/CS_URS_2023_02/997221875"/>
    <hyperlink ref="F348" r:id="rId62" display="https://podminky.urs.cz/item/CS_URS_2023_02/23020203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63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29" t="s">
        <v>100</v>
      </c>
      <c r="BA2" s="129" t="s">
        <v>101</v>
      </c>
      <c r="BB2" s="129" t="s">
        <v>102</v>
      </c>
      <c r="BC2" s="129" t="s">
        <v>103</v>
      </c>
      <c r="BD2" s="129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  <c r="AZ3" s="129" t="s">
        <v>599</v>
      </c>
      <c r="BA3" s="129" t="s">
        <v>600</v>
      </c>
      <c r="BB3" s="129" t="s">
        <v>102</v>
      </c>
      <c r="BC3" s="129" t="s">
        <v>601</v>
      </c>
      <c r="BD3" s="129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  <c r="AZ4" s="129" t="s">
        <v>602</v>
      </c>
      <c r="BA4" s="129" t="s">
        <v>603</v>
      </c>
      <c r="BB4" s="129" t="s">
        <v>102</v>
      </c>
      <c r="BC4" s="129" t="s">
        <v>604</v>
      </c>
      <c r="BD4" s="129" t="s">
        <v>82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605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0"/>
      <c r="B27" s="141"/>
      <c r="C27" s="140"/>
      <c r="D27" s="140"/>
      <c r="E27" s="142" t="s">
        <v>113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ROUND(J86,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ROUND((SUM(BE86:BE229)),  2)</f>
        <v>0</v>
      </c>
      <c r="G33" s="39"/>
      <c r="H33" s="39"/>
      <c r="I33" s="150">
        <v>0.20999999999999999</v>
      </c>
      <c r="J33" s="149">
        <f>ROUND(((SUM(BE86:BE229))*I33),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ROUND((SUM(BF86:BF229)),  2)</f>
        <v>0</v>
      </c>
      <c r="G34" s="39"/>
      <c r="H34" s="39"/>
      <c r="I34" s="150">
        <v>0.14999999999999999</v>
      </c>
      <c r="J34" s="149">
        <f>ROUND(((SUM(BF86:BF229))*I34),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ROUND((SUM(BG86:BG229)),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ROUND((SUM(BH86:BH229)),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ROUND((SUM(BI86:BI229)),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102 - Doplnění chodníků a stavební úpravy stávajících chodníků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118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7"/>
      <c r="C61" s="168"/>
      <c r="D61" s="169" t="s">
        <v>119</v>
      </c>
      <c r="E61" s="170"/>
      <c r="F61" s="170"/>
      <c r="G61" s="170"/>
      <c r="H61" s="170"/>
      <c r="I61" s="170"/>
      <c r="J61" s="171">
        <f>J96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3"/>
      <c r="C62" s="174"/>
      <c r="D62" s="175" t="s">
        <v>120</v>
      </c>
      <c r="E62" s="176"/>
      <c r="F62" s="176"/>
      <c r="G62" s="176"/>
      <c r="H62" s="176"/>
      <c r="I62" s="176"/>
      <c r="J62" s="177">
        <f>J97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J152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123</v>
      </c>
      <c r="E64" s="176"/>
      <c r="F64" s="176"/>
      <c r="G64" s="176"/>
      <c r="H64" s="176"/>
      <c r="I64" s="176"/>
      <c r="J64" s="177">
        <f>J180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124</v>
      </c>
      <c r="E65" s="176"/>
      <c r="F65" s="176"/>
      <c r="G65" s="176"/>
      <c r="H65" s="176"/>
      <c r="I65" s="176"/>
      <c r="J65" s="177">
        <f>J197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73"/>
      <c r="C66" s="174"/>
      <c r="D66" s="175" t="s">
        <v>125</v>
      </c>
      <c r="E66" s="176"/>
      <c r="F66" s="176"/>
      <c r="G66" s="176"/>
      <c r="H66" s="176"/>
      <c r="I66" s="176"/>
      <c r="J66" s="177">
        <f>J200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2" t="str">
        <f>E7</f>
        <v>Rozšíření parkování v ulici Náchodská v Táboře, severní část, etapa 2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102 - Doplnění chodníků a stavební úpravy stávajících chodníků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Tábor</v>
      </c>
      <c r="G80" s="41"/>
      <c r="H80" s="41"/>
      <c r="I80" s="33" t="s">
        <v>23</v>
      </c>
      <c r="J80" s="73" t="str">
        <f>IF(J12="","",J12)</f>
        <v>25. 2. 2024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Město Tábor</v>
      </c>
      <c r="G82" s="41"/>
      <c r="H82" s="41"/>
      <c r="I82" s="33" t="s">
        <v>31</v>
      </c>
      <c r="J82" s="37" t="str">
        <f>E21</f>
        <v>Ing. Robert Juřina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Ing. Barbora Filip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9"/>
      <c r="B85" s="180"/>
      <c r="C85" s="181" t="s">
        <v>129</v>
      </c>
      <c r="D85" s="182" t="s">
        <v>57</v>
      </c>
      <c r="E85" s="182" t="s">
        <v>53</v>
      </c>
      <c r="F85" s="182" t="s">
        <v>54</v>
      </c>
      <c r="G85" s="182" t="s">
        <v>130</v>
      </c>
      <c r="H85" s="182" t="s">
        <v>131</v>
      </c>
      <c r="I85" s="182" t="s">
        <v>132</v>
      </c>
      <c r="J85" s="183" t="s">
        <v>116</v>
      </c>
      <c r="K85" s="184" t="s">
        <v>133</v>
      </c>
      <c r="L85" s="185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6">
        <f>BK86</f>
        <v>0</v>
      </c>
      <c r="K86" s="41"/>
      <c r="L86" s="45"/>
      <c r="M86" s="96"/>
      <c r="N86" s="187"/>
      <c r="O86" s="97"/>
      <c r="P86" s="188">
        <f>P87+P96</f>
        <v>0</v>
      </c>
      <c r="Q86" s="97"/>
      <c r="R86" s="188">
        <f>R87+R96</f>
        <v>23.379616140000003</v>
      </c>
      <c r="S86" s="97"/>
      <c r="T86" s="189">
        <f>T87+T96</f>
        <v>24.808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117</v>
      </c>
      <c r="BK86" s="190">
        <f>BK87+BK96</f>
        <v>0</v>
      </c>
    </row>
    <row r="87" s="12" customFormat="1" ht="25.92" customHeight="1">
      <c r="A87" s="12"/>
      <c r="B87" s="191"/>
      <c r="C87" s="192"/>
      <c r="D87" s="193" t="s">
        <v>71</v>
      </c>
      <c r="E87" s="194" t="s">
        <v>82</v>
      </c>
      <c r="F87" s="194" t="s">
        <v>141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SUM(P88:P95)</f>
        <v>0</v>
      </c>
      <c r="Q87" s="199"/>
      <c r="R87" s="200">
        <f>SUM(R88:R95)</f>
        <v>0.023593299999999998</v>
      </c>
      <c r="S87" s="199"/>
      <c r="T87" s="201">
        <f>SUM(T88:T95)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142</v>
      </c>
      <c r="BK87" s="204">
        <f>SUM(BK88:BK95)</f>
        <v>0</v>
      </c>
    </row>
    <row r="88" s="2" customFormat="1" ht="24.15" customHeight="1">
      <c r="A88" s="39"/>
      <c r="B88" s="40"/>
      <c r="C88" s="205" t="s">
        <v>80</v>
      </c>
      <c r="D88" s="205" t="s">
        <v>143</v>
      </c>
      <c r="E88" s="206" t="s">
        <v>606</v>
      </c>
      <c r="F88" s="207" t="s">
        <v>607</v>
      </c>
      <c r="G88" s="208" t="s">
        <v>102</v>
      </c>
      <c r="H88" s="209">
        <v>54.868000000000002</v>
      </c>
      <c r="I88" s="210"/>
      <c r="J88" s="211">
        <f>ROUND(I88*H88,2)</f>
        <v>0</v>
      </c>
      <c r="K88" s="212"/>
      <c r="L88" s="45"/>
      <c r="M88" s="213" t="s">
        <v>19</v>
      </c>
      <c r="N88" s="214" t="s">
        <v>43</v>
      </c>
      <c r="O88" s="85"/>
      <c r="P88" s="215">
        <f>O88*H88</f>
        <v>0</v>
      </c>
      <c r="Q88" s="215">
        <v>0.00010000000000000001</v>
      </c>
      <c r="R88" s="215">
        <f>Q88*H88</f>
        <v>0.0054868000000000009</v>
      </c>
      <c r="S88" s="215">
        <v>0</v>
      </c>
      <c r="T88" s="21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146</v>
      </c>
      <c r="AT88" s="217" t="s">
        <v>143</v>
      </c>
      <c r="AU88" s="217" t="s">
        <v>80</v>
      </c>
      <c r="AY88" s="18" t="s">
        <v>142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80</v>
      </c>
      <c r="BK88" s="218">
        <f>ROUND(I88*H88,2)</f>
        <v>0</v>
      </c>
      <c r="BL88" s="18" t="s">
        <v>146</v>
      </c>
      <c r="BM88" s="217" t="s">
        <v>608</v>
      </c>
    </row>
    <row r="89" s="2" customFormat="1">
      <c r="A89" s="39"/>
      <c r="B89" s="40"/>
      <c r="C89" s="41"/>
      <c r="D89" s="219" t="s">
        <v>148</v>
      </c>
      <c r="E89" s="41"/>
      <c r="F89" s="220" t="s">
        <v>609</v>
      </c>
      <c r="G89" s="41"/>
      <c r="H89" s="41"/>
      <c r="I89" s="221"/>
      <c r="J89" s="41"/>
      <c r="K89" s="41"/>
      <c r="L89" s="45"/>
      <c r="M89" s="222"/>
      <c r="N89" s="223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148</v>
      </c>
      <c r="AU89" s="18" t="s">
        <v>80</v>
      </c>
    </row>
    <row r="90" s="13" customFormat="1">
      <c r="A90" s="13"/>
      <c r="B90" s="224"/>
      <c r="C90" s="225"/>
      <c r="D90" s="226" t="s">
        <v>150</v>
      </c>
      <c r="E90" s="227" t="s">
        <v>19</v>
      </c>
      <c r="F90" s="228" t="s">
        <v>610</v>
      </c>
      <c r="G90" s="225"/>
      <c r="H90" s="229">
        <v>11.890000000000001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150</v>
      </c>
      <c r="AU90" s="235" t="s">
        <v>80</v>
      </c>
      <c r="AV90" s="13" t="s">
        <v>82</v>
      </c>
      <c r="AW90" s="13" t="s">
        <v>33</v>
      </c>
      <c r="AX90" s="13" t="s">
        <v>72</v>
      </c>
      <c r="AY90" s="235" t="s">
        <v>142</v>
      </c>
    </row>
    <row r="91" s="13" customFormat="1">
      <c r="A91" s="13"/>
      <c r="B91" s="224"/>
      <c r="C91" s="225"/>
      <c r="D91" s="226" t="s">
        <v>150</v>
      </c>
      <c r="E91" s="227" t="s">
        <v>19</v>
      </c>
      <c r="F91" s="228" t="s">
        <v>611</v>
      </c>
      <c r="G91" s="225"/>
      <c r="H91" s="229">
        <v>37.990000000000002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150</v>
      </c>
      <c r="AU91" s="235" t="s">
        <v>80</v>
      </c>
      <c r="AV91" s="13" t="s">
        <v>82</v>
      </c>
      <c r="AW91" s="13" t="s">
        <v>33</v>
      </c>
      <c r="AX91" s="13" t="s">
        <v>72</v>
      </c>
      <c r="AY91" s="235" t="s">
        <v>142</v>
      </c>
    </row>
    <row r="92" s="14" customFormat="1">
      <c r="A92" s="14"/>
      <c r="B92" s="249"/>
      <c r="C92" s="250"/>
      <c r="D92" s="226" t="s">
        <v>150</v>
      </c>
      <c r="E92" s="251" t="s">
        <v>19</v>
      </c>
      <c r="F92" s="252" t="s">
        <v>236</v>
      </c>
      <c r="G92" s="250"/>
      <c r="H92" s="253">
        <v>49.880000000000003</v>
      </c>
      <c r="I92" s="254"/>
      <c r="J92" s="250"/>
      <c r="K92" s="250"/>
      <c r="L92" s="255"/>
      <c r="M92" s="256"/>
      <c r="N92" s="257"/>
      <c r="O92" s="257"/>
      <c r="P92" s="257"/>
      <c r="Q92" s="257"/>
      <c r="R92" s="257"/>
      <c r="S92" s="257"/>
      <c r="T92" s="25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9" t="s">
        <v>150</v>
      </c>
      <c r="AU92" s="259" t="s">
        <v>80</v>
      </c>
      <c r="AV92" s="14" t="s">
        <v>146</v>
      </c>
      <c r="AW92" s="14" t="s">
        <v>33</v>
      </c>
      <c r="AX92" s="14" t="s">
        <v>80</v>
      </c>
      <c r="AY92" s="259" t="s">
        <v>142</v>
      </c>
    </row>
    <row r="93" s="13" customFormat="1">
      <c r="A93" s="13"/>
      <c r="B93" s="224"/>
      <c r="C93" s="225"/>
      <c r="D93" s="226" t="s">
        <v>150</v>
      </c>
      <c r="E93" s="225"/>
      <c r="F93" s="228" t="s">
        <v>612</v>
      </c>
      <c r="G93" s="225"/>
      <c r="H93" s="229">
        <v>54.868000000000002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150</v>
      </c>
      <c r="AU93" s="235" t="s">
        <v>80</v>
      </c>
      <c r="AV93" s="13" t="s">
        <v>82</v>
      </c>
      <c r="AW93" s="13" t="s">
        <v>4</v>
      </c>
      <c r="AX93" s="13" t="s">
        <v>80</v>
      </c>
      <c r="AY93" s="235" t="s">
        <v>142</v>
      </c>
    </row>
    <row r="94" s="2" customFormat="1" ht="16.5" customHeight="1">
      <c r="A94" s="39"/>
      <c r="B94" s="40"/>
      <c r="C94" s="236" t="s">
        <v>82</v>
      </c>
      <c r="D94" s="236" t="s">
        <v>152</v>
      </c>
      <c r="E94" s="237" t="s">
        <v>171</v>
      </c>
      <c r="F94" s="238" t="s">
        <v>172</v>
      </c>
      <c r="G94" s="239" t="s">
        <v>102</v>
      </c>
      <c r="H94" s="240">
        <v>60.354999999999997</v>
      </c>
      <c r="I94" s="241"/>
      <c r="J94" s="242">
        <f>ROUND(I94*H94,2)</f>
        <v>0</v>
      </c>
      <c r="K94" s="243"/>
      <c r="L94" s="244"/>
      <c r="M94" s="245" t="s">
        <v>19</v>
      </c>
      <c r="N94" s="246" t="s">
        <v>43</v>
      </c>
      <c r="O94" s="85"/>
      <c r="P94" s="215">
        <f>O94*H94</f>
        <v>0</v>
      </c>
      <c r="Q94" s="215">
        <v>0.00029999999999999997</v>
      </c>
      <c r="R94" s="215">
        <f>Q94*H94</f>
        <v>0.018106499999999998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155</v>
      </c>
      <c r="AT94" s="217" t="s">
        <v>152</v>
      </c>
      <c r="AU94" s="217" t="s">
        <v>80</v>
      </c>
      <c r="AY94" s="18" t="s">
        <v>142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80</v>
      </c>
      <c r="BK94" s="218">
        <f>ROUND(I94*H94,2)</f>
        <v>0</v>
      </c>
      <c r="BL94" s="18" t="s">
        <v>146</v>
      </c>
      <c r="BM94" s="217" t="s">
        <v>613</v>
      </c>
    </row>
    <row r="95" s="13" customFormat="1">
      <c r="A95" s="13"/>
      <c r="B95" s="224"/>
      <c r="C95" s="225"/>
      <c r="D95" s="226" t="s">
        <v>150</v>
      </c>
      <c r="E95" s="225"/>
      <c r="F95" s="228" t="s">
        <v>614</v>
      </c>
      <c r="G95" s="225"/>
      <c r="H95" s="229">
        <v>60.354999999999997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150</v>
      </c>
      <c r="AU95" s="235" t="s">
        <v>80</v>
      </c>
      <c r="AV95" s="13" t="s">
        <v>82</v>
      </c>
      <c r="AW95" s="13" t="s">
        <v>4</v>
      </c>
      <c r="AX95" s="13" t="s">
        <v>80</v>
      </c>
      <c r="AY95" s="235" t="s">
        <v>142</v>
      </c>
    </row>
    <row r="96" s="12" customFormat="1" ht="25.92" customHeight="1">
      <c r="A96" s="12"/>
      <c r="B96" s="191"/>
      <c r="C96" s="192"/>
      <c r="D96" s="193" t="s">
        <v>71</v>
      </c>
      <c r="E96" s="194" t="s">
        <v>175</v>
      </c>
      <c r="F96" s="194" t="s">
        <v>176</v>
      </c>
      <c r="G96" s="192"/>
      <c r="H96" s="192"/>
      <c r="I96" s="195"/>
      <c r="J96" s="196">
        <f>BK96</f>
        <v>0</v>
      </c>
      <c r="K96" s="192"/>
      <c r="L96" s="197"/>
      <c r="M96" s="198"/>
      <c r="N96" s="199"/>
      <c r="O96" s="199"/>
      <c r="P96" s="200">
        <f>P97+P152+P180+P197</f>
        <v>0</v>
      </c>
      <c r="Q96" s="199"/>
      <c r="R96" s="200">
        <f>R97+R152+R180+R197</f>
        <v>23.356022840000001</v>
      </c>
      <c r="S96" s="199"/>
      <c r="T96" s="201">
        <f>T97+T152+T180+T197</f>
        <v>24.808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80</v>
      </c>
      <c r="AT96" s="203" t="s">
        <v>71</v>
      </c>
      <c r="AU96" s="203" t="s">
        <v>72</v>
      </c>
      <c r="AY96" s="202" t="s">
        <v>142</v>
      </c>
      <c r="BK96" s="204">
        <f>BK97+BK152+BK180+BK197</f>
        <v>0</v>
      </c>
    </row>
    <row r="97" s="12" customFormat="1" ht="22.8" customHeight="1">
      <c r="A97" s="12"/>
      <c r="B97" s="191"/>
      <c r="C97" s="192"/>
      <c r="D97" s="193" t="s">
        <v>71</v>
      </c>
      <c r="E97" s="247" t="s">
        <v>80</v>
      </c>
      <c r="F97" s="247" t="s">
        <v>177</v>
      </c>
      <c r="G97" s="192"/>
      <c r="H97" s="192"/>
      <c r="I97" s="195"/>
      <c r="J97" s="248">
        <f>BK97</f>
        <v>0</v>
      </c>
      <c r="K97" s="192"/>
      <c r="L97" s="197"/>
      <c r="M97" s="198"/>
      <c r="N97" s="199"/>
      <c r="O97" s="199"/>
      <c r="P97" s="200">
        <f>SUM(P98:P151)</f>
        <v>0</v>
      </c>
      <c r="Q97" s="199"/>
      <c r="R97" s="200">
        <f>SUM(R98:R151)</f>
        <v>0</v>
      </c>
      <c r="S97" s="199"/>
      <c r="T97" s="201">
        <f>SUM(T98:T151)</f>
        <v>24.808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80</v>
      </c>
      <c r="AT97" s="203" t="s">
        <v>71</v>
      </c>
      <c r="AU97" s="203" t="s">
        <v>80</v>
      </c>
      <c r="AY97" s="202" t="s">
        <v>142</v>
      </c>
      <c r="BK97" s="204">
        <f>SUM(BK98:BK151)</f>
        <v>0</v>
      </c>
    </row>
    <row r="98" s="2" customFormat="1" ht="16.5" customHeight="1">
      <c r="A98" s="39"/>
      <c r="B98" s="40"/>
      <c r="C98" s="205" t="s">
        <v>158</v>
      </c>
      <c r="D98" s="205" t="s">
        <v>143</v>
      </c>
      <c r="E98" s="206" t="s">
        <v>615</v>
      </c>
      <c r="F98" s="207" t="s">
        <v>616</v>
      </c>
      <c r="G98" s="208" t="s">
        <v>102</v>
      </c>
      <c r="H98" s="209">
        <v>11.699999999999999</v>
      </c>
      <c r="I98" s="210"/>
      <c r="J98" s="211">
        <f>ROUND(I98*H98,2)</f>
        <v>0</v>
      </c>
      <c r="K98" s="212"/>
      <c r="L98" s="45"/>
      <c r="M98" s="213" t="s">
        <v>19</v>
      </c>
      <c r="N98" s="214" t="s">
        <v>43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146</v>
      </c>
      <c r="AT98" s="217" t="s">
        <v>143</v>
      </c>
      <c r="AU98" s="217" t="s">
        <v>82</v>
      </c>
      <c r="AY98" s="18" t="s">
        <v>142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80</v>
      </c>
      <c r="BK98" s="218">
        <f>ROUND(I98*H98,2)</f>
        <v>0</v>
      </c>
      <c r="BL98" s="18" t="s">
        <v>146</v>
      </c>
      <c r="BM98" s="217" t="s">
        <v>617</v>
      </c>
    </row>
    <row r="99" s="2" customFormat="1">
      <c r="A99" s="39"/>
      <c r="B99" s="40"/>
      <c r="C99" s="41"/>
      <c r="D99" s="219" t="s">
        <v>148</v>
      </c>
      <c r="E99" s="41"/>
      <c r="F99" s="220" t="s">
        <v>618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148</v>
      </c>
      <c r="AU99" s="18" t="s">
        <v>82</v>
      </c>
    </row>
    <row r="100" s="2" customFormat="1" ht="37.8" customHeight="1">
      <c r="A100" s="39"/>
      <c r="B100" s="40"/>
      <c r="C100" s="205" t="s">
        <v>146</v>
      </c>
      <c r="D100" s="205" t="s">
        <v>143</v>
      </c>
      <c r="E100" s="206" t="s">
        <v>619</v>
      </c>
      <c r="F100" s="207" t="s">
        <v>620</v>
      </c>
      <c r="G100" s="208" t="s">
        <v>102</v>
      </c>
      <c r="H100" s="209">
        <v>37.460000000000001</v>
      </c>
      <c r="I100" s="210"/>
      <c r="J100" s="211">
        <f>ROUND(I100*H100,2)</f>
        <v>0</v>
      </c>
      <c r="K100" s="212"/>
      <c r="L100" s="45"/>
      <c r="M100" s="213" t="s">
        <v>19</v>
      </c>
      <c r="N100" s="214" t="s">
        <v>43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0.26000000000000001</v>
      </c>
      <c r="T100" s="216">
        <f>S100*H100</f>
        <v>9.7396000000000011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146</v>
      </c>
      <c r="AT100" s="217" t="s">
        <v>143</v>
      </c>
      <c r="AU100" s="217" t="s">
        <v>82</v>
      </c>
      <c r="AY100" s="18" t="s">
        <v>142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80</v>
      </c>
      <c r="BK100" s="218">
        <f>ROUND(I100*H100,2)</f>
        <v>0</v>
      </c>
      <c r="BL100" s="18" t="s">
        <v>146</v>
      </c>
      <c r="BM100" s="217" t="s">
        <v>621</v>
      </c>
    </row>
    <row r="101" s="2" customFormat="1">
      <c r="A101" s="39"/>
      <c r="B101" s="40"/>
      <c r="C101" s="41"/>
      <c r="D101" s="219" t="s">
        <v>148</v>
      </c>
      <c r="E101" s="41"/>
      <c r="F101" s="220" t="s">
        <v>622</v>
      </c>
      <c r="G101" s="41"/>
      <c r="H101" s="41"/>
      <c r="I101" s="221"/>
      <c r="J101" s="41"/>
      <c r="K101" s="41"/>
      <c r="L101" s="45"/>
      <c r="M101" s="222"/>
      <c r="N101" s="223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148</v>
      </c>
      <c r="AU101" s="18" t="s">
        <v>82</v>
      </c>
    </row>
    <row r="102" s="13" customFormat="1">
      <c r="A102" s="13"/>
      <c r="B102" s="224"/>
      <c r="C102" s="225"/>
      <c r="D102" s="226" t="s">
        <v>150</v>
      </c>
      <c r="E102" s="227" t="s">
        <v>19</v>
      </c>
      <c r="F102" s="228" t="s">
        <v>623</v>
      </c>
      <c r="G102" s="225"/>
      <c r="H102" s="229">
        <v>37.460000000000001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150</v>
      </c>
      <c r="AU102" s="235" t="s">
        <v>82</v>
      </c>
      <c r="AV102" s="13" t="s">
        <v>82</v>
      </c>
      <c r="AW102" s="13" t="s">
        <v>33</v>
      </c>
      <c r="AX102" s="13" t="s">
        <v>80</v>
      </c>
      <c r="AY102" s="235" t="s">
        <v>142</v>
      </c>
    </row>
    <row r="103" s="2" customFormat="1" ht="37.8" customHeight="1">
      <c r="A103" s="39"/>
      <c r="B103" s="40"/>
      <c r="C103" s="205" t="s">
        <v>170</v>
      </c>
      <c r="D103" s="205" t="s">
        <v>143</v>
      </c>
      <c r="E103" s="206" t="s">
        <v>624</v>
      </c>
      <c r="F103" s="207" t="s">
        <v>625</v>
      </c>
      <c r="G103" s="208" t="s">
        <v>102</v>
      </c>
      <c r="H103" s="209">
        <v>37.460000000000001</v>
      </c>
      <c r="I103" s="210"/>
      <c r="J103" s="211">
        <f>ROUND(I103*H103,2)</f>
        <v>0</v>
      </c>
      <c r="K103" s="212"/>
      <c r="L103" s="45"/>
      <c r="M103" s="213" t="s">
        <v>19</v>
      </c>
      <c r="N103" s="214" t="s">
        <v>43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0.28999999999999998</v>
      </c>
      <c r="T103" s="216">
        <f>S103*H103</f>
        <v>10.863399999999999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146</v>
      </c>
      <c r="AT103" s="217" t="s">
        <v>143</v>
      </c>
      <c r="AU103" s="217" t="s">
        <v>82</v>
      </c>
      <c r="AY103" s="18" t="s">
        <v>142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80</v>
      </c>
      <c r="BK103" s="218">
        <f>ROUND(I103*H103,2)</f>
        <v>0</v>
      </c>
      <c r="BL103" s="18" t="s">
        <v>146</v>
      </c>
      <c r="BM103" s="217" t="s">
        <v>626</v>
      </c>
    </row>
    <row r="104" s="2" customFormat="1">
      <c r="A104" s="39"/>
      <c r="B104" s="40"/>
      <c r="C104" s="41"/>
      <c r="D104" s="219" t="s">
        <v>148</v>
      </c>
      <c r="E104" s="41"/>
      <c r="F104" s="220" t="s">
        <v>627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148</v>
      </c>
      <c r="AU104" s="18" t="s">
        <v>82</v>
      </c>
    </row>
    <row r="105" s="2" customFormat="1" ht="24.15" customHeight="1">
      <c r="A105" s="39"/>
      <c r="B105" s="40"/>
      <c r="C105" s="205" t="s">
        <v>178</v>
      </c>
      <c r="D105" s="205" t="s">
        <v>143</v>
      </c>
      <c r="E105" s="206" t="s">
        <v>218</v>
      </c>
      <c r="F105" s="207" t="s">
        <v>219</v>
      </c>
      <c r="G105" s="208" t="s">
        <v>161</v>
      </c>
      <c r="H105" s="209">
        <v>14.5</v>
      </c>
      <c r="I105" s="210"/>
      <c r="J105" s="211">
        <f>ROUND(I105*H105,2)</f>
        <v>0</v>
      </c>
      <c r="K105" s="212"/>
      <c r="L105" s="45"/>
      <c r="M105" s="213" t="s">
        <v>19</v>
      </c>
      <c r="N105" s="214" t="s">
        <v>43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0.28999999999999998</v>
      </c>
      <c r="T105" s="216">
        <f>S105*H105</f>
        <v>4.2050000000000001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146</v>
      </c>
      <c r="AT105" s="217" t="s">
        <v>143</v>
      </c>
      <c r="AU105" s="217" t="s">
        <v>82</v>
      </c>
      <c r="AY105" s="18" t="s">
        <v>142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80</v>
      </c>
      <c r="BK105" s="218">
        <f>ROUND(I105*H105,2)</f>
        <v>0</v>
      </c>
      <c r="BL105" s="18" t="s">
        <v>146</v>
      </c>
      <c r="BM105" s="217" t="s">
        <v>220</v>
      </c>
    </row>
    <row r="106" s="2" customFormat="1">
      <c r="A106" s="39"/>
      <c r="B106" s="40"/>
      <c r="C106" s="41"/>
      <c r="D106" s="219" t="s">
        <v>148</v>
      </c>
      <c r="E106" s="41"/>
      <c r="F106" s="220" t="s">
        <v>221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148</v>
      </c>
      <c r="AU106" s="18" t="s">
        <v>82</v>
      </c>
    </row>
    <row r="107" s="13" customFormat="1">
      <c r="A107" s="13"/>
      <c r="B107" s="224"/>
      <c r="C107" s="225"/>
      <c r="D107" s="226" t="s">
        <v>150</v>
      </c>
      <c r="E107" s="227" t="s">
        <v>19</v>
      </c>
      <c r="F107" s="228" t="s">
        <v>628</v>
      </c>
      <c r="G107" s="225"/>
      <c r="H107" s="229">
        <v>14.5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150</v>
      </c>
      <c r="AU107" s="235" t="s">
        <v>82</v>
      </c>
      <c r="AV107" s="13" t="s">
        <v>82</v>
      </c>
      <c r="AW107" s="13" t="s">
        <v>33</v>
      </c>
      <c r="AX107" s="13" t="s">
        <v>80</v>
      </c>
      <c r="AY107" s="235" t="s">
        <v>142</v>
      </c>
    </row>
    <row r="108" s="2" customFormat="1" ht="16.5" customHeight="1">
      <c r="A108" s="39"/>
      <c r="B108" s="40"/>
      <c r="C108" s="205" t="s">
        <v>183</v>
      </c>
      <c r="D108" s="205" t="s">
        <v>143</v>
      </c>
      <c r="E108" s="206" t="s">
        <v>629</v>
      </c>
      <c r="F108" s="207" t="s">
        <v>630</v>
      </c>
      <c r="G108" s="208" t="s">
        <v>102</v>
      </c>
      <c r="H108" s="209">
        <v>11.699999999999999</v>
      </c>
      <c r="I108" s="210"/>
      <c r="J108" s="211">
        <f>ROUND(I108*H108,2)</f>
        <v>0</v>
      </c>
      <c r="K108" s="212"/>
      <c r="L108" s="45"/>
      <c r="M108" s="213" t="s">
        <v>19</v>
      </c>
      <c r="N108" s="214" t="s">
        <v>43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146</v>
      </c>
      <c r="AT108" s="217" t="s">
        <v>143</v>
      </c>
      <c r="AU108" s="217" t="s">
        <v>82</v>
      </c>
      <c r="AY108" s="18" t="s">
        <v>142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80</v>
      </c>
      <c r="BK108" s="218">
        <f>ROUND(I108*H108,2)</f>
        <v>0</v>
      </c>
      <c r="BL108" s="18" t="s">
        <v>146</v>
      </c>
      <c r="BM108" s="217" t="s">
        <v>631</v>
      </c>
    </row>
    <row r="109" s="2" customFormat="1">
      <c r="A109" s="39"/>
      <c r="B109" s="40"/>
      <c r="C109" s="41"/>
      <c r="D109" s="219" t="s">
        <v>148</v>
      </c>
      <c r="E109" s="41"/>
      <c r="F109" s="220" t="s">
        <v>632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148</v>
      </c>
      <c r="AU109" s="18" t="s">
        <v>82</v>
      </c>
    </row>
    <row r="110" s="2" customFormat="1" ht="16.5" customHeight="1">
      <c r="A110" s="39"/>
      <c r="B110" s="40"/>
      <c r="C110" s="205" t="s">
        <v>155</v>
      </c>
      <c r="D110" s="205" t="s">
        <v>143</v>
      </c>
      <c r="E110" s="206" t="s">
        <v>633</v>
      </c>
      <c r="F110" s="207" t="s">
        <v>634</v>
      </c>
      <c r="G110" s="208" t="s">
        <v>231</v>
      </c>
      <c r="H110" s="209">
        <v>5.4020000000000001</v>
      </c>
      <c r="I110" s="210"/>
      <c r="J110" s="211">
        <f>ROUND(I110*H110,2)</f>
        <v>0</v>
      </c>
      <c r="K110" s="212"/>
      <c r="L110" s="45"/>
      <c r="M110" s="213" t="s">
        <v>19</v>
      </c>
      <c r="N110" s="214" t="s">
        <v>43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146</v>
      </c>
      <c r="AT110" s="217" t="s">
        <v>143</v>
      </c>
      <c r="AU110" s="217" t="s">
        <v>82</v>
      </c>
      <c r="AY110" s="18" t="s">
        <v>142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80</v>
      </c>
      <c r="BK110" s="218">
        <f>ROUND(I110*H110,2)</f>
        <v>0</v>
      </c>
      <c r="BL110" s="18" t="s">
        <v>146</v>
      </c>
      <c r="BM110" s="217" t="s">
        <v>635</v>
      </c>
    </row>
    <row r="111" s="2" customFormat="1">
      <c r="A111" s="39"/>
      <c r="B111" s="40"/>
      <c r="C111" s="41"/>
      <c r="D111" s="219" t="s">
        <v>148</v>
      </c>
      <c r="E111" s="41"/>
      <c r="F111" s="220" t="s">
        <v>636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148</v>
      </c>
      <c r="AU111" s="18" t="s">
        <v>82</v>
      </c>
    </row>
    <row r="112" s="13" customFormat="1">
      <c r="A112" s="13"/>
      <c r="B112" s="224"/>
      <c r="C112" s="225"/>
      <c r="D112" s="226" t="s">
        <v>150</v>
      </c>
      <c r="E112" s="227" t="s">
        <v>19</v>
      </c>
      <c r="F112" s="228" t="s">
        <v>637</v>
      </c>
      <c r="G112" s="225"/>
      <c r="H112" s="229">
        <v>1.242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150</v>
      </c>
      <c r="AU112" s="235" t="s">
        <v>82</v>
      </c>
      <c r="AV112" s="13" t="s">
        <v>82</v>
      </c>
      <c r="AW112" s="13" t="s">
        <v>33</v>
      </c>
      <c r="AX112" s="13" t="s">
        <v>72</v>
      </c>
      <c r="AY112" s="235" t="s">
        <v>142</v>
      </c>
    </row>
    <row r="113" s="13" customFormat="1">
      <c r="A113" s="13"/>
      <c r="B113" s="224"/>
      <c r="C113" s="225"/>
      <c r="D113" s="226" t="s">
        <v>150</v>
      </c>
      <c r="E113" s="227" t="s">
        <v>19</v>
      </c>
      <c r="F113" s="228" t="s">
        <v>638</v>
      </c>
      <c r="G113" s="225"/>
      <c r="H113" s="229">
        <v>4.1600000000000001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150</v>
      </c>
      <c r="AU113" s="235" t="s">
        <v>82</v>
      </c>
      <c r="AV113" s="13" t="s">
        <v>82</v>
      </c>
      <c r="AW113" s="13" t="s">
        <v>33</v>
      </c>
      <c r="AX113" s="13" t="s">
        <v>72</v>
      </c>
      <c r="AY113" s="235" t="s">
        <v>142</v>
      </c>
    </row>
    <row r="114" s="14" customFormat="1">
      <c r="A114" s="14"/>
      <c r="B114" s="249"/>
      <c r="C114" s="250"/>
      <c r="D114" s="226" t="s">
        <v>150</v>
      </c>
      <c r="E114" s="251" t="s">
        <v>19</v>
      </c>
      <c r="F114" s="252" t="s">
        <v>236</v>
      </c>
      <c r="G114" s="250"/>
      <c r="H114" s="253">
        <v>5.4020000000000001</v>
      </c>
      <c r="I114" s="254"/>
      <c r="J114" s="250"/>
      <c r="K114" s="250"/>
      <c r="L114" s="255"/>
      <c r="M114" s="256"/>
      <c r="N114" s="257"/>
      <c r="O114" s="257"/>
      <c r="P114" s="257"/>
      <c r="Q114" s="257"/>
      <c r="R114" s="257"/>
      <c r="S114" s="257"/>
      <c r="T114" s="25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9" t="s">
        <v>150</v>
      </c>
      <c r="AU114" s="259" t="s">
        <v>82</v>
      </c>
      <c r="AV114" s="14" t="s">
        <v>146</v>
      </c>
      <c r="AW114" s="14" t="s">
        <v>33</v>
      </c>
      <c r="AX114" s="14" t="s">
        <v>80</v>
      </c>
      <c r="AY114" s="259" t="s">
        <v>142</v>
      </c>
    </row>
    <row r="115" s="2" customFormat="1" ht="37.8" customHeight="1">
      <c r="A115" s="39"/>
      <c r="B115" s="40"/>
      <c r="C115" s="205" t="s">
        <v>193</v>
      </c>
      <c r="D115" s="205" t="s">
        <v>143</v>
      </c>
      <c r="E115" s="206" t="s">
        <v>298</v>
      </c>
      <c r="F115" s="207" t="s">
        <v>299</v>
      </c>
      <c r="G115" s="208" t="s">
        <v>231</v>
      </c>
      <c r="H115" s="209">
        <v>2.9700000000000002</v>
      </c>
      <c r="I115" s="210"/>
      <c r="J115" s="211">
        <f>ROUND(I115*H115,2)</f>
        <v>0</v>
      </c>
      <c r="K115" s="212"/>
      <c r="L115" s="45"/>
      <c r="M115" s="213" t="s">
        <v>19</v>
      </c>
      <c r="N115" s="214" t="s">
        <v>43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146</v>
      </c>
      <c r="AT115" s="217" t="s">
        <v>143</v>
      </c>
      <c r="AU115" s="217" t="s">
        <v>82</v>
      </c>
      <c r="AY115" s="18" t="s">
        <v>142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80</v>
      </c>
      <c r="BK115" s="218">
        <f>ROUND(I115*H115,2)</f>
        <v>0</v>
      </c>
      <c r="BL115" s="18" t="s">
        <v>146</v>
      </c>
      <c r="BM115" s="217" t="s">
        <v>300</v>
      </c>
    </row>
    <row r="116" s="2" customFormat="1">
      <c r="A116" s="39"/>
      <c r="B116" s="40"/>
      <c r="C116" s="41"/>
      <c r="D116" s="219" t="s">
        <v>148</v>
      </c>
      <c r="E116" s="41"/>
      <c r="F116" s="220" t="s">
        <v>301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148</v>
      </c>
      <c r="AU116" s="18" t="s">
        <v>82</v>
      </c>
    </row>
    <row r="117" s="13" customFormat="1">
      <c r="A117" s="13"/>
      <c r="B117" s="224"/>
      <c r="C117" s="225"/>
      <c r="D117" s="226" t="s">
        <v>150</v>
      </c>
      <c r="E117" s="227" t="s">
        <v>19</v>
      </c>
      <c r="F117" s="228" t="s">
        <v>639</v>
      </c>
      <c r="G117" s="225"/>
      <c r="H117" s="229">
        <v>1.0800000000000001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150</v>
      </c>
      <c r="AU117" s="235" t="s">
        <v>82</v>
      </c>
      <c r="AV117" s="13" t="s">
        <v>82</v>
      </c>
      <c r="AW117" s="13" t="s">
        <v>33</v>
      </c>
      <c r="AX117" s="13" t="s">
        <v>72</v>
      </c>
      <c r="AY117" s="235" t="s">
        <v>142</v>
      </c>
    </row>
    <row r="118" s="13" customFormat="1">
      <c r="A118" s="13"/>
      <c r="B118" s="224"/>
      <c r="C118" s="225"/>
      <c r="D118" s="226" t="s">
        <v>150</v>
      </c>
      <c r="E118" s="227" t="s">
        <v>19</v>
      </c>
      <c r="F118" s="228" t="s">
        <v>640</v>
      </c>
      <c r="G118" s="225"/>
      <c r="H118" s="229">
        <v>1.8899999999999999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150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142</v>
      </c>
    </row>
    <row r="119" s="14" customFormat="1">
      <c r="A119" s="14"/>
      <c r="B119" s="249"/>
      <c r="C119" s="250"/>
      <c r="D119" s="226" t="s">
        <v>150</v>
      </c>
      <c r="E119" s="251" t="s">
        <v>19</v>
      </c>
      <c r="F119" s="252" t="s">
        <v>236</v>
      </c>
      <c r="G119" s="250"/>
      <c r="H119" s="253">
        <v>2.9699999999999998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150</v>
      </c>
      <c r="AU119" s="259" t="s">
        <v>82</v>
      </c>
      <c r="AV119" s="14" t="s">
        <v>146</v>
      </c>
      <c r="AW119" s="14" t="s">
        <v>33</v>
      </c>
      <c r="AX119" s="14" t="s">
        <v>80</v>
      </c>
      <c r="AY119" s="259" t="s">
        <v>142</v>
      </c>
    </row>
    <row r="120" s="2" customFormat="1" ht="37.8" customHeight="1">
      <c r="A120" s="39"/>
      <c r="B120" s="40"/>
      <c r="C120" s="205" t="s">
        <v>198</v>
      </c>
      <c r="D120" s="205" t="s">
        <v>143</v>
      </c>
      <c r="E120" s="206" t="s">
        <v>305</v>
      </c>
      <c r="F120" s="207" t="s">
        <v>306</v>
      </c>
      <c r="G120" s="208" t="s">
        <v>231</v>
      </c>
      <c r="H120" s="209">
        <v>6.3019999999999996</v>
      </c>
      <c r="I120" s="210"/>
      <c r="J120" s="211">
        <f>ROUND(I120*H120,2)</f>
        <v>0</v>
      </c>
      <c r="K120" s="212"/>
      <c r="L120" s="45"/>
      <c r="M120" s="213" t="s">
        <v>19</v>
      </c>
      <c r="N120" s="214" t="s">
        <v>43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146</v>
      </c>
      <c r="AT120" s="217" t="s">
        <v>143</v>
      </c>
      <c r="AU120" s="217" t="s">
        <v>82</v>
      </c>
      <c r="AY120" s="18" t="s">
        <v>142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80</v>
      </c>
      <c r="BK120" s="218">
        <f>ROUND(I120*H120,2)</f>
        <v>0</v>
      </c>
      <c r="BL120" s="18" t="s">
        <v>146</v>
      </c>
      <c r="BM120" s="217" t="s">
        <v>307</v>
      </c>
    </row>
    <row r="121" s="2" customFormat="1">
      <c r="A121" s="39"/>
      <c r="B121" s="40"/>
      <c r="C121" s="41"/>
      <c r="D121" s="219" t="s">
        <v>148</v>
      </c>
      <c r="E121" s="41"/>
      <c r="F121" s="220" t="s">
        <v>308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148</v>
      </c>
      <c r="AU121" s="18" t="s">
        <v>82</v>
      </c>
    </row>
    <row r="122" s="13" customFormat="1">
      <c r="A122" s="13"/>
      <c r="B122" s="224"/>
      <c r="C122" s="225"/>
      <c r="D122" s="226" t="s">
        <v>150</v>
      </c>
      <c r="E122" s="227" t="s">
        <v>19</v>
      </c>
      <c r="F122" s="228" t="s">
        <v>641</v>
      </c>
      <c r="G122" s="225"/>
      <c r="H122" s="229">
        <v>1.845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150</v>
      </c>
      <c r="AU122" s="235" t="s">
        <v>82</v>
      </c>
      <c r="AV122" s="13" t="s">
        <v>82</v>
      </c>
      <c r="AW122" s="13" t="s">
        <v>33</v>
      </c>
      <c r="AX122" s="13" t="s">
        <v>72</v>
      </c>
      <c r="AY122" s="235" t="s">
        <v>142</v>
      </c>
    </row>
    <row r="123" s="13" customFormat="1">
      <c r="A123" s="13"/>
      <c r="B123" s="224"/>
      <c r="C123" s="225"/>
      <c r="D123" s="226" t="s">
        <v>150</v>
      </c>
      <c r="E123" s="227" t="s">
        <v>19</v>
      </c>
      <c r="F123" s="228" t="s">
        <v>637</v>
      </c>
      <c r="G123" s="225"/>
      <c r="H123" s="229">
        <v>1.242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150</v>
      </c>
      <c r="AU123" s="235" t="s">
        <v>82</v>
      </c>
      <c r="AV123" s="13" t="s">
        <v>82</v>
      </c>
      <c r="AW123" s="13" t="s">
        <v>33</v>
      </c>
      <c r="AX123" s="13" t="s">
        <v>72</v>
      </c>
      <c r="AY123" s="235" t="s">
        <v>142</v>
      </c>
    </row>
    <row r="124" s="13" customFormat="1">
      <c r="A124" s="13"/>
      <c r="B124" s="224"/>
      <c r="C124" s="225"/>
      <c r="D124" s="226" t="s">
        <v>150</v>
      </c>
      <c r="E124" s="227" t="s">
        <v>19</v>
      </c>
      <c r="F124" s="228" t="s">
        <v>638</v>
      </c>
      <c r="G124" s="225"/>
      <c r="H124" s="229">
        <v>4.1600000000000001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150</v>
      </c>
      <c r="AU124" s="235" t="s">
        <v>82</v>
      </c>
      <c r="AV124" s="13" t="s">
        <v>82</v>
      </c>
      <c r="AW124" s="13" t="s">
        <v>33</v>
      </c>
      <c r="AX124" s="13" t="s">
        <v>72</v>
      </c>
      <c r="AY124" s="235" t="s">
        <v>142</v>
      </c>
    </row>
    <row r="125" s="13" customFormat="1">
      <c r="A125" s="13"/>
      <c r="B125" s="224"/>
      <c r="C125" s="225"/>
      <c r="D125" s="226" t="s">
        <v>150</v>
      </c>
      <c r="E125" s="227" t="s">
        <v>19</v>
      </c>
      <c r="F125" s="228" t="s">
        <v>642</v>
      </c>
      <c r="G125" s="225"/>
      <c r="H125" s="229">
        <v>-0.94499999999999995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150</v>
      </c>
      <c r="AU125" s="235" t="s">
        <v>82</v>
      </c>
      <c r="AV125" s="13" t="s">
        <v>82</v>
      </c>
      <c r="AW125" s="13" t="s">
        <v>33</v>
      </c>
      <c r="AX125" s="13" t="s">
        <v>72</v>
      </c>
      <c r="AY125" s="235" t="s">
        <v>142</v>
      </c>
    </row>
    <row r="126" s="14" customFormat="1">
      <c r="A126" s="14"/>
      <c r="B126" s="249"/>
      <c r="C126" s="250"/>
      <c r="D126" s="226" t="s">
        <v>150</v>
      </c>
      <c r="E126" s="251" t="s">
        <v>19</v>
      </c>
      <c r="F126" s="252" t="s">
        <v>236</v>
      </c>
      <c r="G126" s="250"/>
      <c r="H126" s="253">
        <v>6.3019999999999996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150</v>
      </c>
      <c r="AU126" s="259" t="s">
        <v>82</v>
      </c>
      <c r="AV126" s="14" t="s">
        <v>146</v>
      </c>
      <c r="AW126" s="14" t="s">
        <v>33</v>
      </c>
      <c r="AX126" s="14" t="s">
        <v>80</v>
      </c>
      <c r="AY126" s="259" t="s">
        <v>142</v>
      </c>
    </row>
    <row r="127" s="2" customFormat="1" ht="37.8" customHeight="1">
      <c r="A127" s="39"/>
      <c r="B127" s="40"/>
      <c r="C127" s="205" t="s">
        <v>203</v>
      </c>
      <c r="D127" s="205" t="s">
        <v>143</v>
      </c>
      <c r="E127" s="206" t="s">
        <v>315</v>
      </c>
      <c r="F127" s="207" t="s">
        <v>316</v>
      </c>
      <c r="G127" s="208" t="s">
        <v>231</v>
      </c>
      <c r="H127" s="209">
        <v>18.905999999999999</v>
      </c>
      <c r="I127" s="210"/>
      <c r="J127" s="211">
        <f>ROUND(I127*H127,2)</f>
        <v>0</v>
      </c>
      <c r="K127" s="212"/>
      <c r="L127" s="45"/>
      <c r="M127" s="213" t="s">
        <v>19</v>
      </c>
      <c r="N127" s="214" t="s">
        <v>43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146</v>
      </c>
      <c r="AT127" s="217" t="s">
        <v>143</v>
      </c>
      <c r="AU127" s="217" t="s">
        <v>82</v>
      </c>
      <c r="AY127" s="18" t="s">
        <v>142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80</v>
      </c>
      <c r="BK127" s="218">
        <f>ROUND(I127*H127,2)</f>
        <v>0</v>
      </c>
      <c r="BL127" s="18" t="s">
        <v>146</v>
      </c>
      <c r="BM127" s="217" t="s">
        <v>317</v>
      </c>
    </row>
    <row r="128" s="2" customFormat="1">
      <c r="A128" s="39"/>
      <c r="B128" s="40"/>
      <c r="C128" s="41"/>
      <c r="D128" s="219" t="s">
        <v>148</v>
      </c>
      <c r="E128" s="41"/>
      <c r="F128" s="220" t="s">
        <v>318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148</v>
      </c>
      <c r="AU128" s="18" t="s">
        <v>82</v>
      </c>
    </row>
    <row r="129" s="13" customFormat="1">
      <c r="A129" s="13"/>
      <c r="B129" s="224"/>
      <c r="C129" s="225"/>
      <c r="D129" s="226" t="s">
        <v>150</v>
      </c>
      <c r="E129" s="225"/>
      <c r="F129" s="228" t="s">
        <v>643</v>
      </c>
      <c r="G129" s="225"/>
      <c r="H129" s="229">
        <v>18.905999999999999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150</v>
      </c>
      <c r="AU129" s="235" t="s">
        <v>82</v>
      </c>
      <c r="AV129" s="13" t="s">
        <v>82</v>
      </c>
      <c r="AW129" s="13" t="s">
        <v>4</v>
      </c>
      <c r="AX129" s="13" t="s">
        <v>80</v>
      </c>
      <c r="AY129" s="235" t="s">
        <v>142</v>
      </c>
    </row>
    <row r="130" s="2" customFormat="1" ht="24.15" customHeight="1">
      <c r="A130" s="39"/>
      <c r="B130" s="40"/>
      <c r="C130" s="205" t="s">
        <v>207</v>
      </c>
      <c r="D130" s="205" t="s">
        <v>143</v>
      </c>
      <c r="E130" s="206" t="s">
        <v>644</v>
      </c>
      <c r="F130" s="207" t="s">
        <v>645</v>
      </c>
      <c r="G130" s="208" t="s">
        <v>231</v>
      </c>
      <c r="H130" s="209">
        <v>0.94499999999999995</v>
      </c>
      <c r="I130" s="210"/>
      <c r="J130" s="211">
        <f>ROUND(I130*H130,2)</f>
        <v>0</v>
      </c>
      <c r="K130" s="212"/>
      <c r="L130" s="45"/>
      <c r="M130" s="213" t="s">
        <v>19</v>
      </c>
      <c r="N130" s="214" t="s">
        <v>43</v>
      </c>
      <c r="O130" s="85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7" t="s">
        <v>146</v>
      </c>
      <c r="AT130" s="217" t="s">
        <v>143</v>
      </c>
      <c r="AU130" s="217" t="s">
        <v>82</v>
      </c>
      <c r="AY130" s="18" t="s">
        <v>142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146</v>
      </c>
      <c r="BM130" s="217" t="s">
        <v>646</v>
      </c>
    </row>
    <row r="131" s="2" customFormat="1">
      <c r="A131" s="39"/>
      <c r="B131" s="40"/>
      <c r="C131" s="41"/>
      <c r="D131" s="219" t="s">
        <v>148</v>
      </c>
      <c r="E131" s="41"/>
      <c r="F131" s="220" t="s">
        <v>647</v>
      </c>
      <c r="G131" s="41"/>
      <c r="H131" s="41"/>
      <c r="I131" s="221"/>
      <c r="J131" s="41"/>
      <c r="K131" s="41"/>
      <c r="L131" s="45"/>
      <c r="M131" s="222"/>
      <c r="N131" s="223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148</v>
      </c>
      <c r="AU131" s="18" t="s">
        <v>82</v>
      </c>
    </row>
    <row r="132" s="13" customFormat="1">
      <c r="A132" s="13"/>
      <c r="B132" s="224"/>
      <c r="C132" s="225"/>
      <c r="D132" s="226" t="s">
        <v>150</v>
      </c>
      <c r="E132" s="227" t="s">
        <v>19</v>
      </c>
      <c r="F132" s="228" t="s">
        <v>648</v>
      </c>
      <c r="G132" s="225"/>
      <c r="H132" s="229">
        <v>0.94499999999999995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150</v>
      </c>
      <c r="AU132" s="235" t="s">
        <v>82</v>
      </c>
      <c r="AV132" s="13" t="s">
        <v>82</v>
      </c>
      <c r="AW132" s="13" t="s">
        <v>33</v>
      </c>
      <c r="AX132" s="13" t="s">
        <v>72</v>
      </c>
      <c r="AY132" s="235" t="s">
        <v>142</v>
      </c>
    </row>
    <row r="133" s="14" customFormat="1">
      <c r="A133" s="14"/>
      <c r="B133" s="249"/>
      <c r="C133" s="250"/>
      <c r="D133" s="226" t="s">
        <v>150</v>
      </c>
      <c r="E133" s="251" t="s">
        <v>19</v>
      </c>
      <c r="F133" s="252" t="s">
        <v>236</v>
      </c>
      <c r="G133" s="250"/>
      <c r="H133" s="253">
        <v>0.94499999999999995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150</v>
      </c>
      <c r="AU133" s="259" t="s">
        <v>82</v>
      </c>
      <c r="AV133" s="14" t="s">
        <v>146</v>
      </c>
      <c r="AW133" s="14" t="s">
        <v>33</v>
      </c>
      <c r="AX133" s="14" t="s">
        <v>80</v>
      </c>
      <c r="AY133" s="259" t="s">
        <v>142</v>
      </c>
    </row>
    <row r="134" s="2" customFormat="1" ht="24.15" customHeight="1">
      <c r="A134" s="39"/>
      <c r="B134" s="40"/>
      <c r="C134" s="205" t="s">
        <v>212</v>
      </c>
      <c r="D134" s="205" t="s">
        <v>143</v>
      </c>
      <c r="E134" s="206" t="s">
        <v>327</v>
      </c>
      <c r="F134" s="207" t="s">
        <v>328</v>
      </c>
      <c r="G134" s="208" t="s">
        <v>329</v>
      </c>
      <c r="H134" s="209">
        <v>11.343999999999999</v>
      </c>
      <c r="I134" s="210"/>
      <c r="J134" s="211">
        <f>ROUND(I134*H134,2)</f>
        <v>0</v>
      </c>
      <c r="K134" s="212"/>
      <c r="L134" s="45"/>
      <c r="M134" s="213" t="s">
        <v>19</v>
      </c>
      <c r="N134" s="214" t="s">
        <v>43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146</v>
      </c>
      <c r="AT134" s="217" t="s">
        <v>143</v>
      </c>
      <c r="AU134" s="217" t="s">
        <v>82</v>
      </c>
      <c r="AY134" s="18" t="s">
        <v>142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146</v>
      </c>
      <c r="BM134" s="217" t="s">
        <v>330</v>
      </c>
    </row>
    <row r="135" s="2" customFormat="1">
      <c r="A135" s="39"/>
      <c r="B135" s="40"/>
      <c r="C135" s="41"/>
      <c r="D135" s="219" t="s">
        <v>148</v>
      </c>
      <c r="E135" s="41"/>
      <c r="F135" s="220" t="s">
        <v>331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148</v>
      </c>
      <c r="AU135" s="18" t="s">
        <v>82</v>
      </c>
    </row>
    <row r="136" s="13" customFormat="1">
      <c r="A136" s="13"/>
      <c r="B136" s="224"/>
      <c r="C136" s="225"/>
      <c r="D136" s="226" t="s">
        <v>150</v>
      </c>
      <c r="E136" s="225"/>
      <c r="F136" s="228" t="s">
        <v>649</v>
      </c>
      <c r="G136" s="225"/>
      <c r="H136" s="229">
        <v>11.343999999999999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150</v>
      </c>
      <c r="AU136" s="235" t="s">
        <v>82</v>
      </c>
      <c r="AV136" s="13" t="s">
        <v>82</v>
      </c>
      <c r="AW136" s="13" t="s">
        <v>4</v>
      </c>
      <c r="AX136" s="13" t="s">
        <v>80</v>
      </c>
      <c r="AY136" s="235" t="s">
        <v>142</v>
      </c>
    </row>
    <row r="137" s="2" customFormat="1" ht="24.15" customHeight="1">
      <c r="A137" s="39"/>
      <c r="B137" s="40"/>
      <c r="C137" s="205" t="s">
        <v>217</v>
      </c>
      <c r="D137" s="205" t="s">
        <v>143</v>
      </c>
      <c r="E137" s="206" t="s">
        <v>334</v>
      </c>
      <c r="F137" s="207" t="s">
        <v>335</v>
      </c>
      <c r="G137" s="208" t="s">
        <v>231</v>
      </c>
      <c r="H137" s="209">
        <v>8.327</v>
      </c>
      <c r="I137" s="210"/>
      <c r="J137" s="211">
        <f>ROUND(I137*H137,2)</f>
        <v>0</v>
      </c>
      <c r="K137" s="212"/>
      <c r="L137" s="45"/>
      <c r="M137" s="213" t="s">
        <v>19</v>
      </c>
      <c r="N137" s="214" t="s">
        <v>43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146</v>
      </c>
      <c r="AT137" s="217" t="s">
        <v>143</v>
      </c>
      <c r="AU137" s="217" t="s">
        <v>82</v>
      </c>
      <c r="AY137" s="18" t="s">
        <v>142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146</v>
      </c>
      <c r="BM137" s="217" t="s">
        <v>336</v>
      </c>
    </row>
    <row r="138" s="2" customFormat="1">
      <c r="A138" s="39"/>
      <c r="B138" s="40"/>
      <c r="C138" s="41"/>
      <c r="D138" s="219" t="s">
        <v>148</v>
      </c>
      <c r="E138" s="41"/>
      <c r="F138" s="220" t="s">
        <v>337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148</v>
      </c>
      <c r="AU138" s="18" t="s">
        <v>82</v>
      </c>
    </row>
    <row r="139" s="13" customFormat="1">
      <c r="A139" s="13"/>
      <c r="B139" s="224"/>
      <c r="C139" s="225"/>
      <c r="D139" s="226" t="s">
        <v>150</v>
      </c>
      <c r="E139" s="227" t="s">
        <v>19</v>
      </c>
      <c r="F139" s="228" t="s">
        <v>637</v>
      </c>
      <c r="G139" s="225"/>
      <c r="H139" s="229">
        <v>1.242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150</v>
      </c>
      <c r="AU139" s="235" t="s">
        <v>82</v>
      </c>
      <c r="AV139" s="13" t="s">
        <v>82</v>
      </c>
      <c r="AW139" s="13" t="s">
        <v>33</v>
      </c>
      <c r="AX139" s="13" t="s">
        <v>72</v>
      </c>
      <c r="AY139" s="235" t="s">
        <v>142</v>
      </c>
    </row>
    <row r="140" s="13" customFormat="1">
      <c r="A140" s="13"/>
      <c r="B140" s="224"/>
      <c r="C140" s="225"/>
      <c r="D140" s="226" t="s">
        <v>150</v>
      </c>
      <c r="E140" s="227" t="s">
        <v>19</v>
      </c>
      <c r="F140" s="228" t="s">
        <v>638</v>
      </c>
      <c r="G140" s="225"/>
      <c r="H140" s="229">
        <v>4.1600000000000001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150</v>
      </c>
      <c r="AU140" s="235" t="s">
        <v>82</v>
      </c>
      <c r="AV140" s="13" t="s">
        <v>82</v>
      </c>
      <c r="AW140" s="13" t="s">
        <v>33</v>
      </c>
      <c r="AX140" s="13" t="s">
        <v>72</v>
      </c>
      <c r="AY140" s="235" t="s">
        <v>142</v>
      </c>
    </row>
    <row r="141" s="13" customFormat="1">
      <c r="A141" s="13"/>
      <c r="B141" s="224"/>
      <c r="C141" s="225"/>
      <c r="D141" s="226" t="s">
        <v>150</v>
      </c>
      <c r="E141" s="227" t="s">
        <v>19</v>
      </c>
      <c r="F141" s="228" t="s">
        <v>650</v>
      </c>
      <c r="G141" s="225"/>
      <c r="H141" s="229">
        <v>2.9249999999999998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150</v>
      </c>
      <c r="AU141" s="235" t="s">
        <v>82</v>
      </c>
      <c r="AV141" s="13" t="s">
        <v>82</v>
      </c>
      <c r="AW141" s="13" t="s">
        <v>33</v>
      </c>
      <c r="AX141" s="13" t="s">
        <v>72</v>
      </c>
      <c r="AY141" s="235" t="s">
        <v>142</v>
      </c>
    </row>
    <row r="142" s="14" customFormat="1">
      <c r="A142" s="14"/>
      <c r="B142" s="249"/>
      <c r="C142" s="250"/>
      <c r="D142" s="226" t="s">
        <v>150</v>
      </c>
      <c r="E142" s="251" t="s">
        <v>19</v>
      </c>
      <c r="F142" s="252" t="s">
        <v>236</v>
      </c>
      <c r="G142" s="250"/>
      <c r="H142" s="253">
        <v>8.327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150</v>
      </c>
      <c r="AU142" s="259" t="s">
        <v>82</v>
      </c>
      <c r="AV142" s="14" t="s">
        <v>146</v>
      </c>
      <c r="AW142" s="14" t="s">
        <v>33</v>
      </c>
      <c r="AX142" s="14" t="s">
        <v>80</v>
      </c>
      <c r="AY142" s="259" t="s">
        <v>142</v>
      </c>
    </row>
    <row r="143" s="2" customFormat="1" ht="24.15" customHeight="1">
      <c r="A143" s="39"/>
      <c r="B143" s="40"/>
      <c r="C143" s="205" t="s">
        <v>8</v>
      </c>
      <c r="D143" s="205" t="s">
        <v>143</v>
      </c>
      <c r="E143" s="206" t="s">
        <v>340</v>
      </c>
      <c r="F143" s="207" t="s">
        <v>341</v>
      </c>
      <c r="G143" s="208" t="s">
        <v>231</v>
      </c>
      <c r="H143" s="209">
        <v>0.94499999999999995</v>
      </c>
      <c r="I143" s="210"/>
      <c r="J143" s="211">
        <f>ROUND(I143*H143,2)</f>
        <v>0</v>
      </c>
      <c r="K143" s="212"/>
      <c r="L143" s="45"/>
      <c r="M143" s="213" t="s">
        <v>19</v>
      </c>
      <c r="N143" s="214" t="s">
        <v>43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146</v>
      </c>
      <c r="AT143" s="217" t="s">
        <v>143</v>
      </c>
      <c r="AU143" s="217" t="s">
        <v>82</v>
      </c>
      <c r="AY143" s="18" t="s">
        <v>142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146</v>
      </c>
      <c r="BM143" s="217" t="s">
        <v>342</v>
      </c>
    </row>
    <row r="144" s="2" customFormat="1">
      <c r="A144" s="39"/>
      <c r="B144" s="40"/>
      <c r="C144" s="41"/>
      <c r="D144" s="219" t="s">
        <v>148</v>
      </c>
      <c r="E144" s="41"/>
      <c r="F144" s="220" t="s">
        <v>343</v>
      </c>
      <c r="G144" s="41"/>
      <c r="H144" s="41"/>
      <c r="I144" s="221"/>
      <c r="J144" s="41"/>
      <c r="K144" s="41"/>
      <c r="L144" s="45"/>
      <c r="M144" s="222"/>
      <c r="N144" s="22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148</v>
      </c>
      <c r="AU144" s="18" t="s">
        <v>82</v>
      </c>
    </row>
    <row r="145" s="13" customFormat="1">
      <c r="A145" s="13"/>
      <c r="B145" s="224"/>
      <c r="C145" s="225"/>
      <c r="D145" s="226" t="s">
        <v>150</v>
      </c>
      <c r="E145" s="227" t="s">
        <v>19</v>
      </c>
      <c r="F145" s="228" t="s">
        <v>651</v>
      </c>
      <c r="G145" s="225"/>
      <c r="H145" s="229">
        <v>0.94499999999999995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150</v>
      </c>
      <c r="AU145" s="235" t="s">
        <v>82</v>
      </c>
      <c r="AV145" s="13" t="s">
        <v>82</v>
      </c>
      <c r="AW145" s="13" t="s">
        <v>33</v>
      </c>
      <c r="AX145" s="13" t="s">
        <v>72</v>
      </c>
      <c r="AY145" s="235" t="s">
        <v>142</v>
      </c>
    </row>
    <row r="146" s="14" customFormat="1">
      <c r="A146" s="14"/>
      <c r="B146" s="249"/>
      <c r="C146" s="250"/>
      <c r="D146" s="226" t="s">
        <v>150</v>
      </c>
      <c r="E146" s="251" t="s">
        <v>19</v>
      </c>
      <c r="F146" s="252" t="s">
        <v>236</v>
      </c>
      <c r="G146" s="250"/>
      <c r="H146" s="253">
        <v>0.94499999999999995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150</v>
      </c>
      <c r="AU146" s="259" t="s">
        <v>82</v>
      </c>
      <c r="AV146" s="14" t="s">
        <v>146</v>
      </c>
      <c r="AW146" s="14" t="s">
        <v>33</v>
      </c>
      <c r="AX146" s="14" t="s">
        <v>80</v>
      </c>
      <c r="AY146" s="259" t="s">
        <v>142</v>
      </c>
    </row>
    <row r="147" s="2" customFormat="1" ht="16.5" customHeight="1">
      <c r="A147" s="39"/>
      <c r="B147" s="40"/>
      <c r="C147" s="205" t="s">
        <v>228</v>
      </c>
      <c r="D147" s="205" t="s">
        <v>143</v>
      </c>
      <c r="E147" s="206" t="s">
        <v>347</v>
      </c>
      <c r="F147" s="207" t="s">
        <v>348</v>
      </c>
      <c r="G147" s="208" t="s">
        <v>102</v>
      </c>
      <c r="H147" s="209">
        <v>49.880000000000003</v>
      </c>
      <c r="I147" s="210"/>
      <c r="J147" s="211">
        <f>ROUND(I147*H147,2)</f>
        <v>0</v>
      </c>
      <c r="K147" s="212"/>
      <c r="L147" s="45"/>
      <c r="M147" s="213" t="s">
        <v>19</v>
      </c>
      <c r="N147" s="214" t="s">
        <v>43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146</v>
      </c>
      <c r="AT147" s="217" t="s">
        <v>143</v>
      </c>
      <c r="AU147" s="217" t="s">
        <v>82</v>
      </c>
      <c r="AY147" s="18" t="s">
        <v>142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146</v>
      </c>
      <c r="BM147" s="217" t="s">
        <v>349</v>
      </c>
    </row>
    <row r="148" s="2" customFormat="1">
      <c r="A148" s="39"/>
      <c r="B148" s="40"/>
      <c r="C148" s="41"/>
      <c r="D148" s="219" t="s">
        <v>148</v>
      </c>
      <c r="E148" s="41"/>
      <c r="F148" s="220" t="s">
        <v>350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148</v>
      </c>
      <c r="AU148" s="18" t="s">
        <v>82</v>
      </c>
    </row>
    <row r="149" s="13" customFormat="1">
      <c r="A149" s="13"/>
      <c r="B149" s="224"/>
      <c r="C149" s="225"/>
      <c r="D149" s="226" t="s">
        <v>150</v>
      </c>
      <c r="E149" s="227" t="s">
        <v>602</v>
      </c>
      <c r="F149" s="228" t="s">
        <v>610</v>
      </c>
      <c r="G149" s="225"/>
      <c r="H149" s="229">
        <v>11.890000000000001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150</v>
      </c>
      <c r="AU149" s="235" t="s">
        <v>82</v>
      </c>
      <c r="AV149" s="13" t="s">
        <v>82</v>
      </c>
      <c r="AW149" s="13" t="s">
        <v>33</v>
      </c>
      <c r="AX149" s="13" t="s">
        <v>72</v>
      </c>
      <c r="AY149" s="235" t="s">
        <v>142</v>
      </c>
    </row>
    <row r="150" s="13" customFormat="1">
      <c r="A150" s="13"/>
      <c r="B150" s="224"/>
      <c r="C150" s="225"/>
      <c r="D150" s="226" t="s">
        <v>150</v>
      </c>
      <c r="E150" s="227" t="s">
        <v>599</v>
      </c>
      <c r="F150" s="228" t="s">
        <v>611</v>
      </c>
      <c r="G150" s="225"/>
      <c r="H150" s="229">
        <v>37.990000000000002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150</v>
      </c>
      <c r="AU150" s="235" t="s">
        <v>82</v>
      </c>
      <c r="AV150" s="13" t="s">
        <v>82</v>
      </c>
      <c r="AW150" s="13" t="s">
        <v>33</v>
      </c>
      <c r="AX150" s="13" t="s">
        <v>72</v>
      </c>
      <c r="AY150" s="235" t="s">
        <v>142</v>
      </c>
    </row>
    <row r="151" s="14" customFormat="1">
      <c r="A151" s="14"/>
      <c r="B151" s="249"/>
      <c r="C151" s="250"/>
      <c r="D151" s="226" t="s">
        <v>150</v>
      </c>
      <c r="E151" s="251" t="s">
        <v>19</v>
      </c>
      <c r="F151" s="252" t="s">
        <v>236</v>
      </c>
      <c r="G151" s="250"/>
      <c r="H151" s="253">
        <v>49.880000000000003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150</v>
      </c>
      <c r="AU151" s="259" t="s">
        <v>82</v>
      </c>
      <c r="AV151" s="14" t="s">
        <v>146</v>
      </c>
      <c r="AW151" s="14" t="s">
        <v>33</v>
      </c>
      <c r="AX151" s="14" t="s">
        <v>80</v>
      </c>
      <c r="AY151" s="259" t="s">
        <v>142</v>
      </c>
    </row>
    <row r="152" s="12" customFormat="1" ht="22.8" customHeight="1">
      <c r="A152" s="12"/>
      <c r="B152" s="191"/>
      <c r="C152" s="192"/>
      <c r="D152" s="193" t="s">
        <v>71</v>
      </c>
      <c r="E152" s="247" t="s">
        <v>170</v>
      </c>
      <c r="F152" s="247" t="s">
        <v>352</v>
      </c>
      <c r="G152" s="192"/>
      <c r="H152" s="192"/>
      <c r="I152" s="195"/>
      <c r="J152" s="248">
        <f>BK152</f>
        <v>0</v>
      </c>
      <c r="K152" s="192"/>
      <c r="L152" s="197"/>
      <c r="M152" s="198"/>
      <c r="N152" s="199"/>
      <c r="O152" s="199"/>
      <c r="P152" s="200">
        <f>SUM(P153:P179)</f>
        <v>0</v>
      </c>
      <c r="Q152" s="199"/>
      <c r="R152" s="200">
        <f>SUM(R153:R179)</f>
        <v>13.5918806</v>
      </c>
      <c r="S152" s="199"/>
      <c r="T152" s="201">
        <f>SUM(T153:T179)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2" t="s">
        <v>80</v>
      </c>
      <c r="AT152" s="203" t="s">
        <v>71</v>
      </c>
      <c r="AU152" s="203" t="s">
        <v>80</v>
      </c>
      <c r="AY152" s="202" t="s">
        <v>142</v>
      </c>
      <c r="BK152" s="204">
        <f>SUM(BK153:BK179)</f>
        <v>0</v>
      </c>
    </row>
    <row r="153" s="2" customFormat="1" ht="21.75" customHeight="1">
      <c r="A153" s="39"/>
      <c r="B153" s="40"/>
      <c r="C153" s="205" t="s">
        <v>287</v>
      </c>
      <c r="D153" s="205" t="s">
        <v>143</v>
      </c>
      <c r="E153" s="206" t="s">
        <v>652</v>
      </c>
      <c r="F153" s="207" t="s">
        <v>653</v>
      </c>
      <c r="G153" s="208" t="s">
        <v>102</v>
      </c>
      <c r="H153" s="209">
        <v>49.880000000000003</v>
      </c>
      <c r="I153" s="210"/>
      <c r="J153" s="211">
        <f>ROUND(I153*H153,2)</f>
        <v>0</v>
      </c>
      <c r="K153" s="212"/>
      <c r="L153" s="45"/>
      <c r="M153" s="213" t="s">
        <v>19</v>
      </c>
      <c r="N153" s="214" t="s">
        <v>43</v>
      </c>
      <c r="O153" s="85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146</v>
      </c>
      <c r="AT153" s="217" t="s">
        <v>143</v>
      </c>
      <c r="AU153" s="217" t="s">
        <v>82</v>
      </c>
      <c r="AY153" s="18" t="s">
        <v>142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80</v>
      </c>
      <c r="BK153" s="218">
        <f>ROUND(I153*H153,2)</f>
        <v>0</v>
      </c>
      <c r="BL153" s="18" t="s">
        <v>146</v>
      </c>
      <c r="BM153" s="217" t="s">
        <v>654</v>
      </c>
    </row>
    <row r="154" s="2" customFormat="1">
      <c r="A154" s="39"/>
      <c r="B154" s="40"/>
      <c r="C154" s="41"/>
      <c r="D154" s="219" t="s">
        <v>148</v>
      </c>
      <c r="E154" s="41"/>
      <c r="F154" s="220" t="s">
        <v>655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148</v>
      </c>
      <c r="AU154" s="18" t="s">
        <v>82</v>
      </c>
    </row>
    <row r="155" s="13" customFormat="1">
      <c r="A155" s="13"/>
      <c r="B155" s="224"/>
      <c r="C155" s="225"/>
      <c r="D155" s="226" t="s">
        <v>150</v>
      </c>
      <c r="E155" s="227" t="s">
        <v>19</v>
      </c>
      <c r="F155" s="228" t="s">
        <v>599</v>
      </c>
      <c r="G155" s="225"/>
      <c r="H155" s="229">
        <v>37.990000000000002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150</v>
      </c>
      <c r="AU155" s="235" t="s">
        <v>82</v>
      </c>
      <c r="AV155" s="13" t="s">
        <v>82</v>
      </c>
      <c r="AW155" s="13" t="s">
        <v>33</v>
      </c>
      <c r="AX155" s="13" t="s">
        <v>72</v>
      </c>
      <c r="AY155" s="235" t="s">
        <v>142</v>
      </c>
    </row>
    <row r="156" s="13" customFormat="1">
      <c r="A156" s="13"/>
      <c r="B156" s="224"/>
      <c r="C156" s="225"/>
      <c r="D156" s="226" t="s">
        <v>150</v>
      </c>
      <c r="E156" s="227" t="s">
        <v>19</v>
      </c>
      <c r="F156" s="228" t="s">
        <v>602</v>
      </c>
      <c r="G156" s="225"/>
      <c r="H156" s="229">
        <v>11.890000000000001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150</v>
      </c>
      <c r="AU156" s="235" t="s">
        <v>82</v>
      </c>
      <c r="AV156" s="13" t="s">
        <v>82</v>
      </c>
      <c r="AW156" s="13" t="s">
        <v>33</v>
      </c>
      <c r="AX156" s="13" t="s">
        <v>72</v>
      </c>
      <c r="AY156" s="235" t="s">
        <v>142</v>
      </c>
    </row>
    <row r="157" s="14" customFormat="1">
      <c r="A157" s="14"/>
      <c r="B157" s="249"/>
      <c r="C157" s="250"/>
      <c r="D157" s="226" t="s">
        <v>150</v>
      </c>
      <c r="E157" s="251" t="s">
        <v>19</v>
      </c>
      <c r="F157" s="252" t="s">
        <v>236</v>
      </c>
      <c r="G157" s="250"/>
      <c r="H157" s="253">
        <v>49.880000000000003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150</v>
      </c>
      <c r="AU157" s="259" t="s">
        <v>82</v>
      </c>
      <c r="AV157" s="14" t="s">
        <v>146</v>
      </c>
      <c r="AW157" s="14" t="s">
        <v>33</v>
      </c>
      <c r="AX157" s="14" t="s">
        <v>80</v>
      </c>
      <c r="AY157" s="259" t="s">
        <v>142</v>
      </c>
    </row>
    <row r="158" s="2" customFormat="1" ht="21.75" customHeight="1">
      <c r="A158" s="39"/>
      <c r="B158" s="40"/>
      <c r="C158" s="205" t="s">
        <v>292</v>
      </c>
      <c r="D158" s="205" t="s">
        <v>143</v>
      </c>
      <c r="E158" s="206" t="s">
        <v>656</v>
      </c>
      <c r="F158" s="207" t="s">
        <v>657</v>
      </c>
      <c r="G158" s="208" t="s">
        <v>102</v>
      </c>
      <c r="H158" s="209">
        <v>49.880000000000003</v>
      </c>
      <c r="I158" s="210"/>
      <c r="J158" s="211">
        <f>ROUND(I158*H158,2)</f>
        <v>0</v>
      </c>
      <c r="K158" s="212"/>
      <c r="L158" s="45"/>
      <c r="M158" s="213" t="s">
        <v>19</v>
      </c>
      <c r="N158" s="214" t="s">
        <v>43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146</v>
      </c>
      <c r="AT158" s="217" t="s">
        <v>143</v>
      </c>
      <c r="AU158" s="217" t="s">
        <v>82</v>
      </c>
      <c r="AY158" s="18" t="s">
        <v>142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146</v>
      </c>
      <c r="BM158" s="217" t="s">
        <v>658</v>
      </c>
    </row>
    <row r="159" s="2" customFormat="1">
      <c r="A159" s="39"/>
      <c r="B159" s="40"/>
      <c r="C159" s="41"/>
      <c r="D159" s="219" t="s">
        <v>148</v>
      </c>
      <c r="E159" s="41"/>
      <c r="F159" s="220" t="s">
        <v>659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148</v>
      </c>
      <c r="AU159" s="18" t="s">
        <v>82</v>
      </c>
    </row>
    <row r="160" s="2" customFormat="1">
      <c r="A160" s="39"/>
      <c r="B160" s="40"/>
      <c r="C160" s="41"/>
      <c r="D160" s="226" t="s">
        <v>104</v>
      </c>
      <c r="E160" s="41"/>
      <c r="F160" s="260" t="s">
        <v>660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104</v>
      </c>
      <c r="AU160" s="18" t="s">
        <v>82</v>
      </c>
    </row>
    <row r="161" s="13" customFormat="1">
      <c r="A161" s="13"/>
      <c r="B161" s="224"/>
      <c r="C161" s="225"/>
      <c r="D161" s="226" t="s">
        <v>150</v>
      </c>
      <c r="E161" s="227" t="s">
        <v>19</v>
      </c>
      <c r="F161" s="228" t="s">
        <v>599</v>
      </c>
      <c r="G161" s="225"/>
      <c r="H161" s="229">
        <v>37.990000000000002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150</v>
      </c>
      <c r="AU161" s="235" t="s">
        <v>82</v>
      </c>
      <c r="AV161" s="13" t="s">
        <v>82</v>
      </c>
      <c r="AW161" s="13" t="s">
        <v>33</v>
      </c>
      <c r="AX161" s="13" t="s">
        <v>72</v>
      </c>
      <c r="AY161" s="235" t="s">
        <v>142</v>
      </c>
    </row>
    <row r="162" s="13" customFormat="1">
      <c r="A162" s="13"/>
      <c r="B162" s="224"/>
      <c r="C162" s="225"/>
      <c r="D162" s="226" t="s">
        <v>150</v>
      </c>
      <c r="E162" s="227" t="s">
        <v>19</v>
      </c>
      <c r="F162" s="228" t="s">
        <v>602</v>
      </c>
      <c r="G162" s="225"/>
      <c r="H162" s="229">
        <v>11.890000000000001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150</v>
      </c>
      <c r="AU162" s="235" t="s">
        <v>82</v>
      </c>
      <c r="AV162" s="13" t="s">
        <v>82</v>
      </c>
      <c r="AW162" s="13" t="s">
        <v>33</v>
      </c>
      <c r="AX162" s="13" t="s">
        <v>72</v>
      </c>
      <c r="AY162" s="235" t="s">
        <v>142</v>
      </c>
    </row>
    <row r="163" s="14" customFormat="1">
      <c r="A163" s="14"/>
      <c r="B163" s="249"/>
      <c r="C163" s="250"/>
      <c r="D163" s="226" t="s">
        <v>150</v>
      </c>
      <c r="E163" s="251" t="s">
        <v>19</v>
      </c>
      <c r="F163" s="252" t="s">
        <v>236</v>
      </c>
      <c r="G163" s="250"/>
      <c r="H163" s="253">
        <v>49.880000000000003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9" t="s">
        <v>150</v>
      </c>
      <c r="AU163" s="259" t="s">
        <v>82</v>
      </c>
      <c r="AV163" s="14" t="s">
        <v>146</v>
      </c>
      <c r="AW163" s="14" t="s">
        <v>33</v>
      </c>
      <c r="AX163" s="14" t="s">
        <v>80</v>
      </c>
      <c r="AY163" s="259" t="s">
        <v>142</v>
      </c>
    </row>
    <row r="164" s="2" customFormat="1" ht="37.8" customHeight="1">
      <c r="A164" s="39"/>
      <c r="B164" s="40"/>
      <c r="C164" s="205" t="s">
        <v>297</v>
      </c>
      <c r="D164" s="205" t="s">
        <v>143</v>
      </c>
      <c r="E164" s="206" t="s">
        <v>661</v>
      </c>
      <c r="F164" s="207" t="s">
        <v>662</v>
      </c>
      <c r="G164" s="208" t="s">
        <v>102</v>
      </c>
      <c r="H164" s="209">
        <v>49.880000000000003</v>
      </c>
      <c r="I164" s="210"/>
      <c r="J164" s="211">
        <f>ROUND(I164*H164,2)</f>
        <v>0</v>
      </c>
      <c r="K164" s="212"/>
      <c r="L164" s="45"/>
      <c r="M164" s="213" t="s">
        <v>19</v>
      </c>
      <c r="N164" s="214" t="s">
        <v>43</v>
      </c>
      <c r="O164" s="85"/>
      <c r="P164" s="215">
        <f>O164*H164</f>
        <v>0</v>
      </c>
      <c r="Q164" s="215">
        <v>0.090620000000000006</v>
      </c>
      <c r="R164" s="215">
        <f>Q164*H164</f>
        <v>4.520125600000001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146</v>
      </c>
      <c r="AT164" s="217" t="s">
        <v>143</v>
      </c>
      <c r="AU164" s="217" t="s">
        <v>82</v>
      </c>
      <c r="AY164" s="18" t="s">
        <v>142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80</v>
      </c>
      <c r="BK164" s="218">
        <f>ROUND(I164*H164,2)</f>
        <v>0</v>
      </c>
      <c r="BL164" s="18" t="s">
        <v>146</v>
      </c>
      <c r="BM164" s="217" t="s">
        <v>663</v>
      </c>
    </row>
    <row r="165" s="2" customFormat="1">
      <c r="A165" s="39"/>
      <c r="B165" s="40"/>
      <c r="C165" s="41"/>
      <c r="D165" s="219" t="s">
        <v>148</v>
      </c>
      <c r="E165" s="41"/>
      <c r="F165" s="220" t="s">
        <v>664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148</v>
      </c>
      <c r="AU165" s="18" t="s">
        <v>82</v>
      </c>
    </row>
    <row r="166" s="13" customFormat="1">
      <c r="A166" s="13"/>
      <c r="B166" s="224"/>
      <c r="C166" s="225"/>
      <c r="D166" s="226" t="s">
        <v>150</v>
      </c>
      <c r="E166" s="227" t="s">
        <v>19</v>
      </c>
      <c r="F166" s="228" t="s">
        <v>599</v>
      </c>
      <c r="G166" s="225"/>
      <c r="H166" s="229">
        <v>37.990000000000002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150</v>
      </c>
      <c r="AU166" s="235" t="s">
        <v>82</v>
      </c>
      <c r="AV166" s="13" t="s">
        <v>82</v>
      </c>
      <c r="AW166" s="13" t="s">
        <v>33</v>
      </c>
      <c r="AX166" s="13" t="s">
        <v>72</v>
      </c>
      <c r="AY166" s="235" t="s">
        <v>142</v>
      </c>
    </row>
    <row r="167" s="13" customFormat="1">
      <c r="A167" s="13"/>
      <c r="B167" s="224"/>
      <c r="C167" s="225"/>
      <c r="D167" s="226" t="s">
        <v>150</v>
      </c>
      <c r="E167" s="227" t="s">
        <v>19</v>
      </c>
      <c r="F167" s="228" t="s">
        <v>602</v>
      </c>
      <c r="G167" s="225"/>
      <c r="H167" s="229">
        <v>11.890000000000001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150</v>
      </c>
      <c r="AU167" s="235" t="s">
        <v>82</v>
      </c>
      <c r="AV167" s="13" t="s">
        <v>82</v>
      </c>
      <c r="AW167" s="13" t="s">
        <v>33</v>
      </c>
      <c r="AX167" s="13" t="s">
        <v>72</v>
      </c>
      <c r="AY167" s="235" t="s">
        <v>142</v>
      </c>
    </row>
    <row r="168" s="14" customFormat="1">
      <c r="A168" s="14"/>
      <c r="B168" s="249"/>
      <c r="C168" s="250"/>
      <c r="D168" s="226" t="s">
        <v>150</v>
      </c>
      <c r="E168" s="251" t="s">
        <v>19</v>
      </c>
      <c r="F168" s="252" t="s">
        <v>236</v>
      </c>
      <c r="G168" s="250"/>
      <c r="H168" s="253">
        <v>49.880000000000003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150</v>
      </c>
      <c r="AU168" s="259" t="s">
        <v>82</v>
      </c>
      <c r="AV168" s="14" t="s">
        <v>146</v>
      </c>
      <c r="AW168" s="14" t="s">
        <v>33</v>
      </c>
      <c r="AX168" s="14" t="s">
        <v>80</v>
      </c>
      <c r="AY168" s="259" t="s">
        <v>142</v>
      </c>
    </row>
    <row r="169" s="2" customFormat="1" ht="16.5" customHeight="1">
      <c r="A169" s="39"/>
      <c r="B169" s="40"/>
      <c r="C169" s="236" t="s">
        <v>304</v>
      </c>
      <c r="D169" s="236" t="s">
        <v>152</v>
      </c>
      <c r="E169" s="237" t="s">
        <v>406</v>
      </c>
      <c r="F169" s="238" t="s">
        <v>407</v>
      </c>
      <c r="G169" s="239" t="s">
        <v>102</v>
      </c>
      <c r="H169" s="240">
        <v>39.130000000000003</v>
      </c>
      <c r="I169" s="241"/>
      <c r="J169" s="242">
        <f>ROUND(I169*H169,2)</f>
        <v>0</v>
      </c>
      <c r="K169" s="243"/>
      <c r="L169" s="244"/>
      <c r="M169" s="245" t="s">
        <v>19</v>
      </c>
      <c r="N169" s="246" t="s">
        <v>43</v>
      </c>
      <c r="O169" s="85"/>
      <c r="P169" s="215">
        <f>O169*H169</f>
        <v>0</v>
      </c>
      <c r="Q169" s="215">
        <v>0.17599999999999999</v>
      </c>
      <c r="R169" s="215">
        <f>Q169*H169</f>
        <v>6.8868799999999997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155</v>
      </c>
      <c r="AT169" s="217" t="s">
        <v>152</v>
      </c>
      <c r="AU169" s="217" t="s">
        <v>82</v>
      </c>
      <c r="AY169" s="18" t="s">
        <v>142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146</v>
      </c>
      <c r="BM169" s="217" t="s">
        <v>408</v>
      </c>
    </row>
    <row r="170" s="13" customFormat="1">
      <c r="A170" s="13"/>
      <c r="B170" s="224"/>
      <c r="C170" s="225"/>
      <c r="D170" s="226" t="s">
        <v>150</v>
      </c>
      <c r="E170" s="227" t="s">
        <v>19</v>
      </c>
      <c r="F170" s="228" t="s">
        <v>599</v>
      </c>
      <c r="G170" s="225"/>
      <c r="H170" s="229">
        <v>37.990000000000002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150</v>
      </c>
      <c r="AU170" s="235" t="s">
        <v>82</v>
      </c>
      <c r="AV170" s="13" t="s">
        <v>82</v>
      </c>
      <c r="AW170" s="13" t="s">
        <v>33</v>
      </c>
      <c r="AX170" s="13" t="s">
        <v>80</v>
      </c>
      <c r="AY170" s="235" t="s">
        <v>142</v>
      </c>
    </row>
    <row r="171" s="13" customFormat="1">
      <c r="A171" s="13"/>
      <c r="B171" s="224"/>
      <c r="C171" s="225"/>
      <c r="D171" s="226" t="s">
        <v>150</v>
      </c>
      <c r="E171" s="225"/>
      <c r="F171" s="228" t="s">
        <v>665</v>
      </c>
      <c r="G171" s="225"/>
      <c r="H171" s="229">
        <v>39.130000000000003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150</v>
      </c>
      <c r="AU171" s="235" t="s">
        <v>82</v>
      </c>
      <c r="AV171" s="13" t="s">
        <v>82</v>
      </c>
      <c r="AW171" s="13" t="s">
        <v>4</v>
      </c>
      <c r="AX171" s="13" t="s">
        <v>80</v>
      </c>
      <c r="AY171" s="235" t="s">
        <v>142</v>
      </c>
    </row>
    <row r="172" s="2" customFormat="1" ht="16.5" customHeight="1">
      <c r="A172" s="39"/>
      <c r="B172" s="40"/>
      <c r="C172" s="236" t="s">
        <v>314</v>
      </c>
      <c r="D172" s="236" t="s">
        <v>152</v>
      </c>
      <c r="E172" s="237" t="s">
        <v>666</v>
      </c>
      <c r="F172" s="238" t="s">
        <v>667</v>
      </c>
      <c r="G172" s="239" t="s">
        <v>102</v>
      </c>
      <c r="H172" s="240">
        <v>12.484999999999999</v>
      </c>
      <c r="I172" s="241"/>
      <c r="J172" s="242">
        <f>ROUND(I172*H172,2)</f>
        <v>0</v>
      </c>
      <c r="K172" s="243"/>
      <c r="L172" s="244"/>
      <c r="M172" s="245" t="s">
        <v>19</v>
      </c>
      <c r="N172" s="246" t="s">
        <v>43</v>
      </c>
      <c r="O172" s="85"/>
      <c r="P172" s="215">
        <f>O172*H172</f>
        <v>0</v>
      </c>
      <c r="Q172" s="215">
        <v>0.17499999999999999</v>
      </c>
      <c r="R172" s="215">
        <f>Q172*H172</f>
        <v>2.1848749999999999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155</v>
      </c>
      <c r="AT172" s="217" t="s">
        <v>152</v>
      </c>
      <c r="AU172" s="217" t="s">
        <v>82</v>
      </c>
      <c r="AY172" s="18" t="s">
        <v>142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80</v>
      </c>
      <c r="BK172" s="218">
        <f>ROUND(I172*H172,2)</f>
        <v>0</v>
      </c>
      <c r="BL172" s="18" t="s">
        <v>146</v>
      </c>
      <c r="BM172" s="217" t="s">
        <v>668</v>
      </c>
    </row>
    <row r="173" s="13" customFormat="1">
      <c r="A173" s="13"/>
      <c r="B173" s="224"/>
      <c r="C173" s="225"/>
      <c r="D173" s="226" t="s">
        <v>150</v>
      </c>
      <c r="E173" s="227" t="s">
        <v>19</v>
      </c>
      <c r="F173" s="228" t="s">
        <v>602</v>
      </c>
      <c r="G173" s="225"/>
      <c r="H173" s="229">
        <v>11.890000000000001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150</v>
      </c>
      <c r="AU173" s="235" t="s">
        <v>82</v>
      </c>
      <c r="AV173" s="13" t="s">
        <v>82</v>
      </c>
      <c r="AW173" s="13" t="s">
        <v>33</v>
      </c>
      <c r="AX173" s="13" t="s">
        <v>80</v>
      </c>
      <c r="AY173" s="235" t="s">
        <v>142</v>
      </c>
    </row>
    <row r="174" s="13" customFormat="1">
      <c r="A174" s="13"/>
      <c r="B174" s="224"/>
      <c r="C174" s="225"/>
      <c r="D174" s="226" t="s">
        <v>150</v>
      </c>
      <c r="E174" s="225"/>
      <c r="F174" s="228" t="s">
        <v>669</v>
      </c>
      <c r="G174" s="225"/>
      <c r="H174" s="229">
        <v>12.484999999999999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150</v>
      </c>
      <c r="AU174" s="235" t="s">
        <v>82</v>
      </c>
      <c r="AV174" s="13" t="s">
        <v>82</v>
      </c>
      <c r="AW174" s="13" t="s">
        <v>4</v>
      </c>
      <c r="AX174" s="13" t="s">
        <v>80</v>
      </c>
      <c r="AY174" s="235" t="s">
        <v>142</v>
      </c>
    </row>
    <row r="175" s="2" customFormat="1" ht="44.25" customHeight="1">
      <c r="A175" s="39"/>
      <c r="B175" s="40"/>
      <c r="C175" s="205" t="s">
        <v>320</v>
      </c>
      <c r="D175" s="205" t="s">
        <v>143</v>
      </c>
      <c r="E175" s="206" t="s">
        <v>670</v>
      </c>
      <c r="F175" s="207" t="s">
        <v>671</v>
      </c>
      <c r="G175" s="208" t="s">
        <v>102</v>
      </c>
      <c r="H175" s="209">
        <v>49.880000000000003</v>
      </c>
      <c r="I175" s="210"/>
      <c r="J175" s="211">
        <f>ROUND(I175*H175,2)</f>
        <v>0</v>
      </c>
      <c r="K175" s="212"/>
      <c r="L175" s="45"/>
      <c r="M175" s="213" t="s">
        <v>19</v>
      </c>
      <c r="N175" s="214" t="s">
        <v>43</v>
      </c>
      <c r="O175" s="85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7" t="s">
        <v>146</v>
      </c>
      <c r="AT175" s="217" t="s">
        <v>143</v>
      </c>
      <c r="AU175" s="217" t="s">
        <v>82</v>
      </c>
      <c r="AY175" s="18" t="s">
        <v>142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80</v>
      </c>
      <c r="BK175" s="218">
        <f>ROUND(I175*H175,2)</f>
        <v>0</v>
      </c>
      <c r="BL175" s="18" t="s">
        <v>146</v>
      </c>
      <c r="BM175" s="217" t="s">
        <v>672</v>
      </c>
    </row>
    <row r="176" s="2" customFormat="1">
      <c r="A176" s="39"/>
      <c r="B176" s="40"/>
      <c r="C176" s="41"/>
      <c r="D176" s="219" t="s">
        <v>148</v>
      </c>
      <c r="E176" s="41"/>
      <c r="F176" s="220" t="s">
        <v>673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148</v>
      </c>
      <c r="AU176" s="18" t="s">
        <v>82</v>
      </c>
    </row>
    <row r="177" s="13" customFormat="1">
      <c r="A177" s="13"/>
      <c r="B177" s="224"/>
      <c r="C177" s="225"/>
      <c r="D177" s="226" t="s">
        <v>150</v>
      </c>
      <c r="E177" s="227" t="s">
        <v>19</v>
      </c>
      <c r="F177" s="228" t="s">
        <v>599</v>
      </c>
      <c r="G177" s="225"/>
      <c r="H177" s="229">
        <v>37.990000000000002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150</v>
      </c>
      <c r="AU177" s="235" t="s">
        <v>82</v>
      </c>
      <c r="AV177" s="13" t="s">
        <v>82</v>
      </c>
      <c r="AW177" s="13" t="s">
        <v>33</v>
      </c>
      <c r="AX177" s="13" t="s">
        <v>72</v>
      </c>
      <c r="AY177" s="235" t="s">
        <v>142</v>
      </c>
    </row>
    <row r="178" s="13" customFormat="1">
      <c r="A178" s="13"/>
      <c r="B178" s="224"/>
      <c r="C178" s="225"/>
      <c r="D178" s="226" t="s">
        <v>150</v>
      </c>
      <c r="E178" s="227" t="s">
        <v>19</v>
      </c>
      <c r="F178" s="228" t="s">
        <v>602</v>
      </c>
      <c r="G178" s="225"/>
      <c r="H178" s="229">
        <v>11.890000000000001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150</v>
      </c>
      <c r="AU178" s="235" t="s">
        <v>82</v>
      </c>
      <c r="AV178" s="13" t="s">
        <v>82</v>
      </c>
      <c r="AW178" s="13" t="s">
        <v>33</v>
      </c>
      <c r="AX178" s="13" t="s">
        <v>72</v>
      </c>
      <c r="AY178" s="235" t="s">
        <v>142</v>
      </c>
    </row>
    <row r="179" s="14" customFormat="1">
      <c r="A179" s="14"/>
      <c r="B179" s="249"/>
      <c r="C179" s="250"/>
      <c r="D179" s="226" t="s">
        <v>150</v>
      </c>
      <c r="E179" s="251" t="s">
        <v>19</v>
      </c>
      <c r="F179" s="252" t="s">
        <v>236</v>
      </c>
      <c r="G179" s="250"/>
      <c r="H179" s="253">
        <v>49.880000000000003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150</v>
      </c>
      <c r="AU179" s="259" t="s">
        <v>82</v>
      </c>
      <c r="AV179" s="14" t="s">
        <v>146</v>
      </c>
      <c r="AW179" s="14" t="s">
        <v>33</v>
      </c>
      <c r="AX179" s="14" t="s">
        <v>80</v>
      </c>
      <c r="AY179" s="259" t="s">
        <v>142</v>
      </c>
    </row>
    <row r="180" s="12" customFormat="1" ht="22.8" customHeight="1">
      <c r="A180" s="12"/>
      <c r="B180" s="191"/>
      <c r="C180" s="192"/>
      <c r="D180" s="193" t="s">
        <v>71</v>
      </c>
      <c r="E180" s="247" t="s">
        <v>193</v>
      </c>
      <c r="F180" s="247" t="s">
        <v>434</v>
      </c>
      <c r="G180" s="192"/>
      <c r="H180" s="192"/>
      <c r="I180" s="195"/>
      <c r="J180" s="248">
        <f>BK180</f>
        <v>0</v>
      </c>
      <c r="K180" s="192"/>
      <c r="L180" s="197"/>
      <c r="M180" s="198"/>
      <c r="N180" s="199"/>
      <c r="O180" s="199"/>
      <c r="P180" s="200">
        <f>SUM(P181:P196)</f>
        <v>0</v>
      </c>
      <c r="Q180" s="199"/>
      <c r="R180" s="200">
        <f>SUM(R181:R196)</f>
        <v>9.76414224</v>
      </c>
      <c r="S180" s="199"/>
      <c r="T180" s="201">
        <f>SUM(T181:T196)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2" t="s">
        <v>80</v>
      </c>
      <c r="AT180" s="203" t="s">
        <v>71</v>
      </c>
      <c r="AU180" s="203" t="s">
        <v>80</v>
      </c>
      <c r="AY180" s="202" t="s">
        <v>142</v>
      </c>
      <c r="BK180" s="204">
        <f>SUM(BK181:BK196)</f>
        <v>0</v>
      </c>
    </row>
    <row r="181" s="2" customFormat="1" ht="24.15" customHeight="1">
      <c r="A181" s="39"/>
      <c r="B181" s="40"/>
      <c r="C181" s="205" t="s">
        <v>326</v>
      </c>
      <c r="D181" s="205" t="s">
        <v>143</v>
      </c>
      <c r="E181" s="206" t="s">
        <v>478</v>
      </c>
      <c r="F181" s="207" t="s">
        <v>479</v>
      </c>
      <c r="G181" s="208" t="s">
        <v>161</v>
      </c>
      <c r="H181" s="209">
        <v>10.5</v>
      </c>
      <c r="I181" s="210"/>
      <c r="J181" s="211">
        <f>ROUND(I181*H181,2)</f>
        <v>0</v>
      </c>
      <c r="K181" s="212"/>
      <c r="L181" s="45"/>
      <c r="M181" s="213" t="s">
        <v>19</v>
      </c>
      <c r="N181" s="214" t="s">
        <v>43</v>
      </c>
      <c r="O181" s="85"/>
      <c r="P181" s="215">
        <f>O181*H181</f>
        <v>0</v>
      </c>
      <c r="Q181" s="215">
        <v>0.15540000000000001</v>
      </c>
      <c r="R181" s="215">
        <f>Q181*H181</f>
        <v>1.6317000000000002</v>
      </c>
      <c r="S181" s="215">
        <v>0</v>
      </c>
      <c r="T181" s="21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7" t="s">
        <v>146</v>
      </c>
      <c r="AT181" s="217" t="s">
        <v>143</v>
      </c>
      <c r="AU181" s="217" t="s">
        <v>82</v>
      </c>
      <c r="AY181" s="18" t="s">
        <v>142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80</v>
      </c>
      <c r="BK181" s="218">
        <f>ROUND(I181*H181,2)</f>
        <v>0</v>
      </c>
      <c r="BL181" s="18" t="s">
        <v>146</v>
      </c>
      <c r="BM181" s="217" t="s">
        <v>480</v>
      </c>
    </row>
    <row r="182" s="2" customFormat="1">
      <c r="A182" s="39"/>
      <c r="B182" s="40"/>
      <c r="C182" s="41"/>
      <c r="D182" s="219" t="s">
        <v>148</v>
      </c>
      <c r="E182" s="41"/>
      <c r="F182" s="220" t="s">
        <v>481</v>
      </c>
      <c r="G182" s="41"/>
      <c r="H182" s="41"/>
      <c r="I182" s="221"/>
      <c r="J182" s="41"/>
      <c r="K182" s="41"/>
      <c r="L182" s="45"/>
      <c r="M182" s="222"/>
      <c r="N182" s="223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148</v>
      </c>
      <c r="AU182" s="18" t="s">
        <v>82</v>
      </c>
    </row>
    <row r="183" s="13" customFormat="1">
      <c r="A183" s="13"/>
      <c r="B183" s="224"/>
      <c r="C183" s="225"/>
      <c r="D183" s="226" t="s">
        <v>150</v>
      </c>
      <c r="E183" s="227" t="s">
        <v>19</v>
      </c>
      <c r="F183" s="228" t="s">
        <v>674</v>
      </c>
      <c r="G183" s="225"/>
      <c r="H183" s="229">
        <v>6.5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150</v>
      </c>
      <c r="AU183" s="235" t="s">
        <v>82</v>
      </c>
      <c r="AV183" s="13" t="s">
        <v>82</v>
      </c>
      <c r="AW183" s="13" t="s">
        <v>33</v>
      </c>
      <c r="AX183" s="13" t="s">
        <v>72</v>
      </c>
      <c r="AY183" s="235" t="s">
        <v>142</v>
      </c>
    </row>
    <row r="184" s="15" customFormat="1">
      <c r="A184" s="15"/>
      <c r="B184" s="261"/>
      <c r="C184" s="262"/>
      <c r="D184" s="226" t="s">
        <v>150</v>
      </c>
      <c r="E184" s="263" t="s">
        <v>19</v>
      </c>
      <c r="F184" s="264" t="s">
        <v>487</v>
      </c>
      <c r="G184" s="262"/>
      <c r="H184" s="265">
        <v>6.5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1" t="s">
        <v>150</v>
      </c>
      <c r="AU184" s="271" t="s">
        <v>82</v>
      </c>
      <c r="AV184" s="15" t="s">
        <v>158</v>
      </c>
      <c r="AW184" s="15" t="s">
        <v>33</v>
      </c>
      <c r="AX184" s="15" t="s">
        <v>72</v>
      </c>
      <c r="AY184" s="271" t="s">
        <v>142</v>
      </c>
    </row>
    <row r="185" s="13" customFormat="1">
      <c r="A185" s="13"/>
      <c r="B185" s="224"/>
      <c r="C185" s="225"/>
      <c r="D185" s="226" t="s">
        <v>150</v>
      </c>
      <c r="E185" s="227" t="s">
        <v>19</v>
      </c>
      <c r="F185" s="228" t="s">
        <v>146</v>
      </c>
      <c r="G185" s="225"/>
      <c r="H185" s="229">
        <v>4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150</v>
      </c>
      <c r="AU185" s="235" t="s">
        <v>82</v>
      </c>
      <c r="AV185" s="13" t="s">
        <v>82</v>
      </c>
      <c r="AW185" s="13" t="s">
        <v>33</v>
      </c>
      <c r="AX185" s="13" t="s">
        <v>72</v>
      </c>
      <c r="AY185" s="235" t="s">
        <v>142</v>
      </c>
    </row>
    <row r="186" s="15" customFormat="1">
      <c r="A186" s="15"/>
      <c r="B186" s="261"/>
      <c r="C186" s="262"/>
      <c r="D186" s="226" t="s">
        <v>150</v>
      </c>
      <c r="E186" s="263" t="s">
        <v>19</v>
      </c>
      <c r="F186" s="264" t="s">
        <v>488</v>
      </c>
      <c r="G186" s="262"/>
      <c r="H186" s="265">
        <v>4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1" t="s">
        <v>150</v>
      </c>
      <c r="AU186" s="271" t="s">
        <v>82</v>
      </c>
      <c r="AV186" s="15" t="s">
        <v>158</v>
      </c>
      <c r="AW186" s="15" t="s">
        <v>33</v>
      </c>
      <c r="AX186" s="15" t="s">
        <v>72</v>
      </c>
      <c r="AY186" s="271" t="s">
        <v>142</v>
      </c>
    </row>
    <row r="187" s="14" customFormat="1">
      <c r="A187" s="14"/>
      <c r="B187" s="249"/>
      <c r="C187" s="250"/>
      <c r="D187" s="226" t="s">
        <v>150</v>
      </c>
      <c r="E187" s="251" t="s">
        <v>19</v>
      </c>
      <c r="F187" s="252" t="s">
        <v>236</v>
      </c>
      <c r="G187" s="250"/>
      <c r="H187" s="253">
        <v>10.5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150</v>
      </c>
      <c r="AU187" s="259" t="s">
        <v>82</v>
      </c>
      <c r="AV187" s="14" t="s">
        <v>146</v>
      </c>
      <c r="AW187" s="14" t="s">
        <v>33</v>
      </c>
      <c r="AX187" s="14" t="s">
        <v>80</v>
      </c>
      <c r="AY187" s="259" t="s">
        <v>142</v>
      </c>
    </row>
    <row r="188" s="2" customFormat="1" ht="16.5" customHeight="1">
      <c r="A188" s="39"/>
      <c r="B188" s="40"/>
      <c r="C188" s="236" t="s">
        <v>333</v>
      </c>
      <c r="D188" s="236" t="s">
        <v>152</v>
      </c>
      <c r="E188" s="237" t="s">
        <v>489</v>
      </c>
      <c r="F188" s="238" t="s">
        <v>490</v>
      </c>
      <c r="G188" s="239" t="s">
        <v>161</v>
      </c>
      <c r="H188" s="240">
        <v>6.6950000000000003</v>
      </c>
      <c r="I188" s="241"/>
      <c r="J188" s="242">
        <f>ROUND(I188*H188,2)</f>
        <v>0</v>
      </c>
      <c r="K188" s="243"/>
      <c r="L188" s="244"/>
      <c r="M188" s="245" t="s">
        <v>19</v>
      </c>
      <c r="N188" s="246" t="s">
        <v>43</v>
      </c>
      <c r="O188" s="85"/>
      <c r="P188" s="215">
        <f>O188*H188</f>
        <v>0</v>
      </c>
      <c r="Q188" s="215">
        <v>0.055</v>
      </c>
      <c r="R188" s="215">
        <f>Q188*H188</f>
        <v>0.36822500000000002</v>
      </c>
      <c r="S188" s="215">
        <v>0</v>
      </c>
      <c r="T188" s="21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155</v>
      </c>
      <c r="AT188" s="217" t="s">
        <v>152</v>
      </c>
      <c r="AU188" s="217" t="s">
        <v>82</v>
      </c>
      <c r="AY188" s="18" t="s">
        <v>142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80</v>
      </c>
      <c r="BK188" s="218">
        <f>ROUND(I188*H188,2)</f>
        <v>0</v>
      </c>
      <c r="BL188" s="18" t="s">
        <v>146</v>
      </c>
      <c r="BM188" s="217" t="s">
        <v>491</v>
      </c>
    </row>
    <row r="189" s="13" customFormat="1">
      <c r="A189" s="13"/>
      <c r="B189" s="224"/>
      <c r="C189" s="225"/>
      <c r="D189" s="226" t="s">
        <v>150</v>
      </c>
      <c r="E189" s="227" t="s">
        <v>19</v>
      </c>
      <c r="F189" s="228" t="s">
        <v>674</v>
      </c>
      <c r="G189" s="225"/>
      <c r="H189" s="229">
        <v>6.5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150</v>
      </c>
      <c r="AU189" s="235" t="s">
        <v>82</v>
      </c>
      <c r="AV189" s="13" t="s">
        <v>82</v>
      </c>
      <c r="AW189" s="13" t="s">
        <v>33</v>
      </c>
      <c r="AX189" s="13" t="s">
        <v>80</v>
      </c>
      <c r="AY189" s="235" t="s">
        <v>142</v>
      </c>
    </row>
    <row r="190" s="13" customFormat="1">
      <c r="A190" s="13"/>
      <c r="B190" s="224"/>
      <c r="C190" s="225"/>
      <c r="D190" s="226" t="s">
        <v>150</v>
      </c>
      <c r="E190" s="225"/>
      <c r="F190" s="228" t="s">
        <v>675</v>
      </c>
      <c r="G190" s="225"/>
      <c r="H190" s="229">
        <v>6.6950000000000003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150</v>
      </c>
      <c r="AU190" s="235" t="s">
        <v>82</v>
      </c>
      <c r="AV190" s="13" t="s">
        <v>82</v>
      </c>
      <c r="AW190" s="13" t="s">
        <v>4</v>
      </c>
      <c r="AX190" s="13" t="s">
        <v>80</v>
      </c>
      <c r="AY190" s="235" t="s">
        <v>142</v>
      </c>
    </row>
    <row r="191" s="2" customFormat="1" ht="16.5" customHeight="1">
      <c r="A191" s="39"/>
      <c r="B191" s="40"/>
      <c r="C191" s="236" t="s">
        <v>339</v>
      </c>
      <c r="D191" s="236" t="s">
        <v>152</v>
      </c>
      <c r="E191" s="237" t="s">
        <v>501</v>
      </c>
      <c r="F191" s="238" t="s">
        <v>502</v>
      </c>
      <c r="G191" s="239" t="s">
        <v>161</v>
      </c>
      <c r="H191" s="240">
        <v>4</v>
      </c>
      <c r="I191" s="241"/>
      <c r="J191" s="242">
        <f>ROUND(I191*H191,2)</f>
        <v>0</v>
      </c>
      <c r="K191" s="243"/>
      <c r="L191" s="244"/>
      <c r="M191" s="245" t="s">
        <v>19</v>
      </c>
      <c r="N191" s="246" t="s">
        <v>43</v>
      </c>
      <c r="O191" s="85"/>
      <c r="P191" s="215">
        <f>O191*H191</f>
        <v>0</v>
      </c>
      <c r="Q191" s="215">
        <v>0.065670000000000006</v>
      </c>
      <c r="R191" s="215">
        <f>Q191*H191</f>
        <v>0.26268000000000002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155</v>
      </c>
      <c r="AT191" s="217" t="s">
        <v>152</v>
      </c>
      <c r="AU191" s="217" t="s">
        <v>82</v>
      </c>
      <c r="AY191" s="18" t="s">
        <v>142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80</v>
      </c>
      <c r="BK191" s="218">
        <f>ROUND(I191*H191,2)</f>
        <v>0</v>
      </c>
      <c r="BL191" s="18" t="s">
        <v>146</v>
      </c>
      <c r="BM191" s="217" t="s">
        <v>503</v>
      </c>
    </row>
    <row r="192" s="2" customFormat="1" ht="24.15" customHeight="1">
      <c r="A192" s="39"/>
      <c r="B192" s="40"/>
      <c r="C192" s="205" t="s">
        <v>346</v>
      </c>
      <c r="D192" s="205" t="s">
        <v>143</v>
      </c>
      <c r="E192" s="206" t="s">
        <v>509</v>
      </c>
      <c r="F192" s="207" t="s">
        <v>510</v>
      </c>
      <c r="G192" s="208" t="s">
        <v>161</v>
      </c>
      <c r="H192" s="209">
        <v>40.049999999999997</v>
      </c>
      <c r="I192" s="210"/>
      <c r="J192" s="211">
        <f>ROUND(I192*H192,2)</f>
        <v>0</v>
      </c>
      <c r="K192" s="212"/>
      <c r="L192" s="45"/>
      <c r="M192" s="213" t="s">
        <v>19</v>
      </c>
      <c r="N192" s="214" t="s">
        <v>43</v>
      </c>
      <c r="O192" s="85"/>
      <c r="P192" s="215">
        <f>O192*H192</f>
        <v>0</v>
      </c>
      <c r="Q192" s="215">
        <v>0.1295</v>
      </c>
      <c r="R192" s="215">
        <f>Q192*H192</f>
        <v>5.1864749999999997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146</v>
      </c>
      <c r="AT192" s="217" t="s">
        <v>143</v>
      </c>
      <c r="AU192" s="217" t="s">
        <v>82</v>
      </c>
      <c r="AY192" s="18" t="s">
        <v>142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80</v>
      </c>
      <c r="BK192" s="218">
        <f>ROUND(I192*H192,2)</f>
        <v>0</v>
      </c>
      <c r="BL192" s="18" t="s">
        <v>146</v>
      </c>
      <c r="BM192" s="217" t="s">
        <v>511</v>
      </c>
    </row>
    <row r="193" s="2" customFormat="1">
      <c r="A193" s="39"/>
      <c r="B193" s="40"/>
      <c r="C193" s="41"/>
      <c r="D193" s="219" t="s">
        <v>148</v>
      </c>
      <c r="E193" s="41"/>
      <c r="F193" s="220" t="s">
        <v>512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148</v>
      </c>
      <c r="AU193" s="18" t="s">
        <v>82</v>
      </c>
    </row>
    <row r="194" s="13" customFormat="1">
      <c r="A194" s="13"/>
      <c r="B194" s="224"/>
      <c r="C194" s="225"/>
      <c r="D194" s="226" t="s">
        <v>150</v>
      </c>
      <c r="E194" s="227" t="s">
        <v>19</v>
      </c>
      <c r="F194" s="228" t="s">
        <v>676</v>
      </c>
      <c r="G194" s="225"/>
      <c r="H194" s="229">
        <v>40.049999999999997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150</v>
      </c>
      <c r="AU194" s="235" t="s">
        <v>82</v>
      </c>
      <c r="AV194" s="13" t="s">
        <v>82</v>
      </c>
      <c r="AW194" s="13" t="s">
        <v>33</v>
      </c>
      <c r="AX194" s="13" t="s">
        <v>80</v>
      </c>
      <c r="AY194" s="235" t="s">
        <v>142</v>
      </c>
    </row>
    <row r="195" s="2" customFormat="1" ht="16.5" customHeight="1">
      <c r="A195" s="39"/>
      <c r="B195" s="40"/>
      <c r="C195" s="236" t="s">
        <v>353</v>
      </c>
      <c r="D195" s="236" t="s">
        <v>152</v>
      </c>
      <c r="E195" s="237" t="s">
        <v>515</v>
      </c>
      <c r="F195" s="238" t="s">
        <v>516</v>
      </c>
      <c r="G195" s="239" t="s">
        <v>161</v>
      </c>
      <c r="H195" s="240">
        <v>41.252000000000002</v>
      </c>
      <c r="I195" s="241"/>
      <c r="J195" s="242">
        <f>ROUND(I195*H195,2)</f>
        <v>0</v>
      </c>
      <c r="K195" s="243"/>
      <c r="L195" s="244"/>
      <c r="M195" s="245" t="s">
        <v>19</v>
      </c>
      <c r="N195" s="246" t="s">
        <v>43</v>
      </c>
      <c r="O195" s="85"/>
      <c r="P195" s="215">
        <f>O195*H195</f>
        <v>0</v>
      </c>
      <c r="Q195" s="215">
        <v>0.056120000000000003</v>
      </c>
      <c r="R195" s="215">
        <f>Q195*H195</f>
        <v>2.31506224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155</v>
      </c>
      <c r="AT195" s="217" t="s">
        <v>152</v>
      </c>
      <c r="AU195" s="217" t="s">
        <v>82</v>
      </c>
      <c r="AY195" s="18" t="s">
        <v>142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146</v>
      </c>
      <c r="BM195" s="217" t="s">
        <v>517</v>
      </c>
    </row>
    <row r="196" s="13" customFormat="1">
      <c r="A196" s="13"/>
      <c r="B196" s="224"/>
      <c r="C196" s="225"/>
      <c r="D196" s="226" t="s">
        <v>150</v>
      </c>
      <c r="E196" s="225"/>
      <c r="F196" s="228" t="s">
        <v>677</v>
      </c>
      <c r="G196" s="225"/>
      <c r="H196" s="229">
        <v>41.252000000000002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150</v>
      </c>
      <c r="AU196" s="235" t="s">
        <v>82</v>
      </c>
      <c r="AV196" s="13" t="s">
        <v>82</v>
      </c>
      <c r="AW196" s="13" t="s">
        <v>4</v>
      </c>
      <c r="AX196" s="13" t="s">
        <v>80</v>
      </c>
      <c r="AY196" s="235" t="s">
        <v>142</v>
      </c>
    </row>
    <row r="197" s="12" customFormat="1" ht="22.8" customHeight="1">
      <c r="A197" s="12"/>
      <c r="B197" s="191"/>
      <c r="C197" s="192"/>
      <c r="D197" s="193" t="s">
        <v>71</v>
      </c>
      <c r="E197" s="247" t="s">
        <v>529</v>
      </c>
      <c r="F197" s="247" t="s">
        <v>530</v>
      </c>
      <c r="G197" s="192"/>
      <c r="H197" s="192"/>
      <c r="I197" s="195"/>
      <c r="J197" s="248">
        <f>BK197</f>
        <v>0</v>
      </c>
      <c r="K197" s="192"/>
      <c r="L197" s="197"/>
      <c r="M197" s="198"/>
      <c r="N197" s="199"/>
      <c r="O197" s="199"/>
      <c r="P197" s="200">
        <f>P198+P199+P200</f>
        <v>0</v>
      </c>
      <c r="Q197" s="199"/>
      <c r="R197" s="200">
        <f>R198+R199+R200</f>
        <v>0</v>
      </c>
      <c r="S197" s="199"/>
      <c r="T197" s="201">
        <f>T198+T199+T200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2" t="s">
        <v>80</v>
      </c>
      <c r="AT197" s="203" t="s">
        <v>71</v>
      </c>
      <c r="AU197" s="203" t="s">
        <v>80</v>
      </c>
      <c r="AY197" s="202" t="s">
        <v>142</v>
      </c>
      <c r="BK197" s="204">
        <f>BK198+BK199+BK200</f>
        <v>0</v>
      </c>
    </row>
    <row r="198" s="2" customFormat="1" ht="24.15" customHeight="1">
      <c r="A198" s="39"/>
      <c r="B198" s="40"/>
      <c r="C198" s="205" t="s">
        <v>361</v>
      </c>
      <c r="D198" s="205" t="s">
        <v>143</v>
      </c>
      <c r="E198" s="206" t="s">
        <v>532</v>
      </c>
      <c r="F198" s="207" t="s">
        <v>533</v>
      </c>
      <c r="G198" s="208" t="s">
        <v>329</v>
      </c>
      <c r="H198" s="209">
        <v>23.379999999999999</v>
      </c>
      <c r="I198" s="210"/>
      <c r="J198" s="211">
        <f>ROUND(I198*H198,2)</f>
        <v>0</v>
      </c>
      <c r="K198" s="212"/>
      <c r="L198" s="45"/>
      <c r="M198" s="213" t="s">
        <v>19</v>
      </c>
      <c r="N198" s="214" t="s">
        <v>43</v>
      </c>
      <c r="O198" s="85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146</v>
      </c>
      <c r="AT198" s="217" t="s">
        <v>143</v>
      </c>
      <c r="AU198" s="217" t="s">
        <v>82</v>
      </c>
      <c r="AY198" s="18" t="s">
        <v>142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146</v>
      </c>
      <c r="BM198" s="217" t="s">
        <v>534</v>
      </c>
    </row>
    <row r="199" s="2" customFormat="1">
      <c r="A199" s="39"/>
      <c r="B199" s="40"/>
      <c r="C199" s="41"/>
      <c r="D199" s="219" t="s">
        <v>148</v>
      </c>
      <c r="E199" s="41"/>
      <c r="F199" s="220" t="s">
        <v>535</v>
      </c>
      <c r="G199" s="41"/>
      <c r="H199" s="41"/>
      <c r="I199" s="221"/>
      <c r="J199" s="41"/>
      <c r="K199" s="41"/>
      <c r="L199" s="45"/>
      <c r="M199" s="222"/>
      <c r="N199" s="223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148</v>
      </c>
      <c r="AU199" s="18" t="s">
        <v>82</v>
      </c>
    </row>
    <row r="200" s="12" customFormat="1" ht="20.88" customHeight="1">
      <c r="A200" s="12"/>
      <c r="B200" s="191"/>
      <c r="C200" s="192"/>
      <c r="D200" s="193" t="s">
        <v>71</v>
      </c>
      <c r="E200" s="247" t="s">
        <v>541</v>
      </c>
      <c r="F200" s="247" t="s">
        <v>542</v>
      </c>
      <c r="G200" s="192"/>
      <c r="H200" s="192"/>
      <c r="I200" s="195"/>
      <c r="J200" s="248">
        <f>BK200</f>
        <v>0</v>
      </c>
      <c r="K200" s="192"/>
      <c r="L200" s="197"/>
      <c r="M200" s="198"/>
      <c r="N200" s="199"/>
      <c r="O200" s="199"/>
      <c r="P200" s="200">
        <f>SUM(P201:P229)</f>
        <v>0</v>
      </c>
      <c r="Q200" s="199"/>
      <c r="R200" s="200">
        <f>SUM(R201:R229)</f>
        <v>0</v>
      </c>
      <c r="S200" s="199"/>
      <c r="T200" s="201">
        <f>SUM(T201:T229)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2" t="s">
        <v>80</v>
      </c>
      <c r="AT200" s="203" t="s">
        <v>71</v>
      </c>
      <c r="AU200" s="203" t="s">
        <v>82</v>
      </c>
      <c r="AY200" s="202" t="s">
        <v>142</v>
      </c>
      <c r="BK200" s="204">
        <f>SUM(BK201:BK229)</f>
        <v>0</v>
      </c>
    </row>
    <row r="201" s="2" customFormat="1" ht="24.15" customHeight="1">
      <c r="A201" s="39"/>
      <c r="B201" s="40"/>
      <c r="C201" s="205" t="s">
        <v>367</v>
      </c>
      <c r="D201" s="205" t="s">
        <v>143</v>
      </c>
      <c r="E201" s="206" t="s">
        <v>548</v>
      </c>
      <c r="F201" s="207" t="s">
        <v>549</v>
      </c>
      <c r="G201" s="208" t="s">
        <v>329</v>
      </c>
      <c r="H201" s="209">
        <v>10.863</v>
      </c>
      <c r="I201" s="210"/>
      <c r="J201" s="211">
        <f>ROUND(I201*H201,2)</f>
        <v>0</v>
      </c>
      <c r="K201" s="212"/>
      <c r="L201" s="45"/>
      <c r="M201" s="213" t="s">
        <v>19</v>
      </c>
      <c r="N201" s="214" t="s">
        <v>43</v>
      </c>
      <c r="O201" s="85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146</v>
      </c>
      <c r="AT201" s="217" t="s">
        <v>143</v>
      </c>
      <c r="AU201" s="217" t="s">
        <v>158</v>
      </c>
      <c r="AY201" s="18" t="s">
        <v>142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146</v>
      </c>
      <c r="BM201" s="217" t="s">
        <v>550</v>
      </c>
    </row>
    <row r="202" s="2" customFormat="1">
      <c r="A202" s="39"/>
      <c r="B202" s="40"/>
      <c r="C202" s="41"/>
      <c r="D202" s="219" t="s">
        <v>148</v>
      </c>
      <c r="E202" s="41"/>
      <c r="F202" s="220" t="s">
        <v>551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148</v>
      </c>
      <c r="AU202" s="18" t="s">
        <v>158</v>
      </c>
    </row>
    <row r="203" s="13" customFormat="1">
      <c r="A203" s="13"/>
      <c r="B203" s="224"/>
      <c r="C203" s="225"/>
      <c r="D203" s="226" t="s">
        <v>150</v>
      </c>
      <c r="E203" s="227" t="s">
        <v>19</v>
      </c>
      <c r="F203" s="228" t="s">
        <v>678</v>
      </c>
      <c r="G203" s="225"/>
      <c r="H203" s="229">
        <v>10.863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150</v>
      </c>
      <c r="AU203" s="235" t="s">
        <v>158</v>
      </c>
      <c r="AV203" s="13" t="s">
        <v>82</v>
      </c>
      <c r="AW203" s="13" t="s">
        <v>33</v>
      </c>
      <c r="AX203" s="13" t="s">
        <v>72</v>
      </c>
      <c r="AY203" s="235" t="s">
        <v>142</v>
      </c>
    </row>
    <row r="204" s="14" customFormat="1">
      <c r="A204" s="14"/>
      <c r="B204" s="249"/>
      <c r="C204" s="250"/>
      <c r="D204" s="226" t="s">
        <v>150</v>
      </c>
      <c r="E204" s="251" t="s">
        <v>19</v>
      </c>
      <c r="F204" s="252" t="s">
        <v>236</v>
      </c>
      <c r="G204" s="250"/>
      <c r="H204" s="253">
        <v>10.863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150</v>
      </c>
      <c r="AU204" s="259" t="s">
        <v>158</v>
      </c>
      <c r="AV204" s="14" t="s">
        <v>146</v>
      </c>
      <c r="AW204" s="14" t="s">
        <v>33</v>
      </c>
      <c r="AX204" s="14" t="s">
        <v>80</v>
      </c>
      <c r="AY204" s="259" t="s">
        <v>142</v>
      </c>
    </row>
    <row r="205" s="2" customFormat="1" ht="24.15" customHeight="1">
      <c r="A205" s="39"/>
      <c r="B205" s="40"/>
      <c r="C205" s="205" t="s">
        <v>373</v>
      </c>
      <c r="D205" s="205" t="s">
        <v>143</v>
      </c>
      <c r="E205" s="206" t="s">
        <v>555</v>
      </c>
      <c r="F205" s="207" t="s">
        <v>556</v>
      </c>
      <c r="G205" s="208" t="s">
        <v>329</v>
      </c>
      <c r="H205" s="209">
        <v>130.356</v>
      </c>
      <c r="I205" s="210"/>
      <c r="J205" s="211">
        <f>ROUND(I205*H205,2)</f>
        <v>0</v>
      </c>
      <c r="K205" s="212"/>
      <c r="L205" s="45"/>
      <c r="M205" s="213" t="s">
        <v>19</v>
      </c>
      <c r="N205" s="214" t="s">
        <v>43</v>
      </c>
      <c r="O205" s="85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7" t="s">
        <v>146</v>
      </c>
      <c r="AT205" s="217" t="s">
        <v>143</v>
      </c>
      <c r="AU205" s="217" t="s">
        <v>158</v>
      </c>
      <c r="AY205" s="18" t="s">
        <v>142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80</v>
      </c>
      <c r="BK205" s="218">
        <f>ROUND(I205*H205,2)</f>
        <v>0</v>
      </c>
      <c r="BL205" s="18" t="s">
        <v>146</v>
      </c>
      <c r="BM205" s="217" t="s">
        <v>557</v>
      </c>
    </row>
    <row r="206" s="2" customFormat="1">
      <c r="A206" s="39"/>
      <c r="B206" s="40"/>
      <c r="C206" s="41"/>
      <c r="D206" s="219" t="s">
        <v>148</v>
      </c>
      <c r="E206" s="41"/>
      <c r="F206" s="220" t="s">
        <v>558</v>
      </c>
      <c r="G206" s="41"/>
      <c r="H206" s="41"/>
      <c r="I206" s="221"/>
      <c r="J206" s="41"/>
      <c r="K206" s="41"/>
      <c r="L206" s="45"/>
      <c r="M206" s="222"/>
      <c r="N206" s="223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148</v>
      </c>
      <c r="AU206" s="18" t="s">
        <v>158</v>
      </c>
    </row>
    <row r="207" s="13" customFormat="1">
      <c r="A207" s="13"/>
      <c r="B207" s="224"/>
      <c r="C207" s="225"/>
      <c r="D207" s="226" t="s">
        <v>150</v>
      </c>
      <c r="E207" s="227" t="s">
        <v>19</v>
      </c>
      <c r="F207" s="228" t="s">
        <v>678</v>
      </c>
      <c r="G207" s="225"/>
      <c r="H207" s="229">
        <v>10.863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150</v>
      </c>
      <c r="AU207" s="235" t="s">
        <v>158</v>
      </c>
      <c r="AV207" s="13" t="s">
        <v>82</v>
      </c>
      <c r="AW207" s="13" t="s">
        <v>33</v>
      </c>
      <c r="AX207" s="13" t="s">
        <v>72</v>
      </c>
      <c r="AY207" s="235" t="s">
        <v>142</v>
      </c>
    </row>
    <row r="208" s="14" customFormat="1">
      <c r="A208" s="14"/>
      <c r="B208" s="249"/>
      <c r="C208" s="250"/>
      <c r="D208" s="226" t="s">
        <v>150</v>
      </c>
      <c r="E208" s="251" t="s">
        <v>19</v>
      </c>
      <c r="F208" s="252" t="s">
        <v>236</v>
      </c>
      <c r="G208" s="250"/>
      <c r="H208" s="253">
        <v>10.863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150</v>
      </c>
      <c r="AU208" s="259" t="s">
        <v>158</v>
      </c>
      <c r="AV208" s="14" t="s">
        <v>146</v>
      </c>
      <c r="AW208" s="14" t="s">
        <v>33</v>
      </c>
      <c r="AX208" s="14" t="s">
        <v>80</v>
      </c>
      <c r="AY208" s="259" t="s">
        <v>142</v>
      </c>
    </row>
    <row r="209" s="13" customFormat="1">
      <c r="A209" s="13"/>
      <c r="B209" s="224"/>
      <c r="C209" s="225"/>
      <c r="D209" s="226" t="s">
        <v>150</v>
      </c>
      <c r="E209" s="225"/>
      <c r="F209" s="228" t="s">
        <v>679</v>
      </c>
      <c r="G209" s="225"/>
      <c r="H209" s="229">
        <v>130.356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150</v>
      </c>
      <c r="AU209" s="235" t="s">
        <v>158</v>
      </c>
      <c r="AV209" s="13" t="s">
        <v>82</v>
      </c>
      <c r="AW209" s="13" t="s">
        <v>4</v>
      </c>
      <c r="AX209" s="13" t="s">
        <v>80</v>
      </c>
      <c r="AY209" s="235" t="s">
        <v>142</v>
      </c>
    </row>
    <row r="210" s="2" customFormat="1" ht="24.15" customHeight="1">
      <c r="A210" s="39"/>
      <c r="B210" s="40"/>
      <c r="C210" s="205" t="s">
        <v>380</v>
      </c>
      <c r="D210" s="205" t="s">
        <v>143</v>
      </c>
      <c r="E210" s="206" t="s">
        <v>561</v>
      </c>
      <c r="F210" s="207" t="s">
        <v>562</v>
      </c>
      <c r="G210" s="208" t="s">
        <v>329</v>
      </c>
      <c r="H210" s="209">
        <v>13.945</v>
      </c>
      <c r="I210" s="210"/>
      <c r="J210" s="211">
        <f>ROUND(I210*H210,2)</f>
        <v>0</v>
      </c>
      <c r="K210" s="212"/>
      <c r="L210" s="45"/>
      <c r="M210" s="213" t="s">
        <v>19</v>
      </c>
      <c r="N210" s="214" t="s">
        <v>43</v>
      </c>
      <c r="O210" s="85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7" t="s">
        <v>146</v>
      </c>
      <c r="AT210" s="217" t="s">
        <v>143</v>
      </c>
      <c r="AU210" s="217" t="s">
        <v>158</v>
      </c>
      <c r="AY210" s="18" t="s">
        <v>142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80</v>
      </c>
      <c r="BK210" s="218">
        <f>ROUND(I210*H210,2)</f>
        <v>0</v>
      </c>
      <c r="BL210" s="18" t="s">
        <v>146</v>
      </c>
      <c r="BM210" s="217" t="s">
        <v>563</v>
      </c>
    </row>
    <row r="211" s="2" customFormat="1">
      <c r="A211" s="39"/>
      <c r="B211" s="40"/>
      <c r="C211" s="41"/>
      <c r="D211" s="219" t="s">
        <v>148</v>
      </c>
      <c r="E211" s="41"/>
      <c r="F211" s="220" t="s">
        <v>564</v>
      </c>
      <c r="G211" s="41"/>
      <c r="H211" s="41"/>
      <c r="I211" s="221"/>
      <c r="J211" s="41"/>
      <c r="K211" s="41"/>
      <c r="L211" s="45"/>
      <c r="M211" s="222"/>
      <c r="N211" s="223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148</v>
      </c>
      <c r="AU211" s="18" t="s">
        <v>158</v>
      </c>
    </row>
    <row r="212" s="13" customFormat="1">
      <c r="A212" s="13"/>
      <c r="B212" s="224"/>
      <c r="C212" s="225"/>
      <c r="D212" s="226" t="s">
        <v>150</v>
      </c>
      <c r="E212" s="227" t="s">
        <v>19</v>
      </c>
      <c r="F212" s="228" t="s">
        <v>680</v>
      </c>
      <c r="G212" s="225"/>
      <c r="H212" s="229">
        <v>9.7400000000000002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150</v>
      </c>
      <c r="AU212" s="235" t="s">
        <v>158</v>
      </c>
      <c r="AV212" s="13" t="s">
        <v>82</v>
      </c>
      <c r="AW212" s="13" t="s">
        <v>33</v>
      </c>
      <c r="AX212" s="13" t="s">
        <v>72</v>
      </c>
      <c r="AY212" s="235" t="s">
        <v>142</v>
      </c>
    </row>
    <row r="213" s="13" customFormat="1">
      <c r="A213" s="13"/>
      <c r="B213" s="224"/>
      <c r="C213" s="225"/>
      <c r="D213" s="226" t="s">
        <v>150</v>
      </c>
      <c r="E213" s="227" t="s">
        <v>19</v>
      </c>
      <c r="F213" s="228" t="s">
        <v>681</v>
      </c>
      <c r="G213" s="225"/>
      <c r="H213" s="229">
        <v>4.2050000000000001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150</v>
      </c>
      <c r="AU213" s="235" t="s">
        <v>158</v>
      </c>
      <c r="AV213" s="13" t="s">
        <v>82</v>
      </c>
      <c r="AW213" s="13" t="s">
        <v>33</v>
      </c>
      <c r="AX213" s="13" t="s">
        <v>72</v>
      </c>
      <c r="AY213" s="235" t="s">
        <v>142</v>
      </c>
    </row>
    <row r="214" s="14" customFormat="1">
      <c r="A214" s="14"/>
      <c r="B214" s="249"/>
      <c r="C214" s="250"/>
      <c r="D214" s="226" t="s">
        <v>150</v>
      </c>
      <c r="E214" s="251" t="s">
        <v>19</v>
      </c>
      <c r="F214" s="252" t="s">
        <v>236</v>
      </c>
      <c r="G214" s="250"/>
      <c r="H214" s="253">
        <v>13.945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150</v>
      </c>
      <c r="AU214" s="259" t="s">
        <v>158</v>
      </c>
      <c r="AV214" s="14" t="s">
        <v>146</v>
      </c>
      <c r="AW214" s="14" t="s">
        <v>33</v>
      </c>
      <c r="AX214" s="14" t="s">
        <v>80</v>
      </c>
      <c r="AY214" s="259" t="s">
        <v>142</v>
      </c>
    </row>
    <row r="215" s="2" customFormat="1" ht="24.15" customHeight="1">
      <c r="A215" s="39"/>
      <c r="B215" s="40"/>
      <c r="C215" s="205" t="s">
        <v>385</v>
      </c>
      <c r="D215" s="205" t="s">
        <v>143</v>
      </c>
      <c r="E215" s="206" t="s">
        <v>567</v>
      </c>
      <c r="F215" s="207" t="s">
        <v>556</v>
      </c>
      <c r="G215" s="208" t="s">
        <v>329</v>
      </c>
      <c r="H215" s="209">
        <v>167.34</v>
      </c>
      <c r="I215" s="210"/>
      <c r="J215" s="211">
        <f>ROUND(I215*H215,2)</f>
        <v>0</v>
      </c>
      <c r="K215" s="212"/>
      <c r="L215" s="45"/>
      <c r="M215" s="213" t="s">
        <v>19</v>
      </c>
      <c r="N215" s="214" t="s">
        <v>43</v>
      </c>
      <c r="O215" s="85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146</v>
      </c>
      <c r="AT215" s="217" t="s">
        <v>143</v>
      </c>
      <c r="AU215" s="217" t="s">
        <v>158</v>
      </c>
      <c r="AY215" s="18" t="s">
        <v>142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80</v>
      </c>
      <c r="BK215" s="218">
        <f>ROUND(I215*H215,2)</f>
        <v>0</v>
      </c>
      <c r="BL215" s="18" t="s">
        <v>146</v>
      </c>
      <c r="BM215" s="217" t="s">
        <v>568</v>
      </c>
    </row>
    <row r="216" s="2" customFormat="1">
      <c r="A216" s="39"/>
      <c r="B216" s="40"/>
      <c r="C216" s="41"/>
      <c r="D216" s="219" t="s">
        <v>148</v>
      </c>
      <c r="E216" s="41"/>
      <c r="F216" s="220" t="s">
        <v>569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148</v>
      </c>
      <c r="AU216" s="18" t="s">
        <v>158</v>
      </c>
    </row>
    <row r="217" s="2" customFormat="1">
      <c r="A217" s="39"/>
      <c r="B217" s="40"/>
      <c r="C217" s="41"/>
      <c r="D217" s="226" t="s">
        <v>104</v>
      </c>
      <c r="E217" s="41"/>
      <c r="F217" s="260" t="s">
        <v>570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104</v>
      </c>
      <c r="AU217" s="18" t="s">
        <v>158</v>
      </c>
    </row>
    <row r="218" s="13" customFormat="1">
      <c r="A218" s="13"/>
      <c r="B218" s="224"/>
      <c r="C218" s="225"/>
      <c r="D218" s="226" t="s">
        <v>150</v>
      </c>
      <c r="E218" s="227" t="s">
        <v>19</v>
      </c>
      <c r="F218" s="228" t="s">
        <v>680</v>
      </c>
      <c r="G218" s="225"/>
      <c r="H218" s="229">
        <v>9.7400000000000002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150</v>
      </c>
      <c r="AU218" s="235" t="s">
        <v>158</v>
      </c>
      <c r="AV218" s="13" t="s">
        <v>82</v>
      </c>
      <c r="AW218" s="13" t="s">
        <v>33</v>
      </c>
      <c r="AX218" s="13" t="s">
        <v>72</v>
      </c>
      <c r="AY218" s="235" t="s">
        <v>142</v>
      </c>
    </row>
    <row r="219" s="13" customFormat="1">
      <c r="A219" s="13"/>
      <c r="B219" s="224"/>
      <c r="C219" s="225"/>
      <c r="D219" s="226" t="s">
        <v>150</v>
      </c>
      <c r="E219" s="227" t="s">
        <v>19</v>
      </c>
      <c r="F219" s="228" t="s">
        <v>681</v>
      </c>
      <c r="G219" s="225"/>
      <c r="H219" s="229">
        <v>4.2050000000000001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150</v>
      </c>
      <c r="AU219" s="235" t="s">
        <v>158</v>
      </c>
      <c r="AV219" s="13" t="s">
        <v>82</v>
      </c>
      <c r="AW219" s="13" t="s">
        <v>33</v>
      </c>
      <c r="AX219" s="13" t="s">
        <v>72</v>
      </c>
      <c r="AY219" s="235" t="s">
        <v>142</v>
      </c>
    </row>
    <row r="220" s="14" customFormat="1">
      <c r="A220" s="14"/>
      <c r="B220" s="249"/>
      <c r="C220" s="250"/>
      <c r="D220" s="226" t="s">
        <v>150</v>
      </c>
      <c r="E220" s="251" t="s">
        <v>19</v>
      </c>
      <c r="F220" s="252" t="s">
        <v>236</v>
      </c>
      <c r="G220" s="250"/>
      <c r="H220" s="253">
        <v>13.945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150</v>
      </c>
      <c r="AU220" s="259" t="s">
        <v>158</v>
      </c>
      <c r="AV220" s="14" t="s">
        <v>146</v>
      </c>
      <c r="AW220" s="14" t="s">
        <v>33</v>
      </c>
      <c r="AX220" s="14" t="s">
        <v>80</v>
      </c>
      <c r="AY220" s="259" t="s">
        <v>142</v>
      </c>
    </row>
    <row r="221" s="13" customFormat="1">
      <c r="A221" s="13"/>
      <c r="B221" s="224"/>
      <c r="C221" s="225"/>
      <c r="D221" s="226" t="s">
        <v>150</v>
      </c>
      <c r="E221" s="225"/>
      <c r="F221" s="228" t="s">
        <v>682</v>
      </c>
      <c r="G221" s="225"/>
      <c r="H221" s="229">
        <v>167.34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150</v>
      </c>
      <c r="AU221" s="235" t="s">
        <v>158</v>
      </c>
      <c r="AV221" s="13" t="s">
        <v>82</v>
      </c>
      <c r="AW221" s="13" t="s">
        <v>4</v>
      </c>
      <c r="AX221" s="13" t="s">
        <v>80</v>
      </c>
      <c r="AY221" s="235" t="s">
        <v>142</v>
      </c>
    </row>
    <row r="222" s="2" customFormat="1" ht="24.15" customHeight="1">
      <c r="A222" s="39"/>
      <c r="B222" s="40"/>
      <c r="C222" s="205" t="s">
        <v>391</v>
      </c>
      <c r="D222" s="205" t="s">
        <v>143</v>
      </c>
      <c r="E222" s="206" t="s">
        <v>573</v>
      </c>
      <c r="F222" s="207" t="s">
        <v>574</v>
      </c>
      <c r="G222" s="208" t="s">
        <v>329</v>
      </c>
      <c r="H222" s="209">
        <v>13.945</v>
      </c>
      <c r="I222" s="210"/>
      <c r="J222" s="211">
        <f>ROUND(I222*H222,2)</f>
        <v>0</v>
      </c>
      <c r="K222" s="212"/>
      <c r="L222" s="45"/>
      <c r="M222" s="213" t="s">
        <v>19</v>
      </c>
      <c r="N222" s="214" t="s">
        <v>43</v>
      </c>
      <c r="O222" s="85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7" t="s">
        <v>146</v>
      </c>
      <c r="AT222" s="217" t="s">
        <v>143</v>
      </c>
      <c r="AU222" s="217" t="s">
        <v>158</v>
      </c>
      <c r="AY222" s="18" t="s">
        <v>142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80</v>
      </c>
      <c r="BK222" s="218">
        <f>ROUND(I222*H222,2)</f>
        <v>0</v>
      </c>
      <c r="BL222" s="18" t="s">
        <v>146</v>
      </c>
      <c r="BM222" s="217" t="s">
        <v>575</v>
      </c>
    </row>
    <row r="223" s="2" customFormat="1">
      <c r="A223" s="39"/>
      <c r="B223" s="40"/>
      <c r="C223" s="41"/>
      <c r="D223" s="219" t="s">
        <v>148</v>
      </c>
      <c r="E223" s="41"/>
      <c r="F223" s="220" t="s">
        <v>576</v>
      </c>
      <c r="G223" s="41"/>
      <c r="H223" s="41"/>
      <c r="I223" s="221"/>
      <c r="J223" s="41"/>
      <c r="K223" s="41"/>
      <c r="L223" s="45"/>
      <c r="M223" s="222"/>
      <c r="N223" s="223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148</v>
      </c>
      <c r="AU223" s="18" t="s">
        <v>158</v>
      </c>
    </row>
    <row r="224" s="13" customFormat="1">
      <c r="A224" s="13"/>
      <c r="B224" s="224"/>
      <c r="C224" s="225"/>
      <c r="D224" s="226" t="s">
        <v>150</v>
      </c>
      <c r="E224" s="227" t="s">
        <v>19</v>
      </c>
      <c r="F224" s="228" t="s">
        <v>680</v>
      </c>
      <c r="G224" s="225"/>
      <c r="H224" s="229">
        <v>9.7400000000000002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150</v>
      </c>
      <c r="AU224" s="235" t="s">
        <v>158</v>
      </c>
      <c r="AV224" s="13" t="s">
        <v>82</v>
      </c>
      <c r="AW224" s="13" t="s">
        <v>33</v>
      </c>
      <c r="AX224" s="13" t="s">
        <v>72</v>
      </c>
      <c r="AY224" s="235" t="s">
        <v>142</v>
      </c>
    </row>
    <row r="225" s="13" customFormat="1">
      <c r="A225" s="13"/>
      <c r="B225" s="224"/>
      <c r="C225" s="225"/>
      <c r="D225" s="226" t="s">
        <v>150</v>
      </c>
      <c r="E225" s="227" t="s">
        <v>19</v>
      </c>
      <c r="F225" s="228" t="s">
        <v>681</v>
      </c>
      <c r="G225" s="225"/>
      <c r="H225" s="229">
        <v>4.2050000000000001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150</v>
      </c>
      <c r="AU225" s="235" t="s">
        <v>158</v>
      </c>
      <c r="AV225" s="13" t="s">
        <v>82</v>
      </c>
      <c r="AW225" s="13" t="s">
        <v>33</v>
      </c>
      <c r="AX225" s="13" t="s">
        <v>72</v>
      </c>
      <c r="AY225" s="235" t="s">
        <v>142</v>
      </c>
    </row>
    <row r="226" s="14" customFormat="1">
      <c r="A226" s="14"/>
      <c r="B226" s="249"/>
      <c r="C226" s="250"/>
      <c r="D226" s="226" t="s">
        <v>150</v>
      </c>
      <c r="E226" s="251" t="s">
        <v>19</v>
      </c>
      <c r="F226" s="252" t="s">
        <v>236</v>
      </c>
      <c r="G226" s="250"/>
      <c r="H226" s="253">
        <v>13.945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150</v>
      </c>
      <c r="AU226" s="259" t="s">
        <v>158</v>
      </c>
      <c r="AV226" s="14" t="s">
        <v>146</v>
      </c>
      <c r="AW226" s="14" t="s">
        <v>33</v>
      </c>
      <c r="AX226" s="14" t="s">
        <v>80</v>
      </c>
      <c r="AY226" s="259" t="s">
        <v>142</v>
      </c>
    </row>
    <row r="227" s="2" customFormat="1" ht="24.15" customHeight="1">
      <c r="A227" s="39"/>
      <c r="B227" s="40"/>
      <c r="C227" s="205" t="s">
        <v>388</v>
      </c>
      <c r="D227" s="205" t="s">
        <v>143</v>
      </c>
      <c r="E227" s="206" t="s">
        <v>578</v>
      </c>
      <c r="F227" s="207" t="s">
        <v>328</v>
      </c>
      <c r="G227" s="208" t="s">
        <v>329</v>
      </c>
      <c r="H227" s="209">
        <v>10.863</v>
      </c>
      <c r="I227" s="210"/>
      <c r="J227" s="211">
        <f>ROUND(I227*H227,2)</f>
        <v>0</v>
      </c>
      <c r="K227" s="212"/>
      <c r="L227" s="45"/>
      <c r="M227" s="213" t="s">
        <v>19</v>
      </c>
      <c r="N227" s="214" t="s">
        <v>43</v>
      </c>
      <c r="O227" s="85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146</v>
      </c>
      <c r="AT227" s="217" t="s">
        <v>143</v>
      </c>
      <c r="AU227" s="217" t="s">
        <v>158</v>
      </c>
      <c r="AY227" s="18" t="s">
        <v>142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80</v>
      </c>
      <c r="BK227" s="218">
        <f>ROUND(I227*H227,2)</f>
        <v>0</v>
      </c>
      <c r="BL227" s="18" t="s">
        <v>146</v>
      </c>
      <c r="BM227" s="217" t="s">
        <v>579</v>
      </c>
    </row>
    <row r="228" s="2" customFormat="1">
      <c r="A228" s="39"/>
      <c r="B228" s="40"/>
      <c r="C228" s="41"/>
      <c r="D228" s="219" t="s">
        <v>148</v>
      </c>
      <c r="E228" s="41"/>
      <c r="F228" s="220" t="s">
        <v>580</v>
      </c>
      <c r="G228" s="41"/>
      <c r="H228" s="41"/>
      <c r="I228" s="221"/>
      <c r="J228" s="41"/>
      <c r="K228" s="41"/>
      <c r="L228" s="45"/>
      <c r="M228" s="222"/>
      <c r="N228" s="223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148</v>
      </c>
      <c r="AU228" s="18" t="s">
        <v>158</v>
      </c>
    </row>
    <row r="229" s="13" customFormat="1">
      <c r="A229" s="13"/>
      <c r="B229" s="224"/>
      <c r="C229" s="225"/>
      <c r="D229" s="226" t="s">
        <v>150</v>
      </c>
      <c r="E229" s="227" t="s">
        <v>19</v>
      </c>
      <c r="F229" s="228" t="s">
        <v>678</v>
      </c>
      <c r="G229" s="225"/>
      <c r="H229" s="229">
        <v>10.863</v>
      </c>
      <c r="I229" s="230"/>
      <c r="J229" s="225"/>
      <c r="K229" s="225"/>
      <c r="L229" s="231"/>
      <c r="M229" s="277"/>
      <c r="N229" s="278"/>
      <c r="O229" s="278"/>
      <c r="P229" s="278"/>
      <c r="Q229" s="278"/>
      <c r="R229" s="278"/>
      <c r="S229" s="278"/>
      <c r="T229" s="27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150</v>
      </c>
      <c r="AU229" s="235" t="s">
        <v>158</v>
      </c>
      <c r="AV229" s="13" t="s">
        <v>82</v>
      </c>
      <c r="AW229" s="13" t="s">
        <v>33</v>
      </c>
      <c r="AX229" s="13" t="s">
        <v>80</v>
      </c>
      <c r="AY229" s="235" t="s">
        <v>142</v>
      </c>
    </row>
    <row r="230" s="2" customFormat="1" ht="6.96" customHeight="1">
      <c r="A230" s="39"/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sheet="1" autoFilter="0" formatColumns="0" formatRows="0" objects="1" scenarios="1" spinCount="100000" saltValue="yXsITHR0YAR369UdrimNWc9dQ/m4vs9fLWEr+ZsmO2B0Z1skyje9JxmmhkA5SGG5qslWIFKz9YfsI3IzfZ4MWg==" hashValue="p5UUy7DPxwiAI/aRhTW4nHqSAOMx+E5f24Ayuf9RP/Fiw3AsNPed0KsHmdQ2M4rkkWSHSHqsh9CDhocmdFfTiQ==" algorithmName="SHA-512" password="CC35"/>
  <autoFilter ref="C85:K22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89" r:id="rId1" display="https://podminky.urs.cz/item/CS_URS_2023_02/213141111"/>
    <hyperlink ref="F99" r:id="rId2" display="https://podminky.urs.cz/item/CS_URS_2023_02/111151111"/>
    <hyperlink ref="F101" r:id="rId3" display="https://podminky.urs.cz/item/CS_URS_2023_02/113106134"/>
    <hyperlink ref="F104" r:id="rId4" display="https://podminky.urs.cz/item/CS_URS_2023_02/113107322"/>
    <hyperlink ref="F106" r:id="rId5" display="https://podminky.urs.cz/item/CS_URS_2023_02/113201112"/>
    <hyperlink ref="F109" r:id="rId6" display="https://podminky.urs.cz/item/CS_URS_2023_02/121151104"/>
    <hyperlink ref="F111" r:id="rId7" display="https://podminky.urs.cz/item/CS_URS_2023_02/122251101"/>
    <hyperlink ref="F116" r:id="rId8" display="https://podminky.urs.cz/item/CS_URS_2023_02/162351104"/>
    <hyperlink ref="F121" r:id="rId9" display="https://podminky.urs.cz/item/CS_URS_2023_02/162751117"/>
    <hyperlink ref="F128" r:id="rId10" display="https://podminky.urs.cz/item/CS_URS_2023_02/162751119"/>
    <hyperlink ref="F131" r:id="rId11" display="https://podminky.urs.cz/item/CS_URS_2023_02/167151101"/>
    <hyperlink ref="F135" r:id="rId12" display="https://podminky.urs.cz/item/CS_URS_2023_02/171201231"/>
    <hyperlink ref="F138" r:id="rId13" display="https://podminky.urs.cz/item/CS_URS_2023_02/171251201"/>
    <hyperlink ref="F144" r:id="rId14" display="https://podminky.urs.cz/item/CS_URS_2023_02/174151101"/>
    <hyperlink ref="F148" r:id="rId15" display="https://podminky.urs.cz/item/CS_URS_2023_02/181152302"/>
    <hyperlink ref="F154" r:id="rId16" display="https://podminky.urs.cz/item/CS_URS_2023_02/564871011"/>
    <hyperlink ref="F159" r:id="rId17" display="https://podminky.urs.cz/item/CS_URS_2023_02/564871016"/>
    <hyperlink ref="F165" r:id="rId18" display="https://podminky.urs.cz/item/CS_URS_2023_02/596211210"/>
    <hyperlink ref="F176" r:id="rId19" display="https://podminky.urs.cz/item/CS_URS_2023_02/596211214"/>
    <hyperlink ref="F182" r:id="rId20" display="https://podminky.urs.cz/item/CS_URS_2023_02/916131213"/>
    <hyperlink ref="F193" r:id="rId21" display="https://podminky.urs.cz/item/CS_URS_2023_02/916231213"/>
    <hyperlink ref="F199" r:id="rId22" display="https://podminky.urs.cz/item/CS_URS_2023_02/998223011"/>
    <hyperlink ref="F202" r:id="rId23" display="https://podminky.urs.cz/item/CS_URS_2023_02/997221551"/>
    <hyperlink ref="F206" r:id="rId24" display="https://podminky.urs.cz/item/CS_URS_2023_02/997221559"/>
    <hyperlink ref="F211" r:id="rId25" display="https://podminky.urs.cz/item/CS_URS_2023_02/997221561"/>
    <hyperlink ref="F216" r:id="rId26" display="https://podminky.urs.cz/item/CS_URS_2023_02/997221569"/>
    <hyperlink ref="F223" r:id="rId27" display="https://podminky.urs.cz/item/CS_URS_2023_02/997221861"/>
    <hyperlink ref="F228" r:id="rId28" display="https://podminky.urs.cz/item/CS_URS_2023_02/997221873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  <c r="AZ2" s="129" t="s">
        <v>100</v>
      </c>
      <c r="BA2" s="129" t="s">
        <v>101</v>
      </c>
      <c r="BB2" s="129" t="s">
        <v>102</v>
      </c>
      <c r="BC2" s="129" t="s">
        <v>103</v>
      </c>
      <c r="BD2" s="129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  <c r="AZ3" s="129" t="s">
        <v>602</v>
      </c>
      <c r="BA3" s="129" t="s">
        <v>603</v>
      </c>
      <c r="BB3" s="129" t="s">
        <v>102</v>
      </c>
      <c r="BC3" s="129" t="s">
        <v>683</v>
      </c>
      <c r="BD3" s="129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684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0"/>
      <c r="B27" s="141"/>
      <c r="C27" s="140"/>
      <c r="D27" s="140"/>
      <c r="E27" s="142" t="s">
        <v>113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ROUND(J86,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ROUND((SUM(BE86:BE183)),  2)</f>
        <v>0</v>
      </c>
      <c r="G33" s="39"/>
      <c r="H33" s="39"/>
      <c r="I33" s="150">
        <v>0.20999999999999999</v>
      </c>
      <c r="J33" s="149">
        <f>ROUND(((SUM(BE86:BE183))*I33),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ROUND((SUM(BF86:BF183)),  2)</f>
        <v>0</v>
      </c>
      <c r="G34" s="39"/>
      <c r="H34" s="39"/>
      <c r="I34" s="150">
        <v>0.14999999999999999</v>
      </c>
      <c r="J34" s="149">
        <f>ROUND(((SUM(BF86:BF183))*I34),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ROUND((SUM(BG86:BG183)),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ROUND((SUM(BH86:BH183)),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ROUND((SUM(BI86:BI183)),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103 - Plochy pro kontejnery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118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7"/>
      <c r="C61" s="168"/>
      <c r="D61" s="169" t="s">
        <v>119</v>
      </c>
      <c r="E61" s="170"/>
      <c r="F61" s="170"/>
      <c r="G61" s="170"/>
      <c r="H61" s="170"/>
      <c r="I61" s="170"/>
      <c r="J61" s="171">
        <f>J93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73"/>
      <c r="C62" s="174"/>
      <c r="D62" s="175" t="s">
        <v>120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121</v>
      </c>
      <c r="E63" s="176"/>
      <c r="F63" s="176"/>
      <c r="G63" s="176"/>
      <c r="H63" s="176"/>
      <c r="I63" s="176"/>
      <c r="J63" s="177">
        <f>J144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123</v>
      </c>
      <c r="E64" s="176"/>
      <c r="F64" s="176"/>
      <c r="G64" s="176"/>
      <c r="H64" s="176"/>
      <c r="I64" s="176"/>
      <c r="J64" s="177">
        <f>J160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124</v>
      </c>
      <c r="E65" s="176"/>
      <c r="F65" s="176"/>
      <c r="G65" s="176"/>
      <c r="H65" s="176"/>
      <c r="I65" s="176"/>
      <c r="J65" s="177">
        <f>J166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73"/>
      <c r="C66" s="174"/>
      <c r="D66" s="175" t="s">
        <v>125</v>
      </c>
      <c r="E66" s="176"/>
      <c r="F66" s="176"/>
      <c r="G66" s="176"/>
      <c r="H66" s="176"/>
      <c r="I66" s="176"/>
      <c r="J66" s="177">
        <f>J169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128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2" t="str">
        <f>E7</f>
        <v>Rozšíření parkování v ulici Náchodská v Táboře, severní část, etapa 2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111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103 - Plochy pro kontejnery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Tábor</v>
      </c>
      <c r="G80" s="41"/>
      <c r="H80" s="41"/>
      <c r="I80" s="33" t="s">
        <v>23</v>
      </c>
      <c r="J80" s="73" t="str">
        <f>IF(J12="","",J12)</f>
        <v>25. 2. 2024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Město Tábor</v>
      </c>
      <c r="G82" s="41"/>
      <c r="H82" s="41"/>
      <c r="I82" s="33" t="s">
        <v>31</v>
      </c>
      <c r="J82" s="37" t="str">
        <f>E21</f>
        <v>Ing. Robert Juřina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Ing. Barbora Filip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9"/>
      <c r="B85" s="180"/>
      <c r="C85" s="181" t="s">
        <v>129</v>
      </c>
      <c r="D85" s="182" t="s">
        <v>57</v>
      </c>
      <c r="E85" s="182" t="s">
        <v>53</v>
      </c>
      <c r="F85" s="182" t="s">
        <v>54</v>
      </c>
      <c r="G85" s="182" t="s">
        <v>130</v>
      </c>
      <c r="H85" s="182" t="s">
        <v>131</v>
      </c>
      <c r="I85" s="182" t="s">
        <v>132</v>
      </c>
      <c r="J85" s="183" t="s">
        <v>116</v>
      </c>
      <c r="K85" s="184" t="s">
        <v>133</v>
      </c>
      <c r="L85" s="185"/>
      <c r="M85" s="93" t="s">
        <v>19</v>
      </c>
      <c r="N85" s="94" t="s">
        <v>42</v>
      </c>
      <c r="O85" s="94" t="s">
        <v>134</v>
      </c>
      <c r="P85" s="94" t="s">
        <v>135</v>
      </c>
      <c r="Q85" s="94" t="s">
        <v>136</v>
      </c>
      <c r="R85" s="94" t="s">
        <v>137</v>
      </c>
      <c r="S85" s="94" t="s">
        <v>138</v>
      </c>
      <c r="T85" s="95" t="s">
        <v>139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="2" customFormat="1" ht="22.8" customHeight="1">
      <c r="A86" s="39"/>
      <c r="B86" s="40"/>
      <c r="C86" s="100" t="s">
        <v>140</v>
      </c>
      <c r="D86" s="41"/>
      <c r="E86" s="41"/>
      <c r="F86" s="41"/>
      <c r="G86" s="41"/>
      <c r="H86" s="41"/>
      <c r="I86" s="41"/>
      <c r="J86" s="186">
        <f>BK86</f>
        <v>0</v>
      </c>
      <c r="K86" s="41"/>
      <c r="L86" s="45"/>
      <c r="M86" s="96"/>
      <c r="N86" s="187"/>
      <c r="O86" s="97"/>
      <c r="P86" s="188">
        <f>P87+P93</f>
        <v>0</v>
      </c>
      <c r="Q86" s="97"/>
      <c r="R86" s="188">
        <f>R87+R93</f>
        <v>10.45373712</v>
      </c>
      <c r="S86" s="97"/>
      <c r="T86" s="189">
        <f>T87+T93</f>
        <v>3.7699999999999996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117</v>
      </c>
      <c r="BK86" s="190">
        <f>BK87+BK93</f>
        <v>0</v>
      </c>
    </row>
    <row r="87" s="12" customFormat="1" ht="25.92" customHeight="1">
      <c r="A87" s="12"/>
      <c r="B87" s="191"/>
      <c r="C87" s="192"/>
      <c r="D87" s="193" t="s">
        <v>71</v>
      </c>
      <c r="E87" s="194" t="s">
        <v>82</v>
      </c>
      <c r="F87" s="194" t="s">
        <v>141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SUM(P88:P92)</f>
        <v>0</v>
      </c>
      <c r="Q87" s="199"/>
      <c r="R87" s="200">
        <f>SUM(R88:R92)</f>
        <v>0.010500599999999999</v>
      </c>
      <c r="S87" s="199"/>
      <c r="T87" s="201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80</v>
      </c>
      <c r="AT87" s="203" t="s">
        <v>71</v>
      </c>
      <c r="AU87" s="203" t="s">
        <v>72</v>
      </c>
      <c r="AY87" s="202" t="s">
        <v>142</v>
      </c>
      <c r="BK87" s="204">
        <f>SUM(BK88:BK92)</f>
        <v>0</v>
      </c>
    </row>
    <row r="88" s="2" customFormat="1" ht="24.15" customHeight="1">
      <c r="A88" s="39"/>
      <c r="B88" s="40"/>
      <c r="C88" s="205" t="s">
        <v>80</v>
      </c>
      <c r="D88" s="205" t="s">
        <v>143</v>
      </c>
      <c r="E88" s="206" t="s">
        <v>606</v>
      </c>
      <c r="F88" s="207" t="s">
        <v>607</v>
      </c>
      <c r="G88" s="208" t="s">
        <v>102</v>
      </c>
      <c r="H88" s="209">
        <v>24.420000000000002</v>
      </c>
      <c r="I88" s="210"/>
      <c r="J88" s="211">
        <f>ROUND(I88*H88,2)</f>
        <v>0</v>
      </c>
      <c r="K88" s="212"/>
      <c r="L88" s="45"/>
      <c r="M88" s="213" t="s">
        <v>19</v>
      </c>
      <c r="N88" s="214" t="s">
        <v>43</v>
      </c>
      <c r="O88" s="85"/>
      <c r="P88" s="215">
        <f>O88*H88</f>
        <v>0</v>
      </c>
      <c r="Q88" s="215">
        <v>0.00010000000000000001</v>
      </c>
      <c r="R88" s="215">
        <f>Q88*H88</f>
        <v>0.0024420000000000002</v>
      </c>
      <c r="S88" s="215">
        <v>0</v>
      </c>
      <c r="T88" s="21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7" t="s">
        <v>146</v>
      </c>
      <c r="AT88" s="217" t="s">
        <v>143</v>
      </c>
      <c r="AU88" s="217" t="s">
        <v>80</v>
      </c>
      <c r="AY88" s="18" t="s">
        <v>142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8" t="s">
        <v>80</v>
      </c>
      <c r="BK88" s="218">
        <f>ROUND(I88*H88,2)</f>
        <v>0</v>
      </c>
      <c r="BL88" s="18" t="s">
        <v>146</v>
      </c>
      <c r="BM88" s="217" t="s">
        <v>608</v>
      </c>
    </row>
    <row r="89" s="2" customFormat="1">
      <c r="A89" s="39"/>
      <c r="B89" s="40"/>
      <c r="C89" s="41"/>
      <c r="D89" s="219" t="s">
        <v>148</v>
      </c>
      <c r="E89" s="41"/>
      <c r="F89" s="220" t="s">
        <v>609</v>
      </c>
      <c r="G89" s="41"/>
      <c r="H89" s="41"/>
      <c r="I89" s="221"/>
      <c r="J89" s="41"/>
      <c r="K89" s="41"/>
      <c r="L89" s="45"/>
      <c r="M89" s="222"/>
      <c r="N89" s="223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148</v>
      </c>
      <c r="AU89" s="18" t="s">
        <v>80</v>
      </c>
    </row>
    <row r="90" s="13" customFormat="1">
      <c r="A90" s="13"/>
      <c r="B90" s="224"/>
      <c r="C90" s="225"/>
      <c r="D90" s="226" t="s">
        <v>150</v>
      </c>
      <c r="E90" s="227" t="s">
        <v>19</v>
      </c>
      <c r="F90" s="228" t="s">
        <v>685</v>
      </c>
      <c r="G90" s="225"/>
      <c r="H90" s="229">
        <v>24.420000000000002</v>
      </c>
      <c r="I90" s="230"/>
      <c r="J90" s="225"/>
      <c r="K90" s="225"/>
      <c r="L90" s="231"/>
      <c r="M90" s="232"/>
      <c r="N90" s="233"/>
      <c r="O90" s="233"/>
      <c r="P90" s="233"/>
      <c r="Q90" s="233"/>
      <c r="R90" s="233"/>
      <c r="S90" s="233"/>
      <c r="T90" s="234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5" t="s">
        <v>150</v>
      </c>
      <c r="AU90" s="235" t="s">
        <v>80</v>
      </c>
      <c r="AV90" s="13" t="s">
        <v>82</v>
      </c>
      <c r="AW90" s="13" t="s">
        <v>33</v>
      </c>
      <c r="AX90" s="13" t="s">
        <v>80</v>
      </c>
      <c r="AY90" s="235" t="s">
        <v>142</v>
      </c>
    </row>
    <row r="91" s="2" customFormat="1" ht="16.5" customHeight="1">
      <c r="A91" s="39"/>
      <c r="B91" s="40"/>
      <c r="C91" s="236" t="s">
        <v>82</v>
      </c>
      <c r="D91" s="236" t="s">
        <v>152</v>
      </c>
      <c r="E91" s="237" t="s">
        <v>171</v>
      </c>
      <c r="F91" s="238" t="s">
        <v>172</v>
      </c>
      <c r="G91" s="239" t="s">
        <v>102</v>
      </c>
      <c r="H91" s="240">
        <v>26.861999999999998</v>
      </c>
      <c r="I91" s="241"/>
      <c r="J91" s="242">
        <f>ROUND(I91*H91,2)</f>
        <v>0</v>
      </c>
      <c r="K91" s="243"/>
      <c r="L91" s="244"/>
      <c r="M91" s="245" t="s">
        <v>19</v>
      </c>
      <c r="N91" s="246" t="s">
        <v>43</v>
      </c>
      <c r="O91" s="85"/>
      <c r="P91" s="215">
        <f>O91*H91</f>
        <v>0</v>
      </c>
      <c r="Q91" s="215">
        <v>0.00029999999999999997</v>
      </c>
      <c r="R91" s="215">
        <f>Q91*H91</f>
        <v>0.0080585999999999991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155</v>
      </c>
      <c r="AT91" s="217" t="s">
        <v>152</v>
      </c>
      <c r="AU91" s="217" t="s">
        <v>80</v>
      </c>
      <c r="AY91" s="18" t="s">
        <v>142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80</v>
      </c>
      <c r="BK91" s="218">
        <f>ROUND(I91*H91,2)</f>
        <v>0</v>
      </c>
      <c r="BL91" s="18" t="s">
        <v>146</v>
      </c>
      <c r="BM91" s="217" t="s">
        <v>613</v>
      </c>
    </row>
    <row r="92" s="13" customFormat="1">
      <c r="A92" s="13"/>
      <c r="B92" s="224"/>
      <c r="C92" s="225"/>
      <c r="D92" s="226" t="s">
        <v>150</v>
      </c>
      <c r="E92" s="225"/>
      <c r="F92" s="228" t="s">
        <v>686</v>
      </c>
      <c r="G92" s="225"/>
      <c r="H92" s="229">
        <v>26.861999999999998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150</v>
      </c>
      <c r="AU92" s="235" t="s">
        <v>80</v>
      </c>
      <c r="AV92" s="13" t="s">
        <v>82</v>
      </c>
      <c r="AW92" s="13" t="s">
        <v>4</v>
      </c>
      <c r="AX92" s="13" t="s">
        <v>80</v>
      </c>
      <c r="AY92" s="235" t="s">
        <v>142</v>
      </c>
    </row>
    <row r="93" s="12" customFormat="1" ht="25.92" customHeight="1">
      <c r="A93" s="12"/>
      <c r="B93" s="191"/>
      <c r="C93" s="192"/>
      <c r="D93" s="193" t="s">
        <v>71</v>
      </c>
      <c r="E93" s="194" t="s">
        <v>175</v>
      </c>
      <c r="F93" s="194" t="s">
        <v>176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P94+P144+P160+P166</f>
        <v>0</v>
      </c>
      <c r="Q93" s="199"/>
      <c r="R93" s="200">
        <f>R94+R144+R160+R166</f>
        <v>10.443236519999999</v>
      </c>
      <c r="S93" s="199"/>
      <c r="T93" s="201">
        <f>T94+T144+T160+T166</f>
        <v>3.7699999999999996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71</v>
      </c>
      <c r="AU93" s="203" t="s">
        <v>72</v>
      </c>
      <c r="AY93" s="202" t="s">
        <v>142</v>
      </c>
      <c r="BK93" s="204">
        <f>BK94+BK144+BK160+BK166</f>
        <v>0</v>
      </c>
    </row>
    <row r="94" s="12" customFormat="1" ht="22.8" customHeight="1">
      <c r="A94" s="12"/>
      <c r="B94" s="191"/>
      <c r="C94" s="192"/>
      <c r="D94" s="193" t="s">
        <v>71</v>
      </c>
      <c r="E94" s="247" t="s">
        <v>80</v>
      </c>
      <c r="F94" s="247" t="s">
        <v>177</v>
      </c>
      <c r="G94" s="192"/>
      <c r="H94" s="192"/>
      <c r="I94" s="195"/>
      <c r="J94" s="248">
        <f>BK94</f>
        <v>0</v>
      </c>
      <c r="K94" s="192"/>
      <c r="L94" s="197"/>
      <c r="M94" s="198"/>
      <c r="N94" s="199"/>
      <c r="O94" s="199"/>
      <c r="P94" s="200">
        <f>SUM(P95:P143)</f>
        <v>0</v>
      </c>
      <c r="Q94" s="199"/>
      <c r="R94" s="200">
        <f>SUM(R95:R143)</f>
        <v>0</v>
      </c>
      <c r="S94" s="199"/>
      <c r="T94" s="201">
        <f>SUM(T95:T143)</f>
        <v>3.7699999999999996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80</v>
      </c>
      <c r="AY94" s="202" t="s">
        <v>142</v>
      </c>
      <c r="BK94" s="204">
        <f>SUM(BK95:BK143)</f>
        <v>0</v>
      </c>
    </row>
    <row r="95" s="2" customFormat="1" ht="16.5" customHeight="1">
      <c r="A95" s="39"/>
      <c r="B95" s="40"/>
      <c r="C95" s="205" t="s">
        <v>158</v>
      </c>
      <c r="D95" s="205" t="s">
        <v>143</v>
      </c>
      <c r="E95" s="206" t="s">
        <v>615</v>
      </c>
      <c r="F95" s="207" t="s">
        <v>616</v>
      </c>
      <c r="G95" s="208" t="s">
        <v>102</v>
      </c>
      <c r="H95" s="209">
        <v>43</v>
      </c>
      <c r="I95" s="210"/>
      <c r="J95" s="211">
        <f>ROUND(I95*H95,2)</f>
        <v>0</v>
      </c>
      <c r="K95" s="212"/>
      <c r="L95" s="45"/>
      <c r="M95" s="213" t="s">
        <v>19</v>
      </c>
      <c r="N95" s="214" t="s">
        <v>43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146</v>
      </c>
      <c r="AT95" s="217" t="s">
        <v>143</v>
      </c>
      <c r="AU95" s="217" t="s">
        <v>82</v>
      </c>
      <c r="AY95" s="18" t="s">
        <v>142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80</v>
      </c>
      <c r="BK95" s="218">
        <f>ROUND(I95*H95,2)</f>
        <v>0</v>
      </c>
      <c r="BL95" s="18" t="s">
        <v>146</v>
      </c>
      <c r="BM95" s="217" t="s">
        <v>617</v>
      </c>
    </row>
    <row r="96" s="2" customFormat="1">
      <c r="A96" s="39"/>
      <c r="B96" s="40"/>
      <c r="C96" s="41"/>
      <c r="D96" s="219" t="s">
        <v>148</v>
      </c>
      <c r="E96" s="41"/>
      <c r="F96" s="220" t="s">
        <v>618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148</v>
      </c>
      <c r="AU96" s="18" t="s">
        <v>82</v>
      </c>
    </row>
    <row r="97" s="2" customFormat="1" ht="24.15" customHeight="1">
      <c r="A97" s="39"/>
      <c r="B97" s="40"/>
      <c r="C97" s="205" t="s">
        <v>146</v>
      </c>
      <c r="D97" s="205" t="s">
        <v>143</v>
      </c>
      <c r="E97" s="206" t="s">
        <v>218</v>
      </c>
      <c r="F97" s="207" t="s">
        <v>219</v>
      </c>
      <c r="G97" s="208" t="s">
        <v>161</v>
      </c>
      <c r="H97" s="209">
        <v>13</v>
      </c>
      <c r="I97" s="210"/>
      <c r="J97" s="211">
        <f>ROUND(I97*H97,2)</f>
        <v>0</v>
      </c>
      <c r="K97" s="212"/>
      <c r="L97" s="45"/>
      <c r="M97" s="213" t="s">
        <v>19</v>
      </c>
      <c r="N97" s="214" t="s">
        <v>43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0.28999999999999998</v>
      </c>
      <c r="T97" s="216">
        <f>S97*H97</f>
        <v>3.7699999999999996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146</v>
      </c>
      <c r="AT97" s="217" t="s">
        <v>143</v>
      </c>
      <c r="AU97" s="217" t="s">
        <v>82</v>
      </c>
      <c r="AY97" s="18" t="s">
        <v>142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80</v>
      </c>
      <c r="BK97" s="218">
        <f>ROUND(I97*H97,2)</f>
        <v>0</v>
      </c>
      <c r="BL97" s="18" t="s">
        <v>146</v>
      </c>
      <c r="BM97" s="217" t="s">
        <v>220</v>
      </c>
    </row>
    <row r="98" s="2" customFormat="1">
      <c r="A98" s="39"/>
      <c r="B98" s="40"/>
      <c r="C98" s="41"/>
      <c r="D98" s="219" t="s">
        <v>148</v>
      </c>
      <c r="E98" s="41"/>
      <c r="F98" s="220" t="s">
        <v>221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148</v>
      </c>
      <c r="AU98" s="18" t="s">
        <v>82</v>
      </c>
    </row>
    <row r="99" s="13" customFormat="1">
      <c r="A99" s="13"/>
      <c r="B99" s="224"/>
      <c r="C99" s="225"/>
      <c r="D99" s="226" t="s">
        <v>150</v>
      </c>
      <c r="E99" s="227" t="s">
        <v>19</v>
      </c>
      <c r="F99" s="228" t="s">
        <v>687</v>
      </c>
      <c r="G99" s="225"/>
      <c r="H99" s="229">
        <v>13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150</v>
      </c>
      <c r="AU99" s="235" t="s">
        <v>82</v>
      </c>
      <c r="AV99" s="13" t="s">
        <v>82</v>
      </c>
      <c r="AW99" s="13" t="s">
        <v>33</v>
      </c>
      <c r="AX99" s="13" t="s">
        <v>80</v>
      </c>
      <c r="AY99" s="235" t="s">
        <v>142</v>
      </c>
    </row>
    <row r="100" s="2" customFormat="1" ht="16.5" customHeight="1">
      <c r="A100" s="39"/>
      <c r="B100" s="40"/>
      <c r="C100" s="205" t="s">
        <v>170</v>
      </c>
      <c r="D100" s="205" t="s">
        <v>143</v>
      </c>
      <c r="E100" s="206" t="s">
        <v>629</v>
      </c>
      <c r="F100" s="207" t="s">
        <v>630</v>
      </c>
      <c r="G100" s="208" t="s">
        <v>102</v>
      </c>
      <c r="H100" s="209">
        <v>43</v>
      </c>
      <c r="I100" s="210"/>
      <c r="J100" s="211">
        <f>ROUND(I100*H100,2)</f>
        <v>0</v>
      </c>
      <c r="K100" s="212"/>
      <c r="L100" s="45"/>
      <c r="M100" s="213" t="s">
        <v>19</v>
      </c>
      <c r="N100" s="214" t="s">
        <v>43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146</v>
      </c>
      <c r="AT100" s="217" t="s">
        <v>143</v>
      </c>
      <c r="AU100" s="217" t="s">
        <v>82</v>
      </c>
      <c r="AY100" s="18" t="s">
        <v>142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80</v>
      </c>
      <c r="BK100" s="218">
        <f>ROUND(I100*H100,2)</f>
        <v>0</v>
      </c>
      <c r="BL100" s="18" t="s">
        <v>146</v>
      </c>
      <c r="BM100" s="217" t="s">
        <v>631</v>
      </c>
    </row>
    <row r="101" s="2" customFormat="1">
      <c r="A101" s="39"/>
      <c r="B101" s="40"/>
      <c r="C101" s="41"/>
      <c r="D101" s="219" t="s">
        <v>148</v>
      </c>
      <c r="E101" s="41"/>
      <c r="F101" s="220" t="s">
        <v>632</v>
      </c>
      <c r="G101" s="41"/>
      <c r="H101" s="41"/>
      <c r="I101" s="221"/>
      <c r="J101" s="41"/>
      <c r="K101" s="41"/>
      <c r="L101" s="45"/>
      <c r="M101" s="222"/>
      <c r="N101" s="223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148</v>
      </c>
      <c r="AU101" s="18" t="s">
        <v>82</v>
      </c>
    </row>
    <row r="102" s="13" customFormat="1">
      <c r="A102" s="13"/>
      <c r="B102" s="224"/>
      <c r="C102" s="225"/>
      <c r="D102" s="226" t="s">
        <v>150</v>
      </c>
      <c r="E102" s="227" t="s">
        <v>19</v>
      </c>
      <c r="F102" s="228" t="s">
        <v>391</v>
      </c>
      <c r="G102" s="225"/>
      <c r="H102" s="229">
        <v>43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150</v>
      </c>
      <c r="AU102" s="235" t="s">
        <v>82</v>
      </c>
      <c r="AV102" s="13" t="s">
        <v>82</v>
      </c>
      <c r="AW102" s="13" t="s">
        <v>33</v>
      </c>
      <c r="AX102" s="13" t="s">
        <v>80</v>
      </c>
      <c r="AY102" s="235" t="s">
        <v>142</v>
      </c>
    </row>
    <row r="103" s="2" customFormat="1" ht="16.5" customHeight="1">
      <c r="A103" s="39"/>
      <c r="B103" s="40"/>
      <c r="C103" s="205" t="s">
        <v>178</v>
      </c>
      <c r="D103" s="205" t="s">
        <v>143</v>
      </c>
      <c r="E103" s="206" t="s">
        <v>633</v>
      </c>
      <c r="F103" s="207" t="s">
        <v>634</v>
      </c>
      <c r="G103" s="208" t="s">
        <v>231</v>
      </c>
      <c r="H103" s="209">
        <v>8.8800000000000008</v>
      </c>
      <c r="I103" s="210"/>
      <c r="J103" s="211">
        <f>ROUND(I103*H103,2)</f>
        <v>0</v>
      </c>
      <c r="K103" s="212"/>
      <c r="L103" s="45"/>
      <c r="M103" s="213" t="s">
        <v>19</v>
      </c>
      <c r="N103" s="214" t="s">
        <v>43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146</v>
      </c>
      <c r="AT103" s="217" t="s">
        <v>143</v>
      </c>
      <c r="AU103" s="217" t="s">
        <v>82</v>
      </c>
      <c r="AY103" s="18" t="s">
        <v>142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80</v>
      </c>
      <c r="BK103" s="218">
        <f>ROUND(I103*H103,2)</f>
        <v>0</v>
      </c>
      <c r="BL103" s="18" t="s">
        <v>146</v>
      </c>
      <c r="BM103" s="217" t="s">
        <v>635</v>
      </c>
    </row>
    <row r="104" s="2" customFormat="1">
      <c r="A104" s="39"/>
      <c r="B104" s="40"/>
      <c r="C104" s="41"/>
      <c r="D104" s="219" t="s">
        <v>148</v>
      </c>
      <c r="E104" s="41"/>
      <c r="F104" s="220" t="s">
        <v>636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148</v>
      </c>
      <c r="AU104" s="18" t="s">
        <v>82</v>
      </c>
    </row>
    <row r="105" s="13" customFormat="1">
      <c r="A105" s="13"/>
      <c r="B105" s="224"/>
      <c r="C105" s="225"/>
      <c r="D105" s="226" t="s">
        <v>150</v>
      </c>
      <c r="E105" s="227" t="s">
        <v>19</v>
      </c>
      <c r="F105" s="228" t="s">
        <v>688</v>
      </c>
      <c r="G105" s="225"/>
      <c r="H105" s="229">
        <v>6.6600000000000001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150</v>
      </c>
      <c r="AU105" s="235" t="s">
        <v>82</v>
      </c>
      <c r="AV105" s="13" t="s">
        <v>82</v>
      </c>
      <c r="AW105" s="13" t="s">
        <v>33</v>
      </c>
      <c r="AX105" s="13" t="s">
        <v>72</v>
      </c>
      <c r="AY105" s="235" t="s">
        <v>142</v>
      </c>
    </row>
    <row r="106" s="13" customFormat="1">
      <c r="A106" s="13"/>
      <c r="B106" s="224"/>
      <c r="C106" s="225"/>
      <c r="D106" s="226" t="s">
        <v>150</v>
      </c>
      <c r="E106" s="227" t="s">
        <v>19</v>
      </c>
      <c r="F106" s="228" t="s">
        <v>689</v>
      </c>
      <c r="G106" s="225"/>
      <c r="H106" s="229">
        <v>2.2200000000000002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150</v>
      </c>
      <c r="AU106" s="235" t="s">
        <v>82</v>
      </c>
      <c r="AV106" s="13" t="s">
        <v>82</v>
      </c>
      <c r="AW106" s="13" t="s">
        <v>33</v>
      </c>
      <c r="AX106" s="13" t="s">
        <v>72</v>
      </c>
      <c r="AY106" s="235" t="s">
        <v>142</v>
      </c>
    </row>
    <row r="107" s="14" customFormat="1">
      <c r="A107" s="14"/>
      <c r="B107" s="249"/>
      <c r="C107" s="250"/>
      <c r="D107" s="226" t="s">
        <v>150</v>
      </c>
      <c r="E107" s="251" t="s">
        <v>19</v>
      </c>
      <c r="F107" s="252" t="s">
        <v>236</v>
      </c>
      <c r="G107" s="250"/>
      <c r="H107" s="253">
        <v>8.8800000000000008</v>
      </c>
      <c r="I107" s="254"/>
      <c r="J107" s="250"/>
      <c r="K107" s="250"/>
      <c r="L107" s="255"/>
      <c r="M107" s="256"/>
      <c r="N107" s="257"/>
      <c r="O107" s="257"/>
      <c r="P107" s="257"/>
      <c r="Q107" s="257"/>
      <c r="R107" s="257"/>
      <c r="S107" s="257"/>
      <c r="T107" s="25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9" t="s">
        <v>150</v>
      </c>
      <c r="AU107" s="259" t="s">
        <v>82</v>
      </c>
      <c r="AV107" s="14" t="s">
        <v>146</v>
      </c>
      <c r="AW107" s="14" t="s">
        <v>33</v>
      </c>
      <c r="AX107" s="14" t="s">
        <v>80</v>
      </c>
      <c r="AY107" s="259" t="s">
        <v>142</v>
      </c>
    </row>
    <row r="108" s="2" customFormat="1" ht="37.8" customHeight="1">
      <c r="A108" s="39"/>
      <c r="B108" s="40"/>
      <c r="C108" s="205" t="s">
        <v>183</v>
      </c>
      <c r="D108" s="205" t="s">
        <v>143</v>
      </c>
      <c r="E108" s="206" t="s">
        <v>298</v>
      </c>
      <c r="F108" s="207" t="s">
        <v>299</v>
      </c>
      <c r="G108" s="208" t="s">
        <v>231</v>
      </c>
      <c r="H108" s="209">
        <v>4.96</v>
      </c>
      <c r="I108" s="210"/>
      <c r="J108" s="211">
        <f>ROUND(I108*H108,2)</f>
        <v>0</v>
      </c>
      <c r="K108" s="212"/>
      <c r="L108" s="45"/>
      <c r="M108" s="213" t="s">
        <v>19</v>
      </c>
      <c r="N108" s="214" t="s">
        <v>43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146</v>
      </c>
      <c r="AT108" s="217" t="s">
        <v>143</v>
      </c>
      <c r="AU108" s="217" t="s">
        <v>82</v>
      </c>
      <c r="AY108" s="18" t="s">
        <v>142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80</v>
      </c>
      <c r="BK108" s="218">
        <f>ROUND(I108*H108,2)</f>
        <v>0</v>
      </c>
      <c r="BL108" s="18" t="s">
        <v>146</v>
      </c>
      <c r="BM108" s="217" t="s">
        <v>300</v>
      </c>
    </row>
    <row r="109" s="2" customFormat="1">
      <c r="A109" s="39"/>
      <c r="B109" s="40"/>
      <c r="C109" s="41"/>
      <c r="D109" s="219" t="s">
        <v>148</v>
      </c>
      <c r="E109" s="41"/>
      <c r="F109" s="220" t="s">
        <v>301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148</v>
      </c>
      <c r="AU109" s="18" t="s">
        <v>82</v>
      </c>
    </row>
    <row r="110" s="13" customFormat="1">
      <c r="A110" s="13"/>
      <c r="B110" s="224"/>
      <c r="C110" s="225"/>
      <c r="D110" s="226" t="s">
        <v>150</v>
      </c>
      <c r="E110" s="227" t="s">
        <v>19</v>
      </c>
      <c r="F110" s="228" t="s">
        <v>690</v>
      </c>
      <c r="G110" s="225"/>
      <c r="H110" s="229">
        <v>3.0600000000000001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150</v>
      </c>
      <c r="AU110" s="235" t="s">
        <v>82</v>
      </c>
      <c r="AV110" s="13" t="s">
        <v>82</v>
      </c>
      <c r="AW110" s="13" t="s">
        <v>33</v>
      </c>
      <c r="AX110" s="13" t="s">
        <v>72</v>
      </c>
      <c r="AY110" s="235" t="s">
        <v>142</v>
      </c>
    </row>
    <row r="111" s="13" customFormat="1">
      <c r="A111" s="13"/>
      <c r="B111" s="224"/>
      <c r="C111" s="225"/>
      <c r="D111" s="226" t="s">
        <v>150</v>
      </c>
      <c r="E111" s="227" t="s">
        <v>19</v>
      </c>
      <c r="F111" s="228" t="s">
        <v>691</v>
      </c>
      <c r="G111" s="225"/>
      <c r="H111" s="229">
        <v>1.8999999999999999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150</v>
      </c>
      <c r="AU111" s="235" t="s">
        <v>82</v>
      </c>
      <c r="AV111" s="13" t="s">
        <v>82</v>
      </c>
      <c r="AW111" s="13" t="s">
        <v>33</v>
      </c>
      <c r="AX111" s="13" t="s">
        <v>72</v>
      </c>
      <c r="AY111" s="235" t="s">
        <v>142</v>
      </c>
    </row>
    <row r="112" s="14" customFormat="1">
      <c r="A112" s="14"/>
      <c r="B112" s="249"/>
      <c r="C112" s="250"/>
      <c r="D112" s="226" t="s">
        <v>150</v>
      </c>
      <c r="E112" s="251" t="s">
        <v>19</v>
      </c>
      <c r="F112" s="252" t="s">
        <v>236</v>
      </c>
      <c r="G112" s="250"/>
      <c r="H112" s="253">
        <v>4.96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9" t="s">
        <v>150</v>
      </c>
      <c r="AU112" s="259" t="s">
        <v>82</v>
      </c>
      <c r="AV112" s="14" t="s">
        <v>146</v>
      </c>
      <c r="AW112" s="14" t="s">
        <v>33</v>
      </c>
      <c r="AX112" s="14" t="s">
        <v>80</v>
      </c>
      <c r="AY112" s="259" t="s">
        <v>142</v>
      </c>
    </row>
    <row r="113" s="2" customFormat="1" ht="37.8" customHeight="1">
      <c r="A113" s="39"/>
      <c r="B113" s="40"/>
      <c r="C113" s="205" t="s">
        <v>155</v>
      </c>
      <c r="D113" s="205" t="s">
        <v>143</v>
      </c>
      <c r="E113" s="206" t="s">
        <v>305</v>
      </c>
      <c r="F113" s="207" t="s">
        <v>306</v>
      </c>
      <c r="G113" s="208" t="s">
        <v>231</v>
      </c>
      <c r="H113" s="209">
        <v>15.619999999999999</v>
      </c>
      <c r="I113" s="210"/>
      <c r="J113" s="211">
        <f>ROUND(I113*H113,2)</f>
        <v>0</v>
      </c>
      <c r="K113" s="212"/>
      <c r="L113" s="45"/>
      <c r="M113" s="213" t="s">
        <v>19</v>
      </c>
      <c r="N113" s="214" t="s">
        <v>43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146</v>
      </c>
      <c r="AT113" s="217" t="s">
        <v>143</v>
      </c>
      <c r="AU113" s="217" t="s">
        <v>82</v>
      </c>
      <c r="AY113" s="18" t="s">
        <v>142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80</v>
      </c>
      <c r="BK113" s="218">
        <f>ROUND(I113*H113,2)</f>
        <v>0</v>
      </c>
      <c r="BL113" s="18" t="s">
        <v>146</v>
      </c>
      <c r="BM113" s="217" t="s">
        <v>307</v>
      </c>
    </row>
    <row r="114" s="2" customFormat="1">
      <c r="A114" s="39"/>
      <c r="B114" s="40"/>
      <c r="C114" s="41"/>
      <c r="D114" s="219" t="s">
        <v>148</v>
      </c>
      <c r="E114" s="41"/>
      <c r="F114" s="220" t="s">
        <v>308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148</v>
      </c>
      <c r="AU114" s="18" t="s">
        <v>82</v>
      </c>
    </row>
    <row r="115" s="13" customFormat="1">
      <c r="A115" s="13"/>
      <c r="B115" s="224"/>
      <c r="C115" s="225"/>
      <c r="D115" s="226" t="s">
        <v>150</v>
      </c>
      <c r="E115" s="227" t="s">
        <v>19</v>
      </c>
      <c r="F115" s="228" t="s">
        <v>692</v>
      </c>
      <c r="G115" s="225"/>
      <c r="H115" s="229">
        <v>7.6900000000000004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150</v>
      </c>
      <c r="AU115" s="235" t="s">
        <v>82</v>
      </c>
      <c r="AV115" s="13" t="s">
        <v>82</v>
      </c>
      <c r="AW115" s="13" t="s">
        <v>33</v>
      </c>
      <c r="AX115" s="13" t="s">
        <v>72</v>
      </c>
      <c r="AY115" s="235" t="s">
        <v>142</v>
      </c>
    </row>
    <row r="116" s="13" customFormat="1">
      <c r="A116" s="13"/>
      <c r="B116" s="224"/>
      <c r="C116" s="225"/>
      <c r="D116" s="226" t="s">
        <v>150</v>
      </c>
      <c r="E116" s="227" t="s">
        <v>19</v>
      </c>
      <c r="F116" s="228" t="s">
        <v>688</v>
      </c>
      <c r="G116" s="225"/>
      <c r="H116" s="229">
        <v>6.6600000000000001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150</v>
      </c>
      <c r="AU116" s="235" t="s">
        <v>82</v>
      </c>
      <c r="AV116" s="13" t="s">
        <v>82</v>
      </c>
      <c r="AW116" s="13" t="s">
        <v>33</v>
      </c>
      <c r="AX116" s="13" t="s">
        <v>72</v>
      </c>
      <c r="AY116" s="235" t="s">
        <v>142</v>
      </c>
    </row>
    <row r="117" s="13" customFormat="1">
      <c r="A117" s="13"/>
      <c r="B117" s="224"/>
      <c r="C117" s="225"/>
      <c r="D117" s="226" t="s">
        <v>150</v>
      </c>
      <c r="E117" s="227" t="s">
        <v>19</v>
      </c>
      <c r="F117" s="228" t="s">
        <v>693</v>
      </c>
      <c r="G117" s="225"/>
      <c r="H117" s="229">
        <v>2.2200000000000002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150</v>
      </c>
      <c r="AU117" s="235" t="s">
        <v>82</v>
      </c>
      <c r="AV117" s="13" t="s">
        <v>82</v>
      </c>
      <c r="AW117" s="13" t="s">
        <v>33</v>
      </c>
      <c r="AX117" s="13" t="s">
        <v>72</v>
      </c>
      <c r="AY117" s="235" t="s">
        <v>142</v>
      </c>
    </row>
    <row r="118" s="13" customFormat="1">
      <c r="A118" s="13"/>
      <c r="B118" s="224"/>
      <c r="C118" s="225"/>
      <c r="D118" s="226" t="s">
        <v>150</v>
      </c>
      <c r="E118" s="227" t="s">
        <v>19</v>
      </c>
      <c r="F118" s="228" t="s">
        <v>694</v>
      </c>
      <c r="G118" s="225"/>
      <c r="H118" s="229">
        <v>-0.94999999999999996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150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142</v>
      </c>
    </row>
    <row r="119" s="14" customFormat="1">
      <c r="A119" s="14"/>
      <c r="B119" s="249"/>
      <c r="C119" s="250"/>
      <c r="D119" s="226" t="s">
        <v>150</v>
      </c>
      <c r="E119" s="251" t="s">
        <v>19</v>
      </c>
      <c r="F119" s="252" t="s">
        <v>236</v>
      </c>
      <c r="G119" s="250"/>
      <c r="H119" s="253">
        <v>15.619999999999999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150</v>
      </c>
      <c r="AU119" s="259" t="s">
        <v>82</v>
      </c>
      <c r="AV119" s="14" t="s">
        <v>146</v>
      </c>
      <c r="AW119" s="14" t="s">
        <v>33</v>
      </c>
      <c r="AX119" s="14" t="s">
        <v>80</v>
      </c>
      <c r="AY119" s="259" t="s">
        <v>142</v>
      </c>
    </row>
    <row r="120" s="2" customFormat="1" ht="37.8" customHeight="1">
      <c r="A120" s="39"/>
      <c r="B120" s="40"/>
      <c r="C120" s="205" t="s">
        <v>193</v>
      </c>
      <c r="D120" s="205" t="s">
        <v>143</v>
      </c>
      <c r="E120" s="206" t="s">
        <v>315</v>
      </c>
      <c r="F120" s="207" t="s">
        <v>316</v>
      </c>
      <c r="G120" s="208" t="s">
        <v>231</v>
      </c>
      <c r="H120" s="209">
        <v>46.859999999999999</v>
      </c>
      <c r="I120" s="210"/>
      <c r="J120" s="211">
        <f>ROUND(I120*H120,2)</f>
        <v>0</v>
      </c>
      <c r="K120" s="212"/>
      <c r="L120" s="45"/>
      <c r="M120" s="213" t="s">
        <v>19</v>
      </c>
      <c r="N120" s="214" t="s">
        <v>43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146</v>
      </c>
      <c r="AT120" s="217" t="s">
        <v>143</v>
      </c>
      <c r="AU120" s="217" t="s">
        <v>82</v>
      </c>
      <c r="AY120" s="18" t="s">
        <v>142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80</v>
      </c>
      <c r="BK120" s="218">
        <f>ROUND(I120*H120,2)</f>
        <v>0</v>
      </c>
      <c r="BL120" s="18" t="s">
        <v>146</v>
      </c>
      <c r="BM120" s="217" t="s">
        <v>317</v>
      </c>
    </row>
    <row r="121" s="2" customFormat="1">
      <c r="A121" s="39"/>
      <c r="B121" s="40"/>
      <c r="C121" s="41"/>
      <c r="D121" s="219" t="s">
        <v>148</v>
      </c>
      <c r="E121" s="41"/>
      <c r="F121" s="220" t="s">
        <v>318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148</v>
      </c>
      <c r="AU121" s="18" t="s">
        <v>82</v>
      </c>
    </row>
    <row r="122" s="13" customFormat="1">
      <c r="A122" s="13"/>
      <c r="B122" s="224"/>
      <c r="C122" s="225"/>
      <c r="D122" s="226" t="s">
        <v>150</v>
      </c>
      <c r="E122" s="225"/>
      <c r="F122" s="228" t="s">
        <v>695</v>
      </c>
      <c r="G122" s="225"/>
      <c r="H122" s="229">
        <v>46.859999999999999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150</v>
      </c>
      <c r="AU122" s="235" t="s">
        <v>82</v>
      </c>
      <c r="AV122" s="13" t="s">
        <v>82</v>
      </c>
      <c r="AW122" s="13" t="s">
        <v>4</v>
      </c>
      <c r="AX122" s="13" t="s">
        <v>80</v>
      </c>
      <c r="AY122" s="235" t="s">
        <v>142</v>
      </c>
    </row>
    <row r="123" s="2" customFormat="1" ht="24.15" customHeight="1">
      <c r="A123" s="39"/>
      <c r="B123" s="40"/>
      <c r="C123" s="205" t="s">
        <v>198</v>
      </c>
      <c r="D123" s="205" t="s">
        <v>143</v>
      </c>
      <c r="E123" s="206" t="s">
        <v>644</v>
      </c>
      <c r="F123" s="207" t="s">
        <v>645</v>
      </c>
      <c r="G123" s="208" t="s">
        <v>231</v>
      </c>
      <c r="H123" s="209">
        <v>0.94999999999999996</v>
      </c>
      <c r="I123" s="210"/>
      <c r="J123" s="211">
        <f>ROUND(I123*H123,2)</f>
        <v>0</v>
      </c>
      <c r="K123" s="212"/>
      <c r="L123" s="45"/>
      <c r="M123" s="213" t="s">
        <v>19</v>
      </c>
      <c r="N123" s="214" t="s">
        <v>43</v>
      </c>
      <c r="O123" s="85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146</v>
      </c>
      <c r="AT123" s="217" t="s">
        <v>143</v>
      </c>
      <c r="AU123" s="217" t="s">
        <v>82</v>
      </c>
      <c r="AY123" s="18" t="s">
        <v>142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80</v>
      </c>
      <c r="BK123" s="218">
        <f>ROUND(I123*H123,2)</f>
        <v>0</v>
      </c>
      <c r="BL123" s="18" t="s">
        <v>146</v>
      </c>
      <c r="BM123" s="217" t="s">
        <v>646</v>
      </c>
    </row>
    <row r="124" s="2" customFormat="1">
      <c r="A124" s="39"/>
      <c r="B124" s="40"/>
      <c r="C124" s="41"/>
      <c r="D124" s="219" t="s">
        <v>148</v>
      </c>
      <c r="E124" s="41"/>
      <c r="F124" s="220" t="s">
        <v>647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148</v>
      </c>
      <c r="AU124" s="18" t="s">
        <v>82</v>
      </c>
    </row>
    <row r="125" s="13" customFormat="1">
      <c r="A125" s="13"/>
      <c r="B125" s="224"/>
      <c r="C125" s="225"/>
      <c r="D125" s="226" t="s">
        <v>150</v>
      </c>
      <c r="E125" s="227" t="s">
        <v>19</v>
      </c>
      <c r="F125" s="228" t="s">
        <v>696</v>
      </c>
      <c r="G125" s="225"/>
      <c r="H125" s="229">
        <v>0.94999999999999996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150</v>
      </c>
      <c r="AU125" s="235" t="s">
        <v>82</v>
      </c>
      <c r="AV125" s="13" t="s">
        <v>82</v>
      </c>
      <c r="AW125" s="13" t="s">
        <v>33</v>
      </c>
      <c r="AX125" s="13" t="s">
        <v>72</v>
      </c>
      <c r="AY125" s="235" t="s">
        <v>142</v>
      </c>
    </row>
    <row r="126" s="14" customFormat="1">
      <c r="A126" s="14"/>
      <c r="B126" s="249"/>
      <c r="C126" s="250"/>
      <c r="D126" s="226" t="s">
        <v>150</v>
      </c>
      <c r="E126" s="251" t="s">
        <v>19</v>
      </c>
      <c r="F126" s="252" t="s">
        <v>236</v>
      </c>
      <c r="G126" s="250"/>
      <c r="H126" s="253">
        <v>0.94999999999999996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9" t="s">
        <v>150</v>
      </c>
      <c r="AU126" s="259" t="s">
        <v>82</v>
      </c>
      <c r="AV126" s="14" t="s">
        <v>146</v>
      </c>
      <c r="AW126" s="14" t="s">
        <v>33</v>
      </c>
      <c r="AX126" s="14" t="s">
        <v>80</v>
      </c>
      <c r="AY126" s="259" t="s">
        <v>142</v>
      </c>
    </row>
    <row r="127" s="2" customFormat="1" ht="24.15" customHeight="1">
      <c r="A127" s="39"/>
      <c r="B127" s="40"/>
      <c r="C127" s="205" t="s">
        <v>203</v>
      </c>
      <c r="D127" s="205" t="s">
        <v>143</v>
      </c>
      <c r="E127" s="206" t="s">
        <v>327</v>
      </c>
      <c r="F127" s="207" t="s">
        <v>328</v>
      </c>
      <c r="G127" s="208" t="s">
        <v>329</v>
      </c>
      <c r="H127" s="209">
        <v>28.116</v>
      </c>
      <c r="I127" s="210"/>
      <c r="J127" s="211">
        <f>ROUND(I127*H127,2)</f>
        <v>0</v>
      </c>
      <c r="K127" s="212"/>
      <c r="L127" s="45"/>
      <c r="M127" s="213" t="s">
        <v>19</v>
      </c>
      <c r="N127" s="214" t="s">
        <v>43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146</v>
      </c>
      <c r="AT127" s="217" t="s">
        <v>143</v>
      </c>
      <c r="AU127" s="217" t="s">
        <v>82</v>
      </c>
      <c r="AY127" s="18" t="s">
        <v>142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80</v>
      </c>
      <c r="BK127" s="218">
        <f>ROUND(I127*H127,2)</f>
        <v>0</v>
      </c>
      <c r="BL127" s="18" t="s">
        <v>146</v>
      </c>
      <c r="BM127" s="217" t="s">
        <v>330</v>
      </c>
    </row>
    <row r="128" s="2" customFormat="1">
      <c r="A128" s="39"/>
      <c r="B128" s="40"/>
      <c r="C128" s="41"/>
      <c r="D128" s="219" t="s">
        <v>148</v>
      </c>
      <c r="E128" s="41"/>
      <c r="F128" s="220" t="s">
        <v>331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148</v>
      </c>
      <c r="AU128" s="18" t="s">
        <v>82</v>
      </c>
    </row>
    <row r="129" s="13" customFormat="1">
      <c r="A129" s="13"/>
      <c r="B129" s="224"/>
      <c r="C129" s="225"/>
      <c r="D129" s="226" t="s">
        <v>150</v>
      </c>
      <c r="E129" s="225"/>
      <c r="F129" s="228" t="s">
        <v>697</v>
      </c>
      <c r="G129" s="225"/>
      <c r="H129" s="229">
        <v>28.116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150</v>
      </c>
      <c r="AU129" s="235" t="s">
        <v>82</v>
      </c>
      <c r="AV129" s="13" t="s">
        <v>82</v>
      </c>
      <c r="AW129" s="13" t="s">
        <v>4</v>
      </c>
      <c r="AX129" s="13" t="s">
        <v>80</v>
      </c>
      <c r="AY129" s="235" t="s">
        <v>142</v>
      </c>
    </row>
    <row r="130" s="2" customFormat="1" ht="24.15" customHeight="1">
      <c r="A130" s="39"/>
      <c r="B130" s="40"/>
      <c r="C130" s="205" t="s">
        <v>207</v>
      </c>
      <c r="D130" s="205" t="s">
        <v>143</v>
      </c>
      <c r="E130" s="206" t="s">
        <v>334</v>
      </c>
      <c r="F130" s="207" t="s">
        <v>335</v>
      </c>
      <c r="G130" s="208" t="s">
        <v>231</v>
      </c>
      <c r="H130" s="209">
        <v>19.629999999999999</v>
      </c>
      <c r="I130" s="210"/>
      <c r="J130" s="211">
        <f>ROUND(I130*H130,2)</f>
        <v>0</v>
      </c>
      <c r="K130" s="212"/>
      <c r="L130" s="45"/>
      <c r="M130" s="213" t="s">
        <v>19</v>
      </c>
      <c r="N130" s="214" t="s">
        <v>43</v>
      </c>
      <c r="O130" s="85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7" t="s">
        <v>146</v>
      </c>
      <c r="AT130" s="217" t="s">
        <v>143</v>
      </c>
      <c r="AU130" s="217" t="s">
        <v>82</v>
      </c>
      <c r="AY130" s="18" t="s">
        <v>142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146</v>
      </c>
      <c r="BM130" s="217" t="s">
        <v>336</v>
      </c>
    </row>
    <row r="131" s="2" customFormat="1">
      <c r="A131" s="39"/>
      <c r="B131" s="40"/>
      <c r="C131" s="41"/>
      <c r="D131" s="219" t="s">
        <v>148</v>
      </c>
      <c r="E131" s="41"/>
      <c r="F131" s="220" t="s">
        <v>337</v>
      </c>
      <c r="G131" s="41"/>
      <c r="H131" s="41"/>
      <c r="I131" s="221"/>
      <c r="J131" s="41"/>
      <c r="K131" s="41"/>
      <c r="L131" s="45"/>
      <c r="M131" s="222"/>
      <c r="N131" s="223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148</v>
      </c>
      <c r="AU131" s="18" t="s">
        <v>82</v>
      </c>
    </row>
    <row r="132" s="13" customFormat="1">
      <c r="A132" s="13"/>
      <c r="B132" s="224"/>
      <c r="C132" s="225"/>
      <c r="D132" s="226" t="s">
        <v>150</v>
      </c>
      <c r="E132" s="227" t="s">
        <v>19</v>
      </c>
      <c r="F132" s="228" t="s">
        <v>698</v>
      </c>
      <c r="G132" s="225"/>
      <c r="H132" s="229">
        <v>6.6600000000000001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150</v>
      </c>
      <c r="AU132" s="235" t="s">
        <v>82</v>
      </c>
      <c r="AV132" s="13" t="s">
        <v>82</v>
      </c>
      <c r="AW132" s="13" t="s">
        <v>33</v>
      </c>
      <c r="AX132" s="13" t="s">
        <v>72</v>
      </c>
      <c r="AY132" s="235" t="s">
        <v>142</v>
      </c>
    </row>
    <row r="133" s="13" customFormat="1">
      <c r="A133" s="13"/>
      <c r="B133" s="224"/>
      <c r="C133" s="225"/>
      <c r="D133" s="226" t="s">
        <v>150</v>
      </c>
      <c r="E133" s="227" t="s">
        <v>19</v>
      </c>
      <c r="F133" s="228" t="s">
        <v>693</v>
      </c>
      <c r="G133" s="225"/>
      <c r="H133" s="229">
        <v>2.2200000000000002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150</v>
      </c>
      <c r="AU133" s="235" t="s">
        <v>82</v>
      </c>
      <c r="AV133" s="13" t="s">
        <v>82</v>
      </c>
      <c r="AW133" s="13" t="s">
        <v>33</v>
      </c>
      <c r="AX133" s="13" t="s">
        <v>72</v>
      </c>
      <c r="AY133" s="235" t="s">
        <v>142</v>
      </c>
    </row>
    <row r="134" s="13" customFormat="1">
      <c r="A134" s="13"/>
      <c r="B134" s="224"/>
      <c r="C134" s="225"/>
      <c r="D134" s="226" t="s">
        <v>150</v>
      </c>
      <c r="E134" s="227" t="s">
        <v>19</v>
      </c>
      <c r="F134" s="228" t="s">
        <v>699</v>
      </c>
      <c r="G134" s="225"/>
      <c r="H134" s="229">
        <v>10.75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150</v>
      </c>
      <c r="AU134" s="235" t="s">
        <v>82</v>
      </c>
      <c r="AV134" s="13" t="s">
        <v>82</v>
      </c>
      <c r="AW134" s="13" t="s">
        <v>33</v>
      </c>
      <c r="AX134" s="13" t="s">
        <v>72</v>
      </c>
      <c r="AY134" s="235" t="s">
        <v>142</v>
      </c>
    </row>
    <row r="135" s="14" customFormat="1">
      <c r="A135" s="14"/>
      <c r="B135" s="249"/>
      <c r="C135" s="250"/>
      <c r="D135" s="226" t="s">
        <v>150</v>
      </c>
      <c r="E135" s="251" t="s">
        <v>19</v>
      </c>
      <c r="F135" s="252" t="s">
        <v>236</v>
      </c>
      <c r="G135" s="250"/>
      <c r="H135" s="253">
        <v>19.629999999999999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150</v>
      </c>
      <c r="AU135" s="259" t="s">
        <v>82</v>
      </c>
      <c r="AV135" s="14" t="s">
        <v>146</v>
      </c>
      <c r="AW135" s="14" t="s">
        <v>33</v>
      </c>
      <c r="AX135" s="14" t="s">
        <v>80</v>
      </c>
      <c r="AY135" s="259" t="s">
        <v>142</v>
      </c>
    </row>
    <row r="136" s="2" customFormat="1" ht="24.15" customHeight="1">
      <c r="A136" s="39"/>
      <c r="B136" s="40"/>
      <c r="C136" s="205" t="s">
        <v>212</v>
      </c>
      <c r="D136" s="205" t="s">
        <v>143</v>
      </c>
      <c r="E136" s="206" t="s">
        <v>340</v>
      </c>
      <c r="F136" s="207" t="s">
        <v>341</v>
      </c>
      <c r="G136" s="208" t="s">
        <v>231</v>
      </c>
      <c r="H136" s="209">
        <v>0.94999999999999996</v>
      </c>
      <c r="I136" s="210"/>
      <c r="J136" s="211">
        <f>ROUND(I136*H136,2)</f>
        <v>0</v>
      </c>
      <c r="K136" s="212"/>
      <c r="L136" s="45"/>
      <c r="M136" s="213" t="s">
        <v>19</v>
      </c>
      <c r="N136" s="214" t="s">
        <v>43</v>
      </c>
      <c r="O136" s="85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146</v>
      </c>
      <c r="AT136" s="217" t="s">
        <v>143</v>
      </c>
      <c r="AU136" s="217" t="s">
        <v>82</v>
      </c>
      <c r="AY136" s="18" t="s">
        <v>142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80</v>
      </c>
      <c r="BK136" s="218">
        <f>ROUND(I136*H136,2)</f>
        <v>0</v>
      </c>
      <c r="BL136" s="18" t="s">
        <v>146</v>
      </c>
      <c r="BM136" s="217" t="s">
        <v>342</v>
      </c>
    </row>
    <row r="137" s="2" customFormat="1">
      <c r="A137" s="39"/>
      <c r="B137" s="40"/>
      <c r="C137" s="41"/>
      <c r="D137" s="219" t="s">
        <v>148</v>
      </c>
      <c r="E137" s="41"/>
      <c r="F137" s="220" t="s">
        <v>343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148</v>
      </c>
      <c r="AU137" s="18" t="s">
        <v>82</v>
      </c>
    </row>
    <row r="138" s="13" customFormat="1">
      <c r="A138" s="13"/>
      <c r="B138" s="224"/>
      <c r="C138" s="225"/>
      <c r="D138" s="226" t="s">
        <v>150</v>
      </c>
      <c r="E138" s="227" t="s">
        <v>19</v>
      </c>
      <c r="F138" s="228" t="s">
        <v>700</v>
      </c>
      <c r="G138" s="225"/>
      <c r="H138" s="229">
        <v>0.94999999999999996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150</v>
      </c>
      <c r="AU138" s="235" t="s">
        <v>82</v>
      </c>
      <c r="AV138" s="13" t="s">
        <v>82</v>
      </c>
      <c r="AW138" s="13" t="s">
        <v>33</v>
      </c>
      <c r="AX138" s="13" t="s">
        <v>72</v>
      </c>
      <c r="AY138" s="235" t="s">
        <v>142</v>
      </c>
    </row>
    <row r="139" s="14" customFormat="1">
      <c r="A139" s="14"/>
      <c r="B139" s="249"/>
      <c r="C139" s="250"/>
      <c r="D139" s="226" t="s">
        <v>150</v>
      </c>
      <c r="E139" s="251" t="s">
        <v>19</v>
      </c>
      <c r="F139" s="252" t="s">
        <v>236</v>
      </c>
      <c r="G139" s="250"/>
      <c r="H139" s="253">
        <v>0.94999999999999996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150</v>
      </c>
      <c r="AU139" s="259" t="s">
        <v>82</v>
      </c>
      <c r="AV139" s="14" t="s">
        <v>146</v>
      </c>
      <c r="AW139" s="14" t="s">
        <v>33</v>
      </c>
      <c r="AX139" s="14" t="s">
        <v>80</v>
      </c>
      <c r="AY139" s="259" t="s">
        <v>142</v>
      </c>
    </row>
    <row r="140" s="2" customFormat="1" ht="16.5" customHeight="1">
      <c r="A140" s="39"/>
      <c r="B140" s="40"/>
      <c r="C140" s="205" t="s">
        <v>217</v>
      </c>
      <c r="D140" s="205" t="s">
        <v>143</v>
      </c>
      <c r="E140" s="206" t="s">
        <v>347</v>
      </c>
      <c r="F140" s="207" t="s">
        <v>348</v>
      </c>
      <c r="G140" s="208" t="s">
        <v>102</v>
      </c>
      <c r="H140" s="209">
        <v>22.199999999999999</v>
      </c>
      <c r="I140" s="210"/>
      <c r="J140" s="211">
        <f>ROUND(I140*H140,2)</f>
        <v>0</v>
      </c>
      <c r="K140" s="212"/>
      <c r="L140" s="45"/>
      <c r="M140" s="213" t="s">
        <v>19</v>
      </c>
      <c r="N140" s="214" t="s">
        <v>43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146</v>
      </c>
      <c r="AT140" s="217" t="s">
        <v>143</v>
      </c>
      <c r="AU140" s="217" t="s">
        <v>82</v>
      </c>
      <c r="AY140" s="18" t="s">
        <v>142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80</v>
      </c>
      <c r="BK140" s="218">
        <f>ROUND(I140*H140,2)</f>
        <v>0</v>
      </c>
      <c r="BL140" s="18" t="s">
        <v>146</v>
      </c>
      <c r="BM140" s="217" t="s">
        <v>349</v>
      </c>
    </row>
    <row r="141" s="2" customFormat="1">
      <c r="A141" s="39"/>
      <c r="B141" s="40"/>
      <c r="C141" s="41"/>
      <c r="D141" s="219" t="s">
        <v>148</v>
      </c>
      <c r="E141" s="41"/>
      <c r="F141" s="220" t="s">
        <v>350</v>
      </c>
      <c r="G141" s="41"/>
      <c r="H141" s="41"/>
      <c r="I141" s="221"/>
      <c r="J141" s="41"/>
      <c r="K141" s="41"/>
      <c r="L141" s="45"/>
      <c r="M141" s="222"/>
      <c r="N141" s="22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148</v>
      </c>
      <c r="AU141" s="18" t="s">
        <v>82</v>
      </c>
    </row>
    <row r="142" s="13" customFormat="1">
      <c r="A142" s="13"/>
      <c r="B142" s="224"/>
      <c r="C142" s="225"/>
      <c r="D142" s="226" t="s">
        <v>150</v>
      </c>
      <c r="E142" s="227" t="s">
        <v>602</v>
      </c>
      <c r="F142" s="228" t="s">
        <v>701</v>
      </c>
      <c r="G142" s="225"/>
      <c r="H142" s="229">
        <v>22.199999999999999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150</v>
      </c>
      <c r="AU142" s="235" t="s">
        <v>82</v>
      </c>
      <c r="AV142" s="13" t="s">
        <v>82</v>
      </c>
      <c r="AW142" s="13" t="s">
        <v>33</v>
      </c>
      <c r="AX142" s="13" t="s">
        <v>72</v>
      </c>
      <c r="AY142" s="235" t="s">
        <v>142</v>
      </c>
    </row>
    <row r="143" s="14" customFormat="1">
      <c r="A143" s="14"/>
      <c r="B143" s="249"/>
      <c r="C143" s="250"/>
      <c r="D143" s="226" t="s">
        <v>150</v>
      </c>
      <c r="E143" s="251" t="s">
        <v>19</v>
      </c>
      <c r="F143" s="252" t="s">
        <v>236</v>
      </c>
      <c r="G143" s="250"/>
      <c r="H143" s="253">
        <v>22.199999999999999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9" t="s">
        <v>150</v>
      </c>
      <c r="AU143" s="259" t="s">
        <v>82</v>
      </c>
      <c r="AV143" s="14" t="s">
        <v>146</v>
      </c>
      <c r="AW143" s="14" t="s">
        <v>33</v>
      </c>
      <c r="AX143" s="14" t="s">
        <v>80</v>
      </c>
      <c r="AY143" s="259" t="s">
        <v>142</v>
      </c>
    </row>
    <row r="144" s="12" customFormat="1" ht="22.8" customHeight="1">
      <c r="A144" s="12"/>
      <c r="B144" s="191"/>
      <c r="C144" s="192"/>
      <c r="D144" s="193" t="s">
        <v>71</v>
      </c>
      <c r="E144" s="247" t="s">
        <v>170</v>
      </c>
      <c r="F144" s="247" t="s">
        <v>352</v>
      </c>
      <c r="G144" s="192"/>
      <c r="H144" s="192"/>
      <c r="I144" s="195"/>
      <c r="J144" s="248">
        <f>BK144</f>
        <v>0</v>
      </c>
      <c r="K144" s="192"/>
      <c r="L144" s="197"/>
      <c r="M144" s="198"/>
      <c r="N144" s="199"/>
      <c r="O144" s="199"/>
      <c r="P144" s="200">
        <f>SUM(P145:P159)</f>
        <v>0</v>
      </c>
      <c r="Q144" s="199"/>
      <c r="R144" s="200">
        <f>SUM(R145:R159)</f>
        <v>6.5023799999999996</v>
      </c>
      <c r="S144" s="199"/>
      <c r="T144" s="201">
        <f>SUM(T145:T159)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2" t="s">
        <v>80</v>
      </c>
      <c r="AT144" s="203" t="s">
        <v>71</v>
      </c>
      <c r="AU144" s="203" t="s">
        <v>80</v>
      </c>
      <c r="AY144" s="202" t="s">
        <v>142</v>
      </c>
      <c r="BK144" s="204">
        <f>SUM(BK145:BK159)</f>
        <v>0</v>
      </c>
    </row>
    <row r="145" s="2" customFormat="1" ht="21.75" customHeight="1">
      <c r="A145" s="39"/>
      <c r="B145" s="40"/>
      <c r="C145" s="205" t="s">
        <v>8</v>
      </c>
      <c r="D145" s="205" t="s">
        <v>143</v>
      </c>
      <c r="E145" s="206" t="s">
        <v>652</v>
      </c>
      <c r="F145" s="207" t="s">
        <v>653</v>
      </c>
      <c r="G145" s="208" t="s">
        <v>102</v>
      </c>
      <c r="H145" s="209">
        <v>22.199999999999999</v>
      </c>
      <c r="I145" s="210"/>
      <c r="J145" s="211">
        <f>ROUND(I145*H145,2)</f>
        <v>0</v>
      </c>
      <c r="K145" s="212"/>
      <c r="L145" s="45"/>
      <c r="M145" s="213" t="s">
        <v>19</v>
      </c>
      <c r="N145" s="214" t="s">
        <v>43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146</v>
      </c>
      <c r="AT145" s="217" t="s">
        <v>143</v>
      </c>
      <c r="AU145" s="217" t="s">
        <v>82</v>
      </c>
      <c r="AY145" s="18" t="s">
        <v>142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146</v>
      </c>
      <c r="BM145" s="217" t="s">
        <v>654</v>
      </c>
    </row>
    <row r="146" s="2" customFormat="1">
      <c r="A146" s="39"/>
      <c r="B146" s="40"/>
      <c r="C146" s="41"/>
      <c r="D146" s="219" t="s">
        <v>148</v>
      </c>
      <c r="E146" s="41"/>
      <c r="F146" s="220" t="s">
        <v>655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148</v>
      </c>
      <c r="AU146" s="18" t="s">
        <v>82</v>
      </c>
    </row>
    <row r="147" s="13" customFormat="1">
      <c r="A147" s="13"/>
      <c r="B147" s="224"/>
      <c r="C147" s="225"/>
      <c r="D147" s="226" t="s">
        <v>150</v>
      </c>
      <c r="E147" s="227" t="s">
        <v>19</v>
      </c>
      <c r="F147" s="228" t="s">
        <v>602</v>
      </c>
      <c r="G147" s="225"/>
      <c r="H147" s="229">
        <v>22.199999999999999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150</v>
      </c>
      <c r="AU147" s="235" t="s">
        <v>82</v>
      </c>
      <c r="AV147" s="13" t="s">
        <v>82</v>
      </c>
      <c r="AW147" s="13" t="s">
        <v>33</v>
      </c>
      <c r="AX147" s="13" t="s">
        <v>72</v>
      </c>
      <c r="AY147" s="235" t="s">
        <v>142</v>
      </c>
    </row>
    <row r="148" s="14" customFormat="1">
      <c r="A148" s="14"/>
      <c r="B148" s="249"/>
      <c r="C148" s="250"/>
      <c r="D148" s="226" t="s">
        <v>150</v>
      </c>
      <c r="E148" s="251" t="s">
        <v>19</v>
      </c>
      <c r="F148" s="252" t="s">
        <v>236</v>
      </c>
      <c r="G148" s="250"/>
      <c r="H148" s="253">
        <v>22.199999999999999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150</v>
      </c>
      <c r="AU148" s="259" t="s">
        <v>82</v>
      </c>
      <c r="AV148" s="14" t="s">
        <v>146</v>
      </c>
      <c r="AW148" s="14" t="s">
        <v>33</v>
      </c>
      <c r="AX148" s="14" t="s">
        <v>80</v>
      </c>
      <c r="AY148" s="259" t="s">
        <v>142</v>
      </c>
    </row>
    <row r="149" s="2" customFormat="1" ht="21.75" customHeight="1">
      <c r="A149" s="39"/>
      <c r="B149" s="40"/>
      <c r="C149" s="205" t="s">
        <v>228</v>
      </c>
      <c r="D149" s="205" t="s">
        <v>143</v>
      </c>
      <c r="E149" s="206" t="s">
        <v>656</v>
      </c>
      <c r="F149" s="207" t="s">
        <v>657</v>
      </c>
      <c r="G149" s="208" t="s">
        <v>102</v>
      </c>
      <c r="H149" s="209">
        <v>22.199999999999999</v>
      </c>
      <c r="I149" s="210"/>
      <c r="J149" s="211">
        <f>ROUND(I149*H149,2)</f>
        <v>0</v>
      </c>
      <c r="K149" s="212"/>
      <c r="L149" s="45"/>
      <c r="M149" s="213" t="s">
        <v>19</v>
      </c>
      <c r="N149" s="214" t="s">
        <v>43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146</v>
      </c>
      <c r="AT149" s="217" t="s">
        <v>143</v>
      </c>
      <c r="AU149" s="217" t="s">
        <v>82</v>
      </c>
      <c r="AY149" s="18" t="s">
        <v>142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80</v>
      </c>
      <c r="BK149" s="218">
        <f>ROUND(I149*H149,2)</f>
        <v>0</v>
      </c>
      <c r="BL149" s="18" t="s">
        <v>146</v>
      </c>
      <c r="BM149" s="217" t="s">
        <v>658</v>
      </c>
    </row>
    <row r="150" s="2" customFormat="1">
      <c r="A150" s="39"/>
      <c r="B150" s="40"/>
      <c r="C150" s="41"/>
      <c r="D150" s="219" t="s">
        <v>148</v>
      </c>
      <c r="E150" s="41"/>
      <c r="F150" s="220" t="s">
        <v>659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148</v>
      </c>
      <c r="AU150" s="18" t="s">
        <v>82</v>
      </c>
    </row>
    <row r="151" s="2" customFormat="1">
      <c r="A151" s="39"/>
      <c r="B151" s="40"/>
      <c r="C151" s="41"/>
      <c r="D151" s="226" t="s">
        <v>104</v>
      </c>
      <c r="E151" s="41"/>
      <c r="F151" s="260" t="s">
        <v>660</v>
      </c>
      <c r="G151" s="41"/>
      <c r="H151" s="41"/>
      <c r="I151" s="221"/>
      <c r="J151" s="41"/>
      <c r="K151" s="41"/>
      <c r="L151" s="45"/>
      <c r="M151" s="222"/>
      <c r="N151" s="22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104</v>
      </c>
      <c r="AU151" s="18" t="s">
        <v>82</v>
      </c>
    </row>
    <row r="152" s="13" customFormat="1">
      <c r="A152" s="13"/>
      <c r="B152" s="224"/>
      <c r="C152" s="225"/>
      <c r="D152" s="226" t="s">
        <v>150</v>
      </c>
      <c r="E152" s="227" t="s">
        <v>19</v>
      </c>
      <c r="F152" s="228" t="s">
        <v>602</v>
      </c>
      <c r="G152" s="225"/>
      <c r="H152" s="229">
        <v>22.199999999999999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150</v>
      </c>
      <c r="AU152" s="235" t="s">
        <v>82</v>
      </c>
      <c r="AV152" s="13" t="s">
        <v>82</v>
      </c>
      <c r="AW152" s="13" t="s">
        <v>33</v>
      </c>
      <c r="AX152" s="13" t="s">
        <v>72</v>
      </c>
      <c r="AY152" s="235" t="s">
        <v>142</v>
      </c>
    </row>
    <row r="153" s="14" customFormat="1">
      <c r="A153" s="14"/>
      <c r="B153" s="249"/>
      <c r="C153" s="250"/>
      <c r="D153" s="226" t="s">
        <v>150</v>
      </c>
      <c r="E153" s="251" t="s">
        <v>19</v>
      </c>
      <c r="F153" s="252" t="s">
        <v>236</v>
      </c>
      <c r="G153" s="250"/>
      <c r="H153" s="253">
        <v>22.199999999999999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9" t="s">
        <v>150</v>
      </c>
      <c r="AU153" s="259" t="s">
        <v>82</v>
      </c>
      <c r="AV153" s="14" t="s">
        <v>146</v>
      </c>
      <c r="AW153" s="14" t="s">
        <v>33</v>
      </c>
      <c r="AX153" s="14" t="s">
        <v>80</v>
      </c>
      <c r="AY153" s="259" t="s">
        <v>142</v>
      </c>
    </row>
    <row r="154" s="2" customFormat="1" ht="37.8" customHeight="1">
      <c r="A154" s="39"/>
      <c r="B154" s="40"/>
      <c r="C154" s="205" t="s">
        <v>237</v>
      </c>
      <c r="D154" s="205" t="s">
        <v>143</v>
      </c>
      <c r="E154" s="206" t="s">
        <v>401</v>
      </c>
      <c r="F154" s="207" t="s">
        <v>402</v>
      </c>
      <c r="G154" s="208" t="s">
        <v>102</v>
      </c>
      <c r="H154" s="209">
        <v>22.199999999999999</v>
      </c>
      <c r="I154" s="210"/>
      <c r="J154" s="211">
        <f>ROUND(I154*H154,2)</f>
        <v>0</v>
      </c>
      <c r="K154" s="212"/>
      <c r="L154" s="45"/>
      <c r="M154" s="213" t="s">
        <v>19</v>
      </c>
      <c r="N154" s="214" t="s">
        <v>43</v>
      </c>
      <c r="O154" s="85"/>
      <c r="P154" s="215">
        <f>O154*H154</f>
        <v>0</v>
      </c>
      <c r="Q154" s="215">
        <v>0.11162</v>
      </c>
      <c r="R154" s="215">
        <f>Q154*H154</f>
        <v>2.4779640000000001</v>
      </c>
      <c r="S154" s="215">
        <v>0</v>
      </c>
      <c r="T154" s="21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7" t="s">
        <v>146</v>
      </c>
      <c r="AT154" s="217" t="s">
        <v>143</v>
      </c>
      <c r="AU154" s="217" t="s">
        <v>82</v>
      </c>
      <c r="AY154" s="18" t="s">
        <v>142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80</v>
      </c>
      <c r="BK154" s="218">
        <f>ROUND(I154*H154,2)</f>
        <v>0</v>
      </c>
      <c r="BL154" s="18" t="s">
        <v>146</v>
      </c>
      <c r="BM154" s="217" t="s">
        <v>702</v>
      </c>
    </row>
    <row r="155" s="2" customFormat="1">
      <c r="A155" s="39"/>
      <c r="B155" s="40"/>
      <c r="C155" s="41"/>
      <c r="D155" s="219" t="s">
        <v>148</v>
      </c>
      <c r="E155" s="41"/>
      <c r="F155" s="220" t="s">
        <v>404</v>
      </c>
      <c r="G155" s="41"/>
      <c r="H155" s="41"/>
      <c r="I155" s="221"/>
      <c r="J155" s="41"/>
      <c r="K155" s="41"/>
      <c r="L155" s="45"/>
      <c r="M155" s="222"/>
      <c r="N155" s="22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148</v>
      </c>
      <c r="AU155" s="18" t="s">
        <v>82</v>
      </c>
    </row>
    <row r="156" s="13" customFormat="1">
      <c r="A156" s="13"/>
      <c r="B156" s="224"/>
      <c r="C156" s="225"/>
      <c r="D156" s="226" t="s">
        <v>150</v>
      </c>
      <c r="E156" s="227" t="s">
        <v>19</v>
      </c>
      <c r="F156" s="228" t="s">
        <v>602</v>
      </c>
      <c r="G156" s="225"/>
      <c r="H156" s="229">
        <v>22.199999999999999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150</v>
      </c>
      <c r="AU156" s="235" t="s">
        <v>82</v>
      </c>
      <c r="AV156" s="13" t="s">
        <v>82</v>
      </c>
      <c r="AW156" s="13" t="s">
        <v>33</v>
      </c>
      <c r="AX156" s="13" t="s">
        <v>80</v>
      </c>
      <c r="AY156" s="235" t="s">
        <v>142</v>
      </c>
    </row>
    <row r="157" s="2" customFormat="1" ht="16.5" customHeight="1">
      <c r="A157" s="39"/>
      <c r="B157" s="40"/>
      <c r="C157" s="236" t="s">
        <v>242</v>
      </c>
      <c r="D157" s="236" t="s">
        <v>152</v>
      </c>
      <c r="E157" s="237" t="s">
        <v>406</v>
      </c>
      <c r="F157" s="238" t="s">
        <v>407</v>
      </c>
      <c r="G157" s="239" t="s">
        <v>102</v>
      </c>
      <c r="H157" s="240">
        <v>22.866</v>
      </c>
      <c r="I157" s="241"/>
      <c r="J157" s="242">
        <f>ROUND(I157*H157,2)</f>
        <v>0</v>
      </c>
      <c r="K157" s="243"/>
      <c r="L157" s="244"/>
      <c r="M157" s="245" t="s">
        <v>19</v>
      </c>
      <c r="N157" s="246" t="s">
        <v>43</v>
      </c>
      <c r="O157" s="85"/>
      <c r="P157" s="215">
        <f>O157*H157</f>
        <v>0</v>
      </c>
      <c r="Q157" s="215">
        <v>0.17599999999999999</v>
      </c>
      <c r="R157" s="215">
        <f>Q157*H157</f>
        <v>4.0244159999999995</v>
      </c>
      <c r="S157" s="215">
        <v>0</v>
      </c>
      <c r="T157" s="21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7" t="s">
        <v>155</v>
      </c>
      <c r="AT157" s="217" t="s">
        <v>152</v>
      </c>
      <c r="AU157" s="217" t="s">
        <v>82</v>
      </c>
      <c r="AY157" s="18" t="s">
        <v>142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80</v>
      </c>
      <c r="BK157" s="218">
        <f>ROUND(I157*H157,2)</f>
        <v>0</v>
      </c>
      <c r="BL157" s="18" t="s">
        <v>146</v>
      </c>
      <c r="BM157" s="217" t="s">
        <v>408</v>
      </c>
    </row>
    <row r="158" s="13" customFormat="1">
      <c r="A158" s="13"/>
      <c r="B158" s="224"/>
      <c r="C158" s="225"/>
      <c r="D158" s="226" t="s">
        <v>150</v>
      </c>
      <c r="E158" s="227" t="s">
        <v>19</v>
      </c>
      <c r="F158" s="228" t="s">
        <v>602</v>
      </c>
      <c r="G158" s="225"/>
      <c r="H158" s="229">
        <v>22.199999999999999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150</v>
      </c>
      <c r="AU158" s="235" t="s">
        <v>82</v>
      </c>
      <c r="AV158" s="13" t="s">
        <v>82</v>
      </c>
      <c r="AW158" s="13" t="s">
        <v>33</v>
      </c>
      <c r="AX158" s="13" t="s">
        <v>80</v>
      </c>
      <c r="AY158" s="235" t="s">
        <v>142</v>
      </c>
    </row>
    <row r="159" s="13" customFormat="1">
      <c r="A159" s="13"/>
      <c r="B159" s="224"/>
      <c r="C159" s="225"/>
      <c r="D159" s="226" t="s">
        <v>150</v>
      </c>
      <c r="E159" s="225"/>
      <c r="F159" s="228" t="s">
        <v>703</v>
      </c>
      <c r="G159" s="225"/>
      <c r="H159" s="229">
        <v>22.866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150</v>
      </c>
      <c r="AU159" s="235" t="s">
        <v>82</v>
      </c>
      <c r="AV159" s="13" t="s">
        <v>82</v>
      </c>
      <c r="AW159" s="13" t="s">
        <v>4</v>
      </c>
      <c r="AX159" s="13" t="s">
        <v>80</v>
      </c>
      <c r="AY159" s="235" t="s">
        <v>142</v>
      </c>
    </row>
    <row r="160" s="12" customFormat="1" ht="22.8" customHeight="1">
      <c r="A160" s="12"/>
      <c r="B160" s="191"/>
      <c r="C160" s="192"/>
      <c r="D160" s="193" t="s">
        <v>71</v>
      </c>
      <c r="E160" s="247" t="s">
        <v>193</v>
      </c>
      <c r="F160" s="247" t="s">
        <v>434</v>
      </c>
      <c r="G160" s="192"/>
      <c r="H160" s="192"/>
      <c r="I160" s="195"/>
      <c r="J160" s="248">
        <f>BK160</f>
        <v>0</v>
      </c>
      <c r="K160" s="192"/>
      <c r="L160" s="197"/>
      <c r="M160" s="198"/>
      <c r="N160" s="199"/>
      <c r="O160" s="199"/>
      <c r="P160" s="200">
        <f>SUM(P161:P165)</f>
        <v>0</v>
      </c>
      <c r="Q160" s="199"/>
      <c r="R160" s="200">
        <f>SUM(R161:R165)</f>
        <v>3.9408565199999996</v>
      </c>
      <c r="S160" s="199"/>
      <c r="T160" s="201">
        <f>SUM(T161:T165)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2" t="s">
        <v>80</v>
      </c>
      <c r="AT160" s="203" t="s">
        <v>71</v>
      </c>
      <c r="AU160" s="203" t="s">
        <v>80</v>
      </c>
      <c r="AY160" s="202" t="s">
        <v>142</v>
      </c>
      <c r="BK160" s="204">
        <f>SUM(BK161:BK165)</f>
        <v>0</v>
      </c>
    </row>
    <row r="161" s="2" customFormat="1" ht="24.15" customHeight="1">
      <c r="A161" s="39"/>
      <c r="B161" s="40"/>
      <c r="C161" s="205" t="s">
        <v>248</v>
      </c>
      <c r="D161" s="205" t="s">
        <v>143</v>
      </c>
      <c r="E161" s="206" t="s">
        <v>509</v>
      </c>
      <c r="F161" s="207" t="s">
        <v>510</v>
      </c>
      <c r="G161" s="208" t="s">
        <v>161</v>
      </c>
      <c r="H161" s="209">
        <v>21.039999999999999</v>
      </c>
      <c r="I161" s="210"/>
      <c r="J161" s="211">
        <f>ROUND(I161*H161,2)</f>
        <v>0</v>
      </c>
      <c r="K161" s="212"/>
      <c r="L161" s="45"/>
      <c r="M161" s="213" t="s">
        <v>19</v>
      </c>
      <c r="N161" s="214" t="s">
        <v>43</v>
      </c>
      <c r="O161" s="85"/>
      <c r="P161" s="215">
        <f>O161*H161</f>
        <v>0</v>
      </c>
      <c r="Q161" s="215">
        <v>0.1295</v>
      </c>
      <c r="R161" s="215">
        <f>Q161*H161</f>
        <v>2.7246799999999998</v>
      </c>
      <c r="S161" s="215">
        <v>0</v>
      </c>
      <c r="T161" s="21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7" t="s">
        <v>146</v>
      </c>
      <c r="AT161" s="217" t="s">
        <v>143</v>
      </c>
      <c r="AU161" s="217" t="s">
        <v>82</v>
      </c>
      <c r="AY161" s="18" t="s">
        <v>142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80</v>
      </c>
      <c r="BK161" s="218">
        <f>ROUND(I161*H161,2)</f>
        <v>0</v>
      </c>
      <c r="BL161" s="18" t="s">
        <v>146</v>
      </c>
      <c r="BM161" s="217" t="s">
        <v>511</v>
      </c>
    </row>
    <row r="162" s="2" customFormat="1">
      <c r="A162" s="39"/>
      <c r="B162" s="40"/>
      <c r="C162" s="41"/>
      <c r="D162" s="219" t="s">
        <v>148</v>
      </c>
      <c r="E162" s="41"/>
      <c r="F162" s="220" t="s">
        <v>512</v>
      </c>
      <c r="G162" s="41"/>
      <c r="H162" s="41"/>
      <c r="I162" s="221"/>
      <c r="J162" s="41"/>
      <c r="K162" s="41"/>
      <c r="L162" s="45"/>
      <c r="M162" s="222"/>
      <c r="N162" s="223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148</v>
      </c>
      <c r="AU162" s="18" t="s">
        <v>82</v>
      </c>
    </row>
    <row r="163" s="13" customFormat="1">
      <c r="A163" s="13"/>
      <c r="B163" s="224"/>
      <c r="C163" s="225"/>
      <c r="D163" s="226" t="s">
        <v>150</v>
      </c>
      <c r="E163" s="227" t="s">
        <v>19</v>
      </c>
      <c r="F163" s="228" t="s">
        <v>704</v>
      </c>
      <c r="G163" s="225"/>
      <c r="H163" s="229">
        <v>21.039999999999999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150</v>
      </c>
      <c r="AU163" s="235" t="s">
        <v>82</v>
      </c>
      <c r="AV163" s="13" t="s">
        <v>82</v>
      </c>
      <c r="AW163" s="13" t="s">
        <v>33</v>
      </c>
      <c r="AX163" s="13" t="s">
        <v>80</v>
      </c>
      <c r="AY163" s="235" t="s">
        <v>142</v>
      </c>
    </row>
    <row r="164" s="2" customFormat="1" ht="16.5" customHeight="1">
      <c r="A164" s="39"/>
      <c r="B164" s="40"/>
      <c r="C164" s="236" t="s">
        <v>253</v>
      </c>
      <c r="D164" s="236" t="s">
        <v>152</v>
      </c>
      <c r="E164" s="237" t="s">
        <v>515</v>
      </c>
      <c r="F164" s="238" t="s">
        <v>516</v>
      </c>
      <c r="G164" s="239" t="s">
        <v>161</v>
      </c>
      <c r="H164" s="240">
        <v>21.670999999999999</v>
      </c>
      <c r="I164" s="241"/>
      <c r="J164" s="242">
        <f>ROUND(I164*H164,2)</f>
        <v>0</v>
      </c>
      <c r="K164" s="243"/>
      <c r="L164" s="244"/>
      <c r="M164" s="245" t="s">
        <v>19</v>
      </c>
      <c r="N164" s="246" t="s">
        <v>43</v>
      </c>
      <c r="O164" s="85"/>
      <c r="P164" s="215">
        <f>O164*H164</f>
        <v>0</v>
      </c>
      <c r="Q164" s="215">
        <v>0.056120000000000003</v>
      </c>
      <c r="R164" s="215">
        <f>Q164*H164</f>
        <v>1.2161765200000001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155</v>
      </c>
      <c r="AT164" s="217" t="s">
        <v>152</v>
      </c>
      <c r="AU164" s="217" t="s">
        <v>82</v>
      </c>
      <c r="AY164" s="18" t="s">
        <v>142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80</v>
      </c>
      <c r="BK164" s="218">
        <f>ROUND(I164*H164,2)</f>
        <v>0</v>
      </c>
      <c r="BL164" s="18" t="s">
        <v>146</v>
      </c>
      <c r="BM164" s="217" t="s">
        <v>517</v>
      </c>
    </row>
    <row r="165" s="13" customFormat="1">
      <c r="A165" s="13"/>
      <c r="B165" s="224"/>
      <c r="C165" s="225"/>
      <c r="D165" s="226" t="s">
        <v>150</v>
      </c>
      <c r="E165" s="225"/>
      <c r="F165" s="228" t="s">
        <v>705</v>
      </c>
      <c r="G165" s="225"/>
      <c r="H165" s="229">
        <v>21.670999999999999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150</v>
      </c>
      <c r="AU165" s="235" t="s">
        <v>82</v>
      </c>
      <c r="AV165" s="13" t="s">
        <v>82</v>
      </c>
      <c r="AW165" s="13" t="s">
        <v>4</v>
      </c>
      <c r="AX165" s="13" t="s">
        <v>80</v>
      </c>
      <c r="AY165" s="235" t="s">
        <v>142</v>
      </c>
    </row>
    <row r="166" s="12" customFormat="1" ht="22.8" customHeight="1">
      <c r="A166" s="12"/>
      <c r="B166" s="191"/>
      <c r="C166" s="192"/>
      <c r="D166" s="193" t="s">
        <v>71</v>
      </c>
      <c r="E166" s="247" t="s">
        <v>529</v>
      </c>
      <c r="F166" s="247" t="s">
        <v>530</v>
      </c>
      <c r="G166" s="192"/>
      <c r="H166" s="192"/>
      <c r="I166" s="195"/>
      <c r="J166" s="248">
        <f>BK166</f>
        <v>0</v>
      </c>
      <c r="K166" s="192"/>
      <c r="L166" s="197"/>
      <c r="M166" s="198"/>
      <c r="N166" s="199"/>
      <c r="O166" s="199"/>
      <c r="P166" s="200">
        <f>P167+P168+P169</f>
        <v>0</v>
      </c>
      <c r="Q166" s="199"/>
      <c r="R166" s="200">
        <f>R167+R168+R169</f>
        <v>0</v>
      </c>
      <c r="S166" s="199"/>
      <c r="T166" s="201">
        <f>T167+T168+T169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2" t="s">
        <v>80</v>
      </c>
      <c r="AT166" s="203" t="s">
        <v>71</v>
      </c>
      <c r="AU166" s="203" t="s">
        <v>80</v>
      </c>
      <c r="AY166" s="202" t="s">
        <v>142</v>
      </c>
      <c r="BK166" s="204">
        <f>BK167+BK168+BK169</f>
        <v>0</v>
      </c>
    </row>
    <row r="167" s="2" customFormat="1" ht="24.15" customHeight="1">
      <c r="A167" s="39"/>
      <c r="B167" s="40"/>
      <c r="C167" s="205" t="s">
        <v>7</v>
      </c>
      <c r="D167" s="205" t="s">
        <v>143</v>
      </c>
      <c r="E167" s="206" t="s">
        <v>532</v>
      </c>
      <c r="F167" s="207" t="s">
        <v>533</v>
      </c>
      <c r="G167" s="208" t="s">
        <v>329</v>
      </c>
      <c r="H167" s="209">
        <v>10.454000000000001</v>
      </c>
      <c r="I167" s="210"/>
      <c r="J167" s="211">
        <f>ROUND(I167*H167,2)</f>
        <v>0</v>
      </c>
      <c r="K167" s="212"/>
      <c r="L167" s="45"/>
      <c r="M167" s="213" t="s">
        <v>19</v>
      </c>
      <c r="N167" s="214" t="s">
        <v>43</v>
      </c>
      <c r="O167" s="85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7" t="s">
        <v>146</v>
      </c>
      <c r="AT167" s="217" t="s">
        <v>143</v>
      </c>
      <c r="AU167" s="217" t="s">
        <v>82</v>
      </c>
      <c r="AY167" s="18" t="s">
        <v>142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80</v>
      </c>
      <c r="BK167" s="218">
        <f>ROUND(I167*H167,2)</f>
        <v>0</v>
      </c>
      <c r="BL167" s="18" t="s">
        <v>146</v>
      </c>
      <c r="BM167" s="217" t="s">
        <v>534</v>
      </c>
    </row>
    <row r="168" s="2" customFormat="1">
      <c r="A168" s="39"/>
      <c r="B168" s="40"/>
      <c r="C168" s="41"/>
      <c r="D168" s="219" t="s">
        <v>148</v>
      </c>
      <c r="E168" s="41"/>
      <c r="F168" s="220" t="s">
        <v>535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148</v>
      </c>
      <c r="AU168" s="18" t="s">
        <v>82</v>
      </c>
    </row>
    <row r="169" s="12" customFormat="1" ht="20.88" customHeight="1">
      <c r="A169" s="12"/>
      <c r="B169" s="191"/>
      <c r="C169" s="192"/>
      <c r="D169" s="193" t="s">
        <v>71</v>
      </c>
      <c r="E169" s="247" t="s">
        <v>541</v>
      </c>
      <c r="F169" s="247" t="s">
        <v>542</v>
      </c>
      <c r="G169" s="192"/>
      <c r="H169" s="192"/>
      <c r="I169" s="195"/>
      <c r="J169" s="248">
        <f>BK169</f>
        <v>0</v>
      </c>
      <c r="K169" s="192"/>
      <c r="L169" s="197"/>
      <c r="M169" s="198"/>
      <c r="N169" s="199"/>
      <c r="O169" s="199"/>
      <c r="P169" s="200">
        <f>SUM(P170:P183)</f>
        <v>0</v>
      </c>
      <c r="Q169" s="199"/>
      <c r="R169" s="200">
        <f>SUM(R170:R183)</f>
        <v>0</v>
      </c>
      <c r="S169" s="199"/>
      <c r="T169" s="201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2" t="s">
        <v>80</v>
      </c>
      <c r="AT169" s="203" t="s">
        <v>71</v>
      </c>
      <c r="AU169" s="203" t="s">
        <v>82</v>
      </c>
      <c r="AY169" s="202" t="s">
        <v>142</v>
      </c>
      <c r="BK169" s="204">
        <f>SUM(BK170:BK183)</f>
        <v>0</v>
      </c>
    </row>
    <row r="170" s="2" customFormat="1" ht="24.15" customHeight="1">
      <c r="A170" s="39"/>
      <c r="B170" s="40"/>
      <c r="C170" s="205" t="s">
        <v>262</v>
      </c>
      <c r="D170" s="205" t="s">
        <v>143</v>
      </c>
      <c r="E170" s="206" t="s">
        <v>561</v>
      </c>
      <c r="F170" s="207" t="s">
        <v>562</v>
      </c>
      <c r="G170" s="208" t="s">
        <v>329</v>
      </c>
      <c r="H170" s="209">
        <v>3.77</v>
      </c>
      <c r="I170" s="210"/>
      <c r="J170" s="211">
        <f>ROUND(I170*H170,2)</f>
        <v>0</v>
      </c>
      <c r="K170" s="212"/>
      <c r="L170" s="45"/>
      <c r="M170" s="213" t="s">
        <v>19</v>
      </c>
      <c r="N170" s="214" t="s">
        <v>43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146</v>
      </c>
      <c r="AT170" s="217" t="s">
        <v>143</v>
      </c>
      <c r="AU170" s="217" t="s">
        <v>158</v>
      </c>
      <c r="AY170" s="18" t="s">
        <v>142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146</v>
      </c>
      <c r="BM170" s="217" t="s">
        <v>563</v>
      </c>
    </row>
    <row r="171" s="2" customFormat="1">
      <c r="A171" s="39"/>
      <c r="B171" s="40"/>
      <c r="C171" s="41"/>
      <c r="D171" s="219" t="s">
        <v>148</v>
      </c>
      <c r="E171" s="41"/>
      <c r="F171" s="220" t="s">
        <v>564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148</v>
      </c>
      <c r="AU171" s="18" t="s">
        <v>158</v>
      </c>
    </row>
    <row r="172" s="13" customFormat="1">
      <c r="A172" s="13"/>
      <c r="B172" s="224"/>
      <c r="C172" s="225"/>
      <c r="D172" s="226" t="s">
        <v>150</v>
      </c>
      <c r="E172" s="227" t="s">
        <v>19</v>
      </c>
      <c r="F172" s="228" t="s">
        <v>706</v>
      </c>
      <c r="G172" s="225"/>
      <c r="H172" s="229">
        <v>3.77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150</v>
      </c>
      <c r="AU172" s="235" t="s">
        <v>158</v>
      </c>
      <c r="AV172" s="13" t="s">
        <v>82</v>
      </c>
      <c r="AW172" s="13" t="s">
        <v>33</v>
      </c>
      <c r="AX172" s="13" t="s">
        <v>72</v>
      </c>
      <c r="AY172" s="235" t="s">
        <v>142</v>
      </c>
    </row>
    <row r="173" s="14" customFormat="1">
      <c r="A173" s="14"/>
      <c r="B173" s="249"/>
      <c r="C173" s="250"/>
      <c r="D173" s="226" t="s">
        <v>150</v>
      </c>
      <c r="E173" s="251" t="s">
        <v>19</v>
      </c>
      <c r="F173" s="252" t="s">
        <v>236</v>
      </c>
      <c r="G173" s="250"/>
      <c r="H173" s="253">
        <v>3.77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150</v>
      </c>
      <c r="AU173" s="259" t="s">
        <v>158</v>
      </c>
      <c r="AV173" s="14" t="s">
        <v>146</v>
      </c>
      <c r="AW173" s="14" t="s">
        <v>33</v>
      </c>
      <c r="AX173" s="14" t="s">
        <v>80</v>
      </c>
      <c r="AY173" s="259" t="s">
        <v>142</v>
      </c>
    </row>
    <row r="174" s="2" customFormat="1" ht="24.15" customHeight="1">
      <c r="A174" s="39"/>
      <c r="B174" s="40"/>
      <c r="C174" s="205" t="s">
        <v>267</v>
      </c>
      <c r="D174" s="205" t="s">
        <v>143</v>
      </c>
      <c r="E174" s="206" t="s">
        <v>567</v>
      </c>
      <c r="F174" s="207" t="s">
        <v>556</v>
      </c>
      <c r="G174" s="208" t="s">
        <v>329</v>
      </c>
      <c r="H174" s="209">
        <v>45.240000000000002</v>
      </c>
      <c r="I174" s="210"/>
      <c r="J174" s="211">
        <f>ROUND(I174*H174,2)</f>
        <v>0</v>
      </c>
      <c r="K174" s="212"/>
      <c r="L174" s="45"/>
      <c r="M174" s="213" t="s">
        <v>19</v>
      </c>
      <c r="N174" s="214" t="s">
        <v>43</v>
      </c>
      <c r="O174" s="85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146</v>
      </c>
      <c r="AT174" s="217" t="s">
        <v>143</v>
      </c>
      <c r="AU174" s="217" t="s">
        <v>158</v>
      </c>
      <c r="AY174" s="18" t="s">
        <v>142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80</v>
      </c>
      <c r="BK174" s="218">
        <f>ROUND(I174*H174,2)</f>
        <v>0</v>
      </c>
      <c r="BL174" s="18" t="s">
        <v>146</v>
      </c>
      <c r="BM174" s="217" t="s">
        <v>568</v>
      </c>
    </row>
    <row r="175" s="2" customFormat="1">
      <c r="A175" s="39"/>
      <c r="B175" s="40"/>
      <c r="C175" s="41"/>
      <c r="D175" s="219" t="s">
        <v>148</v>
      </c>
      <c r="E175" s="41"/>
      <c r="F175" s="220" t="s">
        <v>569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148</v>
      </c>
      <c r="AU175" s="18" t="s">
        <v>158</v>
      </c>
    </row>
    <row r="176" s="2" customFormat="1">
      <c r="A176" s="39"/>
      <c r="B176" s="40"/>
      <c r="C176" s="41"/>
      <c r="D176" s="226" t="s">
        <v>104</v>
      </c>
      <c r="E176" s="41"/>
      <c r="F176" s="260" t="s">
        <v>570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104</v>
      </c>
      <c r="AU176" s="18" t="s">
        <v>158</v>
      </c>
    </row>
    <row r="177" s="13" customFormat="1">
      <c r="A177" s="13"/>
      <c r="B177" s="224"/>
      <c r="C177" s="225"/>
      <c r="D177" s="226" t="s">
        <v>150</v>
      </c>
      <c r="E177" s="227" t="s">
        <v>19</v>
      </c>
      <c r="F177" s="228" t="s">
        <v>706</v>
      </c>
      <c r="G177" s="225"/>
      <c r="H177" s="229">
        <v>3.77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150</v>
      </c>
      <c r="AU177" s="235" t="s">
        <v>158</v>
      </c>
      <c r="AV177" s="13" t="s">
        <v>82</v>
      </c>
      <c r="AW177" s="13" t="s">
        <v>33</v>
      </c>
      <c r="AX177" s="13" t="s">
        <v>72</v>
      </c>
      <c r="AY177" s="235" t="s">
        <v>142</v>
      </c>
    </row>
    <row r="178" s="14" customFormat="1">
      <c r="A178" s="14"/>
      <c r="B178" s="249"/>
      <c r="C178" s="250"/>
      <c r="D178" s="226" t="s">
        <v>150</v>
      </c>
      <c r="E178" s="251" t="s">
        <v>19</v>
      </c>
      <c r="F178" s="252" t="s">
        <v>236</v>
      </c>
      <c r="G178" s="250"/>
      <c r="H178" s="253">
        <v>3.77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150</v>
      </c>
      <c r="AU178" s="259" t="s">
        <v>158</v>
      </c>
      <c r="AV178" s="14" t="s">
        <v>146</v>
      </c>
      <c r="AW178" s="14" t="s">
        <v>33</v>
      </c>
      <c r="AX178" s="14" t="s">
        <v>80</v>
      </c>
      <c r="AY178" s="259" t="s">
        <v>142</v>
      </c>
    </row>
    <row r="179" s="13" customFormat="1">
      <c r="A179" s="13"/>
      <c r="B179" s="224"/>
      <c r="C179" s="225"/>
      <c r="D179" s="226" t="s">
        <v>150</v>
      </c>
      <c r="E179" s="225"/>
      <c r="F179" s="228" t="s">
        <v>707</v>
      </c>
      <c r="G179" s="225"/>
      <c r="H179" s="229">
        <v>45.240000000000002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150</v>
      </c>
      <c r="AU179" s="235" t="s">
        <v>158</v>
      </c>
      <c r="AV179" s="13" t="s">
        <v>82</v>
      </c>
      <c r="AW179" s="13" t="s">
        <v>4</v>
      </c>
      <c r="AX179" s="13" t="s">
        <v>80</v>
      </c>
      <c r="AY179" s="235" t="s">
        <v>142</v>
      </c>
    </row>
    <row r="180" s="2" customFormat="1" ht="24.15" customHeight="1">
      <c r="A180" s="39"/>
      <c r="B180" s="40"/>
      <c r="C180" s="205" t="s">
        <v>271</v>
      </c>
      <c r="D180" s="205" t="s">
        <v>143</v>
      </c>
      <c r="E180" s="206" t="s">
        <v>573</v>
      </c>
      <c r="F180" s="207" t="s">
        <v>574</v>
      </c>
      <c r="G180" s="208" t="s">
        <v>329</v>
      </c>
      <c r="H180" s="209">
        <v>3.77</v>
      </c>
      <c r="I180" s="210"/>
      <c r="J180" s="211">
        <f>ROUND(I180*H180,2)</f>
        <v>0</v>
      </c>
      <c r="K180" s="212"/>
      <c r="L180" s="45"/>
      <c r="M180" s="213" t="s">
        <v>19</v>
      </c>
      <c r="N180" s="214" t="s">
        <v>43</v>
      </c>
      <c r="O180" s="85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146</v>
      </c>
      <c r="AT180" s="217" t="s">
        <v>143</v>
      </c>
      <c r="AU180" s="217" t="s">
        <v>158</v>
      </c>
      <c r="AY180" s="18" t="s">
        <v>142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80</v>
      </c>
      <c r="BK180" s="218">
        <f>ROUND(I180*H180,2)</f>
        <v>0</v>
      </c>
      <c r="BL180" s="18" t="s">
        <v>146</v>
      </c>
      <c r="BM180" s="217" t="s">
        <v>575</v>
      </c>
    </row>
    <row r="181" s="2" customFormat="1">
      <c r="A181" s="39"/>
      <c r="B181" s="40"/>
      <c r="C181" s="41"/>
      <c r="D181" s="219" t="s">
        <v>148</v>
      </c>
      <c r="E181" s="41"/>
      <c r="F181" s="220" t="s">
        <v>576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148</v>
      </c>
      <c r="AU181" s="18" t="s">
        <v>158</v>
      </c>
    </row>
    <row r="182" s="13" customFormat="1">
      <c r="A182" s="13"/>
      <c r="B182" s="224"/>
      <c r="C182" s="225"/>
      <c r="D182" s="226" t="s">
        <v>150</v>
      </c>
      <c r="E182" s="227" t="s">
        <v>19</v>
      </c>
      <c r="F182" s="228" t="s">
        <v>706</v>
      </c>
      <c r="G182" s="225"/>
      <c r="H182" s="229">
        <v>3.77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150</v>
      </c>
      <c r="AU182" s="235" t="s">
        <v>158</v>
      </c>
      <c r="AV182" s="13" t="s">
        <v>82</v>
      </c>
      <c r="AW182" s="13" t="s">
        <v>33</v>
      </c>
      <c r="AX182" s="13" t="s">
        <v>72</v>
      </c>
      <c r="AY182" s="235" t="s">
        <v>142</v>
      </c>
    </row>
    <row r="183" s="14" customFormat="1">
      <c r="A183" s="14"/>
      <c r="B183" s="249"/>
      <c r="C183" s="250"/>
      <c r="D183" s="226" t="s">
        <v>150</v>
      </c>
      <c r="E183" s="251" t="s">
        <v>19</v>
      </c>
      <c r="F183" s="252" t="s">
        <v>236</v>
      </c>
      <c r="G183" s="250"/>
      <c r="H183" s="253">
        <v>3.77</v>
      </c>
      <c r="I183" s="254"/>
      <c r="J183" s="250"/>
      <c r="K183" s="250"/>
      <c r="L183" s="255"/>
      <c r="M183" s="280"/>
      <c r="N183" s="281"/>
      <c r="O183" s="281"/>
      <c r="P183" s="281"/>
      <c r="Q183" s="281"/>
      <c r="R183" s="281"/>
      <c r="S183" s="281"/>
      <c r="T183" s="28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9" t="s">
        <v>150</v>
      </c>
      <c r="AU183" s="259" t="s">
        <v>158</v>
      </c>
      <c r="AV183" s="14" t="s">
        <v>146</v>
      </c>
      <c r="AW183" s="14" t="s">
        <v>33</v>
      </c>
      <c r="AX183" s="14" t="s">
        <v>80</v>
      </c>
      <c r="AY183" s="259" t="s">
        <v>142</v>
      </c>
    </row>
    <row r="184" s="2" customFormat="1" ht="6.96" customHeight="1">
      <c r="A184" s="39"/>
      <c r="B184" s="60"/>
      <c r="C184" s="61"/>
      <c r="D184" s="61"/>
      <c r="E184" s="61"/>
      <c r="F184" s="61"/>
      <c r="G184" s="61"/>
      <c r="H184" s="61"/>
      <c r="I184" s="61"/>
      <c r="J184" s="61"/>
      <c r="K184" s="61"/>
      <c r="L184" s="45"/>
      <c r="M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</sheetData>
  <sheetProtection sheet="1" autoFilter="0" formatColumns="0" formatRows="0" objects="1" scenarios="1" spinCount="100000" saltValue="7VAnVaAnCHvu2YgPOWlHWwnG7rEtKjrt+MQLhK0f/MkM7tmeSwZM0CNQLvZm0+MYhUIzkCoISSKL1pacL35EeQ==" hashValue="tst7AJxFOdLS6brQ5cuuINqP1o3Y+TicRwWOtbBA2oZByD4VtyjL9yPZ0aRpowppRhKXhiXHKKaVyxBy83CbVg==" algorithmName="SHA-512" password="CC35"/>
  <autoFilter ref="C85:K18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89" r:id="rId1" display="https://podminky.urs.cz/item/CS_URS_2023_02/213141111"/>
    <hyperlink ref="F96" r:id="rId2" display="https://podminky.urs.cz/item/CS_URS_2023_02/111151111"/>
    <hyperlink ref="F98" r:id="rId3" display="https://podminky.urs.cz/item/CS_URS_2023_02/113201112"/>
    <hyperlink ref="F101" r:id="rId4" display="https://podminky.urs.cz/item/CS_URS_2023_02/121151104"/>
    <hyperlink ref="F104" r:id="rId5" display="https://podminky.urs.cz/item/CS_URS_2023_02/122251101"/>
    <hyperlink ref="F109" r:id="rId6" display="https://podminky.urs.cz/item/CS_URS_2023_02/162351104"/>
    <hyperlink ref="F114" r:id="rId7" display="https://podminky.urs.cz/item/CS_URS_2023_02/162751117"/>
    <hyperlink ref="F121" r:id="rId8" display="https://podminky.urs.cz/item/CS_URS_2023_02/162751119"/>
    <hyperlink ref="F124" r:id="rId9" display="https://podminky.urs.cz/item/CS_URS_2023_02/167151101"/>
    <hyperlink ref="F128" r:id="rId10" display="https://podminky.urs.cz/item/CS_URS_2023_02/171201231"/>
    <hyperlink ref="F131" r:id="rId11" display="https://podminky.urs.cz/item/CS_URS_2023_02/171251201"/>
    <hyperlink ref="F137" r:id="rId12" display="https://podminky.urs.cz/item/CS_URS_2023_02/174151101"/>
    <hyperlink ref="F141" r:id="rId13" display="https://podminky.urs.cz/item/CS_URS_2023_02/181152302"/>
    <hyperlink ref="F146" r:id="rId14" display="https://podminky.urs.cz/item/CS_URS_2023_02/564871011"/>
    <hyperlink ref="F150" r:id="rId15" display="https://podminky.urs.cz/item/CS_URS_2023_02/564871016"/>
    <hyperlink ref="F155" r:id="rId16" display="https://podminky.urs.cz/item/CS_URS_2023_02/596212210"/>
    <hyperlink ref="F162" r:id="rId17" display="https://podminky.urs.cz/item/CS_URS_2023_02/916231213"/>
    <hyperlink ref="F168" r:id="rId18" display="https://podminky.urs.cz/item/CS_URS_2023_02/998223011"/>
    <hyperlink ref="F171" r:id="rId19" display="https://podminky.urs.cz/item/CS_URS_2023_02/997221561"/>
    <hyperlink ref="F175" r:id="rId20" display="https://podminky.urs.cz/item/CS_URS_2023_02/997221569"/>
    <hyperlink ref="F181" r:id="rId21" display="https://podminky.urs.cz/item/CS_URS_2023_02/99722186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708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93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0"/>
      <c r="B27" s="141"/>
      <c r="C27" s="140"/>
      <c r="D27" s="140"/>
      <c r="E27" s="142" t="s">
        <v>113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ROUND(J94,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ROUND((SUM(BE94:BE194)),  2)</f>
        <v>0</v>
      </c>
      <c r="G33" s="39"/>
      <c r="H33" s="39"/>
      <c r="I33" s="150">
        <v>0.20999999999999999</v>
      </c>
      <c r="J33" s="149">
        <f>ROUND(((SUM(BE94:BE194))*I33),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ROUND((SUM(BF94:BF194)),  2)</f>
        <v>0</v>
      </c>
      <c r="G34" s="39"/>
      <c r="H34" s="39"/>
      <c r="I34" s="150">
        <v>0.14999999999999999</v>
      </c>
      <c r="J34" s="149">
        <f>ROUND(((SUM(BF94:BF194))*I34),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ROUND((SUM(BG94:BG194)),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ROUND((SUM(BH94:BH194)),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ROUND((SUM(BI94:BI194)),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401 - Výměna stožárů a kabelů veřejného osvětlení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709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67"/>
      <c r="C61" s="168"/>
      <c r="D61" s="169" t="s">
        <v>710</v>
      </c>
      <c r="E61" s="170"/>
      <c r="F61" s="170"/>
      <c r="G61" s="170"/>
      <c r="H61" s="170"/>
      <c r="I61" s="170"/>
      <c r="J61" s="171">
        <f>J98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67"/>
      <c r="C62" s="168"/>
      <c r="D62" s="169" t="s">
        <v>119</v>
      </c>
      <c r="E62" s="170"/>
      <c r="F62" s="170"/>
      <c r="G62" s="170"/>
      <c r="H62" s="170"/>
      <c r="I62" s="170"/>
      <c r="J62" s="171">
        <f>J102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711</v>
      </c>
      <c r="E64" s="176"/>
      <c r="F64" s="176"/>
      <c r="G64" s="176"/>
      <c r="H64" s="176"/>
      <c r="I64" s="176"/>
      <c r="J64" s="177">
        <f>J132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712</v>
      </c>
      <c r="E65" s="176"/>
      <c r="F65" s="176"/>
      <c r="G65" s="176"/>
      <c r="H65" s="176"/>
      <c r="I65" s="176"/>
      <c r="J65" s="177">
        <f>J136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7"/>
      <c r="C66" s="168"/>
      <c r="D66" s="169" t="s">
        <v>713</v>
      </c>
      <c r="E66" s="170"/>
      <c r="F66" s="170"/>
      <c r="G66" s="170"/>
      <c r="H66" s="170"/>
      <c r="I66" s="170"/>
      <c r="J66" s="171">
        <f>J139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3"/>
      <c r="C67" s="174"/>
      <c r="D67" s="175" t="s">
        <v>714</v>
      </c>
      <c r="E67" s="176"/>
      <c r="F67" s="176"/>
      <c r="G67" s="176"/>
      <c r="H67" s="176"/>
      <c r="I67" s="176"/>
      <c r="J67" s="177">
        <f>J140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3"/>
      <c r="C68" s="174"/>
      <c r="D68" s="175" t="s">
        <v>715</v>
      </c>
      <c r="E68" s="176"/>
      <c r="F68" s="176"/>
      <c r="G68" s="176"/>
      <c r="H68" s="176"/>
      <c r="I68" s="176"/>
      <c r="J68" s="177">
        <f>J154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3"/>
      <c r="C69" s="174"/>
      <c r="D69" s="175" t="s">
        <v>716</v>
      </c>
      <c r="E69" s="176"/>
      <c r="F69" s="176"/>
      <c r="G69" s="176"/>
      <c r="H69" s="176"/>
      <c r="I69" s="176"/>
      <c r="J69" s="177">
        <f>J165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3"/>
      <c r="C70" s="174"/>
      <c r="D70" s="175" t="s">
        <v>717</v>
      </c>
      <c r="E70" s="176"/>
      <c r="F70" s="176"/>
      <c r="G70" s="176"/>
      <c r="H70" s="176"/>
      <c r="I70" s="176"/>
      <c r="J70" s="177">
        <f>J172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67"/>
      <c r="C71" s="168"/>
      <c r="D71" s="169" t="s">
        <v>126</v>
      </c>
      <c r="E71" s="170"/>
      <c r="F71" s="170"/>
      <c r="G71" s="170"/>
      <c r="H71" s="170"/>
      <c r="I71" s="170"/>
      <c r="J71" s="171">
        <f>J178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73"/>
      <c r="C72" s="174"/>
      <c r="D72" s="175" t="s">
        <v>718</v>
      </c>
      <c r="E72" s="176"/>
      <c r="F72" s="176"/>
      <c r="G72" s="176"/>
      <c r="H72" s="176"/>
      <c r="I72" s="176"/>
      <c r="J72" s="177">
        <f>J179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3"/>
      <c r="C73" s="174"/>
      <c r="D73" s="175" t="s">
        <v>719</v>
      </c>
      <c r="E73" s="176"/>
      <c r="F73" s="176"/>
      <c r="G73" s="176"/>
      <c r="H73" s="176"/>
      <c r="I73" s="176"/>
      <c r="J73" s="177">
        <f>J190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3"/>
      <c r="C74" s="174"/>
      <c r="D74" s="175" t="s">
        <v>720</v>
      </c>
      <c r="E74" s="176"/>
      <c r="F74" s="176"/>
      <c r="G74" s="176"/>
      <c r="H74" s="176"/>
      <c r="I74" s="176"/>
      <c r="J74" s="177">
        <f>J192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2" customFormat="1" ht="21.84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="2" customFormat="1" ht="6.96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4.96" customHeight="1">
      <c r="A81" s="39"/>
      <c r="B81" s="40"/>
      <c r="C81" s="24" t="s">
        <v>128</v>
      </c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6.5" customHeight="1">
      <c r="A84" s="39"/>
      <c r="B84" s="40"/>
      <c r="C84" s="41"/>
      <c r="D84" s="41"/>
      <c r="E84" s="162" t="str">
        <f>E7</f>
        <v>Rozšíření parkování v ulici Náchodská v Táboře, severní část, etapa 2</v>
      </c>
      <c r="F84" s="33"/>
      <c r="G84" s="33"/>
      <c r="H84" s="33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111</v>
      </c>
      <c r="D85" s="41"/>
      <c r="E85" s="41"/>
      <c r="F85" s="41"/>
      <c r="G85" s="41"/>
      <c r="H85" s="41"/>
      <c r="I85" s="41"/>
      <c r="J85" s="41"/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70" t="str">
        <f>E9</f>
        <v>SO 401 - Výměna stožárů a kabelů veřejného osvětlení</v>
      </c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21</v>
      </c>
      <c r="D88" s="41"/>
      <c r="E88" s="41"/>
      <c r="F88" s="28" t="str">
        <f>F12</f>
        <v>Tábor</v>
      </c>
      <c r="G88" s="41"/>
      <c r="H88" s="41"/>
      <c r="I88" s="33" t="s">
        <v>23</v>
      </c>
      <c r="J88" s="73" t="str">
        <f>IF(J12="","",J12)</f>
        <v>25. 2. 2024</v>
      </c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25</v>
      </c>
      <c r="D90" s="41"/>
      <c r="E90" s="41"/>
      <c r="F90" s="28" t="str">
        <f>E15</f>
        <v>Město Tábor</v>
      </c>
      <c r="G90" s="41"/>
      <c r="H90" s="41"/>
      <c r="I90" s="33" t="s">
        <v>31</v>
      </c>
      <c r="J90" s="37" t="str">
        <f>E21</f>
        <v>Ing. Robert Juřina</v>
      </c>
      <c r="K90" s="41"/>
      <c r="L90" s="13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29</v>
      </c>
      <c r="D91" s="41"/>
      <c r="E91" s="41"/>
      <c r="F91" s="28" t="str">
        <f>IF(E18="","",E18)</f>
        <v>Vyplň údaj</v>
      </c>
      <c r="G91" s="41"/>
      <c r="H91" s="41"/>
      <c r="I91" s="33" t="s">
        <v>34</v>
      </c>
      <c r="J91" s="37" t="str">
        <f>E24</f>
        <v>Ing. Barbora Filip</v>
      </c>
      <c r="K91" s="41"/>
      <c r="L91" s="13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0.32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11" customFormat="1" ht="29.28" customHeight="1">
      <c r="A93" s="179"/>
      <c r="B93" s="180"/>
      <c r="C93" s="181" t="s">
        <v>129</v>
      </c>
      <c r="D93" s="182" t="s">
        <v>57</v>
      </c>
      <c r="E93" s="182" t="s">
        <v>53</v>
      </c>
      <c r="F93" s="182" t="s">
        <v>54</v>
      </c>
      <c r="G93" s="182" t="s">
        <v>130</v>
      </c>
      <c r="H93" s="182" t="s">
        <v>131</v>
      </c>
      <c r="I93" s="182" t="s">
        <v>132</v>
      </c>
      <c r="J93" s="183" t="s">
        <v>116</v>
      </c>
      <c r="K93" s="184" t="s">
        <v>133</v>
      </c>
      <c r="L93" s="185"/>
      <c r="M93" s="93" t="s">
        <v>19</v>
      </c>
      <c r="N93" s="94" t="s">
        <v>42</v>
      </c>
      <c r="O93" s="94" t="s">
        <v>134</v>
      </c>
      <c r="P93" s="94" t="s">
        <v>135</v>
      </c>
      <c r="Q93" s="94" t="s">
        <v>136</v>
      </c>
      <c r="R93" s="94" t="s">
        <v>137</v>
      </c>
      <c r="S93" s="94" t="s">
        <v>138</v>
      </c>
      <c r="T93" s="95" t="s">
        <v>139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="2" customFormat="1" ht="22.8" customHeight="1">
      <c r="A94" s="39"/>
      <c r="B94" s="40"/>
      <c r="C94" s="100" t="s">
        <v>140</v>
      </c>
      <c r="D94" s="41"/>
      <c r="E94" s="41"/>
      <c r="F94" s="41"/>
      <c r="G94" s="41"/>
      <c r="H94" s="41"/>
      <c r="I94" s="41"/>
      <c r="J94" s="186">
        <f>BK94</f>
        <v>0</v>
      </c>
      <c r="K94" s="41"/>
      <c r="L94" s="45"/>
      <c r="M94" s="96"/>
      <c r="N94" s="187"/>
      <c r="O94" s="97"/>
      <c r="P94" s="188">
        <f>P95+P98+P102+P139+P178</f>
        <v>0</v>
      </c>
      <c r="Q94" s="97"/>
      <c r="R94" s="188">
        <f>R95+R98+R102+R139+R178</f>
        <v>33.673038159999997</v>
      </c>
      <c r="S94" s="97"/>
      <c r="T94" s="189">
        <f>T95+T98+T102+T139+T178</f>
        <v>0.1705248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117</v>
      </c>
      <c r="BK94" s="190">
        <f>BK95+BK98+BK102+BK139+BK178</f>
        <v>0</v>
      </c>
    </row>
    <row r="95" s="12" customFormat="1" ht="25.92" customHeight="1">
      <c r="A95" s="12"/>
      <c r="B95" s="191"/>
      <c r="C95" s="192"/>
      <c r="D95" s="193" t="s">
        <v>71</v>
      </c>
      <c r="E95" s="194" t="s">
        <v>146</v>
      </c>
      <c r="F95" s="194" t="s">
        <v>721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SUM(P96:P97)</f>
        <v>0</v>
      </c>
      <c r="Q95" s="199"/>
      <c r="R95" s="200">
        <f>SUM(R96:R97)</f>
        <v>0</v>
      </c>
      <c r="S95" s="199"/>
      <c r="T95" s="201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80</v>
      </c>
      <c r="AT95" s="203" t="s">
        <v>71</v>
      </c>
      <c r="AU95" s="203" t="s">
        <v>72</v>
      </c>
      <c r="AY95" s="202" t="s">
        <v>142</v>
      </c>
      <c r="BK95" s="204">
        <f>SUM(BK96:BK97)</f>
        <v>0</v>
      </c>
    </row>
    <row r="96" s="2" customFormat="1" ht="21.75" customHeight="1">
      <c r="A96" s="39"/>
      <c r="B96" s="40"/>
      <c r="C96" s="205" t="s">
        <v>80</v>
      </c>
      <c r="D96" s="205" t="s">
        <v>143</v>
      </c>
      <c r="E96" s="206" t="s">
        <v>722</v>
      </c>
      <c r="F96" s="207" t="s">
        <v>723</v>
      </c>
      <c r="G96" s="208" t="s">
        <v>231</v>
      </c>
      <c r="H96" s="209">
        <v>14.210000000000001</v>
      </c>
      <c r="I96" s="210"/>
      <c r="J96" s="211">
        <f>ROUND(I96*H96,2)</f>
        <v>0</v>
      </c>
      <c r="K96" s="212"/>
      <c r="L96" s="45"/>
      <c r="M96" s="213" t="s">
        <v>19</v>
      </c>
      <c r="N96" s="214" t="s">
        <v>43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146</v>
      </c>
      <c r="AT96" s="217" t="s">
        <v>143</v>
      </c>
      <c r="AU96" s="217" t="s">
        <v>80</v>
      </c>
      <c r="AY96" s="18" t="s">
        <v>142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80</v>
      </c>
      <c r="BK96" s="218">
        <f>ROUND(I96*H96,2)</f>
        <v>0</v>
      </c>
      <c r="BL96" s="18" t="s">
        <v>146</v>
      </c>
      <c r="BM96" s="217" t="s">
        <v>724</v>
      </c>
    </row>
    <row r="97" s="13" customFormat="1">
      <c r="A97" s="13"/>
      <c r="B97" s="224"/>
      <c r="C97" s="225"/>
      <c r="D97" s="226" t="s">
        <v>150</v>
      </c>
      <c r="E97" s="227" t="s">
        <v>19</v>
      </c>
      <c r="F97" s="228" t="s">
        <v>725</v>
      </c>
      <c r="G97" s="225"/>
      <c r="H97" s="229">
        <v>14.210000000000001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150</v>
      </c>
      <c r="AU97" s="235" t="s">
        <v>80</v>
      </c>
      <c r="AV97" s="13" t="s">
        <v>82</v>
      </c>
      <c r="AW97" s="13" t="s">
        <v>33</v>
      </c>
      <c r="AX97" s="13" t="s">
        <v>80</v>
      </c>
      <c r="AY97" s="235" t="s">
        <v>142</v>
      </c>
    </row>
    <row r="98" s="12" customFormat="1" ht="25.92" customHeight="1">
      <c r="A98" s="12"/>
      <c r="B98" s="191"/>
      <c r="C98" s="192"/>
      <c r="D98" s="193" t="s">
        <v>71</v>
      </c>
      <c r="E98" s="194" t="s">
        <v>155</v>
      </c>
      <c r="F98" s="194" t="s">
        <v>427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SUM(P99:P101)</f>
        <v>0</v>
      </c>
      <c r="Q98" s="199"/>
      <c r="R98" s="200">
        <f>SUM(R99:R101)</f>
        <v>0.024868199999999997</v>
      </c>
      <c r="S98" s="199"/>
      <c r="T98" s="201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2" t="s">
        <v>80</v>
      </c>
      <c r="AT98" s="203" t="s">
        <v>71</v>
      </c>
      <c r="AU98" s="203" t="s">
        <v>72</v>
      </c>
      <c r="AY98" s="202" t="s">
        <v>142</v>
      </c>
      <c r="BK98" s="204">
        <f>SUM(BK99:BK101)</f>
        <v>0</v>
      </c>
    </row>
    <row r="99" s="2" customFormat="1" ht="16.5" customHeight="1">
      <c r="A99" s="39"/>
      <c r="B99" s="40"/>
      <c r="C99" s="205" t="s">
        <v>82</v>
      </c>
      <c r="D99" s="205" t="s">
        <v>143</v>
      </c>
      <c r="E99" s="206" t="s">
        <v>726</v>
      </c>
      <c r="F99" s="207" t="s">
        <v>727</v>
      </c>
      <c r="G99" s="208" t="s">
        <v>161</v>
      </c>
      <c r="H99" s="209">
        <v>355.25999999999999</v>
      </c>
      <c r="I99" s="210"/>
      <c r="J99" s="211">
        <f>ROUND(I99*H99,2)</f>
        <v>0</v>
      </c>
      <c r="K99" s="212"/>
      <c r="L99" s="45"/>
      <c r="M99" s="213" t="s">
        <v>19</v>
      </c>
      <c r="N99" s="214" t="s">
        <v>43</v>
      </c>
      <c r="O99" s="85"/>
      <c r="P99" s="215">
        <f>O99*H99</f>
        <v>0</v>
      </c>
      <c r="Q99" s="215">
        <v>6.9999999999999994E-05</v>
      </c>
      <c r="R99" s="215">
        <f>Q99*H99</f>
        <v>0.024868199999999997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146</v>
      </c>
      <c r="AT99" s="217" t="s">
        <v>143</v>
      </c>
      <c r="AU99" s="217" t="s">
        <v>80</v>
      </c>
      <c r="AY99" s="18" t="s">
        <v>142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80</v>
      </c>
      <c r="BK99" s="218">
        <f>ROUND(I99*H99,2)</f>
        <v>0</v>
      </c>
      <c r="BL99" s="18" t="s">
        <v>146</v>
      </c>
      <c r="BM99" s="217" t="s">
        <v>728</v>
      </c>
    </row>
    <row r="100" s="2" customFormat="1">
      <c r="A100" s="39"/>
      <c r="B100" s="40"/>
      <c r="C100" s="41"/>
      <c r="D100" s="219" t="s">
        <v>148</v>
      </c>
      <c r="E100" s="41"/>
      <c r="F100" s="220" t="s">
        <v>729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148</v>
      </c>
      <c r="AU100" s="18" t="s">
        <v>80</v>
      </c>
    </row>
    <row r="101" s="13" customFormat="1">
      <c r="A101" s="13"/>
      <c r="B101" s="224"/>
      <c r="C101" s="225"/>
      <c r="D101" s="226" t="s">
        <v>150</v>
      </c>
      <c r="E101" s="227" t="s">
        <v>19</v>
      </c>
      <c r="F101" s="228" t="s">
        <v>730</v>
      </c>
      <c r="G101" s="225"/>
      <c r="H101" s="229">
        <v>355.25999999999999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150</v>
      </c>
      <c r="AU101" s="235" t="s">
        <v>80</v>
      </c>
      <c r="AV101" s="13" t="s">
        <v>82</v>
      </c>
      <c r="AW101" s="13" t="s">
        <v>33</v>
      </c>
      <c r="AX101" s="13" t="s">
        <v>80</v>
      </c>
      <c r="AY101" s="235" t="s">
        <v>142</v>
      </c>
    </row>
    <row r="102" s="12" customFormat="1" ht="25.92" customHeight="1">
      <c r="A102" s="12"/>
      <c r="B102" s="191"/>
      <c r="C102" s="192"/>
      <c r="D102" s="193" t="s">
        <v>71</v>
      </c>
      <c r="E102" s="194" t="s">
        <v>175</v>
      </c>
      <c r="F102" s="194" t="s">
        <v>176</v>
      </c>
      <c r="G102" s="192"/>
      <c r="H102" s="192"/>
      <c r="I102" s="195"/>
      <c r="J102" s="196">
        <f>BK102</f>
        <v>0</v>
      </c>
      <c r="K102" s="192"/>
      <c r="L102" s="197"/>
      <c r="M102" s="198"/>
      <c r="N102" s="199"/>
      <c r="O102" s="199"/>
      <c r="P102" s="200">
        <f>P103+P132+P136</f>
        <v>0</v>
      </c>
      <c r="Q102" s="199"/>
      <c r="R102" s="200">
        <f>R103+R132+R136</f>
        <v>31.223337599999997</v>
      </c>
      <c r="S102" s="199"/>
      <c r="T102" s="201">
        <f>T103+T132+T136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80</v>
      </c>
      <c r="AT102" s="203" t="s">
        <v>71</v>
      </c>
      <c r="AU102" s="203" t="s">
        <v>72</v>
      </c>
      <c r="AY102" s="202" t="s">
        <v>142</v>
      </c>
      <c r="BK102" s="204">
        <f>BK103+BK132+BK136</f>
        <v>0</v>
      </c>
    </row>
    <row r="103" s="12" customFormat="1" ht="22.8" customHeight="1">
      <c r="A103" s="12"/>
      <c r="B103" s="191"/>
      <c r="C103" s="192"/>
      <c r="D103" s="193" t="s">
        <v>71</v>
      </c>
      <c r="E103" s="247" t="s">
        <v>80</v>
      </c>
      <c r="F103" s="247" t="s">
        <v>177</v>
      </c>
      <c r="G103" s="192"/>
      <c r="H103" s="192"/>
      <c r="I103" s="195"/>
      <c r="J103" s="248">
        <f>BK103</f>
        <v>0</v>
      </c>
      <c r="K103" s="192"/>
      <c r="L103" s="197"/>
      <c r="M103" s="198"/>
      <c r="N103" s="199"/>
      <c r="O103" s="199"/>
      <c r="P103" s="200">
        <f>SUM(P104:P131)</f>
        <v>0</v>
      </c>
      <c r="Q103" s="199"/>
      <c r="R103" s="200">
        <f>SUM(R104:R131)</f>
        <v>0</v>
      </c>
      <c r="S103" s="199"/>
      <c r="T103" s="201">
        <f>SUM(T104:T131)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2" t="s">
        <v>80</v>
      </c>
      <c r="AT103" s="203" t="s">
        <v>71</v>
      </c>
      <c r="AU103" s="203" t="s">
        <v>80</v>
      </c>
      <c r="AY103" s="202" t="s">
        <v>142</v>
      </c>
      <c r="BK103" s="204">
        <f>SUM(BK104:BK131)</f>
        <v>0</v>
      </c>
    </row>
    <row r="104" s="2" customFormat="1" ht="24.15" customHeight="1">
      <c r="A104" s="39"/>
      <c r="B104" s="40"/>
      <c r="C104" s="205" t="s">
        <v>158</v>
      </c>
      <c r="D104" s="205" t="s">
        <v>143</v>
      </c>
      <c r="E104" s="206" t="s">
        <v>731</v>
      </c>
      <c r="F104" s="207" t="s">
        <v>732</v>
      </c>
      <c r="G104" s="208" t="s">
        <v>231</v>
      </c>
      <c r="H104" s="209">
        <v>12.48</v>
      </c>
      <c r="I104" s="210"/>
      <c r="J104" s="211">
        <f>ROUND(I104*H104,2)</f>
        <v>0</v>
      </c>
      <c r="K104" s="212"/>
      <c r="L104" s="45"/>
      <c r="M104" s="213" t="s">
        <v>19</v>
      </c>
      <c r="N104" s="214" t="s">
        <v>43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146</v>
      </c>
      <c r="AT104" s="217" t="s">
        <v>143</v>
      </c>
      <c r="AU104" s="217" t="s">
        <v>82</v>
      </c>
      <c r="AY104" s="18" t="s">
        <v>142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80</v>
      </c>
      <c r="BK104" s="218">
        <f>ROUND(I104*H104,2)</f>
        <v>0</v>
      </c>
      <c r="BL104" s="18" t="s">
        <v>146</v>
      </c>
      <c r="BM104" s="217" t="s">
        <v>733</v>
      </c>
    </row>
    <row r="105" s="2" customFormat="1">
      <c r="A105" s="39"/>
      <c r="B105" s="40"/>
      <c r="C105" s="41"/>
      <c r="D105" s="219" t="s">
        <v>148</v>
      </c>
      <c r="E105" s="41"/>
      <c r="F105" s="220" t="s">
        <v>734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148</v>
      </c>
      <c r="AU105" s="18" t="s">
        <v>82</v>
      </c>
    </row>
    <row r="106" s="13" customFormat="1">
      <c r="A106" s="13"/>
      <c r="B106" s="224"/>
      <c r="C106" s="225"/>
      <c r="D106" s="226" t="s">
        <v>150</v>
      </c>
      <c r="E106" s="227" t="s">
        <v>19</v>
      </c>
      <c r="F106" s="228" t="s">
        <v>735</v>
      </c>
      <c r="G106" s="225"/>
      <c r="H106" s="229">
        <v>12.48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150</v>
      </c>
      <c r="AU106" s="235" t="s">
        <v>82</v>
      </c>
      <c r="AV106" s="13" t="s">
        <v>82</v>
      </c>
      <c r="AW106" s="13" t="s">
        <v>33</v>
      </c>
      <c r="AX106" s="13" t="s">
        <v>72</v>
      </c>
      <c r="AY106" s="235" t="s">
        <v>142</v>
      </c>
    </row>
    <row r="107" s="14" customFormat="1">
      <c r="A107" s="14"/>
      <c r="B107" s="249"/>
      <c r="C107" s="250"/>
      <c r="D107" s="226" t="s">
        <v>150</v>
      </c>
      <c r="E107" s="251" t="s">
        <v>19</v>
      </c>
      <c r="F107" s="252" t="s">
        <v>236</v>
      </c>
      <c r="G107" s="250"/>
      <c r="H107" s="253">
        <v>12.48</v>
      </c>
      <c r="I107" s="254"/>
      <c r="J107" s="250"/>
      <c r="K107" s="250"/>
      <c r="L107" s="255"/>
      <c r="M107" s="256"/>
      <c r="N107" s="257"/>
      <c r="O107" s="257"/>
      <c r="P107" s="257"/>
      <c r="Q107" s="257"/>
      <c r="R107" s="257"/>
      <c r="S107" s="257"/>
      <c r="T107" s="25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9" t="s">
        <v>150</v>
      </c>
      <c r="AU107" s="259" t="s">
        <v>82</v>
      </c>
      <c r="AV107" s="14" t="s">
        <v>146</v>
      </c>
      <c r="AW107" s="14" t="s">
        <v>33</v>
      </c>
      <c r="AX107" s="14" t="s">
        <v>80</v>
      </c>
      <c r="AY107" s="259" t="s">
        <v>142</v>
      </c>
    </row>
    <row r="108" s="2" customFormat="1" ht="24.15" customHeight="1">
      <c r="A108" s="39"/>
      <c r="B108" s="40"/>
      <c r="C108" s="205" t="s">
        <v>146</v>
      </c>
      <c r="D108" s="205" t="s">
        <v>143</v>
      </c>
      <c r="E108" s="206" t="s">
        <v>736</v>
      </c>
      <c r="F108" s="207" t="s">
        <v>737</v>
      </c>
      <c r="G108" s="208" t="s">
        <v>231</v>
      </c>
      <c r="H108" s="209">
        <v>71.052000000000007</v>
      </c>
      <c r="I108" s="210"/>
      <c r="J108" s="211">
        <f>ROUND(I108*H108,2)</f>
        <v>0</v>
      </c>
      <c r="K108" s="212"/>
      <c r="L108" s="45"/>
      <c r="M108" s="213" t="s">
        <v>19</v>
      </c>
      <c r="N108" s="214" t="s">
        <v>43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146</v>
      </c>
      <c r="AT108" s="217" t="s">
        <v>143</v>
      </c>
      <c r="AU108" s="217" t="s">
        <v>82</v>
      </c>
      <c r="AY108" s="18" t="s">
        <v>142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80</v>
      </c>
      <c r="BK108" s="218">
        <f>ROUND(I108*H108,2)</f>
        <v>0</v>
      </c>
      <c r="BL108" s="18" t="s">
        <v>146</v>
      </c>
      <c r="BM108" s="217" t="s">
        <v>738</v>
      </c>
    </row>
    <row r="109" s="2" customFormat="1">
      <c r="A109" s="39"/>
      <c r="B109" s="40"/>
      <c r="C109" s="41"/>
      <c r="D109" s="219" t="s">
        <v>148</v>
      </c>
      <c r="E109" s="41"/>
      <c r="F109" s="220" t="s">
        <v>739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148</v>
      </c>
      <c r="AU109" s="18" t="s">
        <v>82</v>
      </c>
    </row>
    <row r="110" s="13" customFormat="1">
      <c r="A110" s="13"/>
      <c r="B110" s="224"/>
      <c r="C110" s="225"/>
      <c r="D110" s="226" t="s">
        <v>150</v>
      </c>
      <c r="E110" s="227" t="s">
        <v>19</v>
      </c>
      <c r="F110" s="228" t="s">
        <v>740</v>
      </c>
      <c r="G110" s="225"/>
      <c r="H110" s="229">
        <v>71.052000000000007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150</v>
      </c>
      <c r="AU110" s="235" t="s">
        <v>82</v>
      </c>
      <c r="AV110" s="13" t="s">
        <v>82</v>
      </c>
      <c r="AW110" s="13" t="s">
        <v>33</v>
      </c>
      <c r="AX110" s="13" t="s">
        <v>72</v>
      </c>
      <c r="AY110" s="235" t="s">
        <v>142</v>
      </c>
    </row>
    <row r="111" s="14" customFormat="1">
      <c r="A111" s="14"/>
      <c r="B111" s="249"/>
      <c r="C111" s="250"/>
      <c r="D111" s="226" t="s">
        <v>150</v>
      </c>
      <c r="E111" s="251" t="s">
        <v>19</v>
      </c>
      <c r="F111" s="252" t="s">
        <v>236</v>
      </c>
      <c r="G111" s="250"/>
      <c r="H111" s="253">
        <v>71.052000000000007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9" t="s">
        <v>150</v>
      </c>
      <c r="AU111" s="259" t="s">
        <v>82</v>
      </c>
      <c r="AV111" s="14" t="s">
        <v>146</v>
      </c>
      <c r="AW111" s="14" t="s">
        <v>33</v>
      </c>
      <c r="AX111" s="14" t="s">
        <v>80</v>
      </c>
      <c r="AY111" s="259" t="s">
        <v>142</v>
      </c>
    </row>
    <row r="112" s="2" customFormat="1" ht="37.8" customHeight="1">
      <c r="A112" s="39"/>
      <c r="B112" s="40"/>
      <c r="C112" s="205" t="s">
        <v>170</v>
      </c>
      <c r="D112" s="205" t="s">
        <v>143</v>
      </c>
      <c r="E112" s="206" t="s">
        <v>305</v>
      </c>
      <c r="F112" s="207" t="s">
        <v>306</v>
      </c>
      <c r="G112" s="208" t="s">
        <v>231</v>
      </c>
      <c r="H112" s="209">
        <v>26.690000000000001</v>
      </c>
      <c r="I112" s="210"/>
      <c r="J112" s="211">
        <f>ROUND(I112*H112,2)</f>
        <v>0</v>
      </c>
      <c r="K112" s="212"/>
      <c r="L112" s="45"/>
      <c r="M112" s="213" t="s">
        <v>19</v>
      </c>
      <c r="N112" s="214" t="s">
        <v>43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146</v>
      </c>
      <c r="AT112" s="217" t="s">
        <v>143</v>
      </c>
      <c r="AU112" s="217" t="s">
        <v>82</v>
      </c>
      <c r="AY112" s="18" t="s">
        <v>142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80</v>
      </c>
      <c r="BK112" s="218">
        <f>ROUND(I112*H112,2)</f>
        <v>0</v>
      </c>
      <c r="BL112" s="18" t="s">
        <v>146</v>
      </c>
      <c r="BM112" s="217" t="s">
        <v>741</v>
      </c>
    </row>
    <row r="113" s="2" customFormat="1">
      <c r="A113" s="39"/>
      <c r="B113" s="40"/>
      <c r="C113" s="41"/>
      <c r="D113" s="219" t="s">
        <v>148</v>
      </c>
      <c r="E113" s="41"/>
      <c r="F113" s="220" t="s">
        <v>308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148</v>
      </c>
      <c r="AU113" s="18" t="s">
        <v>82</v>
      </c>
    </row>
    <row r="114" s="13" customFormat="1">
      <c r="A114" s="13"/>
      <c r="B114" s="224"/>
      <c r="C114" s="225"/>
      <c r="D114" s="226" t="s">
        <v>150</v>
      </c>
      <c r="E114" s="227" t="s">
        <v>19</v>
      </c>
      <c r="F114" s="228" t="s">
        <v>742</v>
      </c>
      <c r="G114" s="225"/>
      <c r="H114" s="229">
        <v>26.690000000000001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150</v>
      </c>
      <c r="AU114" s="235" t="s">
        <v>82</v>
      </c>
      <c r="AV114" s="13" t="s">
        <v>82</v>
      </c>
      <c r="AW114" s="13" t="s">
        <v>33</v>
      </c>
      <c r="AX114" s="13" t="s">
        <v>72</v>
      </c>
      <c r="AY114" s="235" t="s">
        <v>142</v>
      </c>
    </row>
    <row r="115" s="14" customFormat="1">
      <c r="A115" s="14"/>
      <c r="B115" s="249"/>
      <c r="C115" s="250"/>
      <c r="D115" s="226" t="s">
        <v>150</v>
      </c>
      <c r="E115" s="251" t="s">
        <v>19</v>
      </c>
      <c r="F115" s="252" t="s">
        <v>236</v>
      </c>
      <c r="G115" s="250"/>
      <c r="H115" s="253">
        <v>26.690000000000001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9" t="s">
        <v>150</v>
      </c>
      <c r="AU115" s="259" t="s">
        <v>82</v>
      </c>
      <c r="AV115" s="14" t="s">
        <v>146</v>
      </c>
      <c r="AW115" s="14" t="s">
        <v>33</v>
      </c>
      <c r="AX115" s="14" t="s">
        <v>80</v>
      </c>
      <c r="AY115" s="259" t="s">
        <v>142</v>
      </c>
    </row>
    <row r="116" s="2" customFormat="1" ht="37.8" customHeight="1">
      <c r="A116" s="39"/>
      <c r="B116" s="40"/>
      <c r="C116" s="205" t="s">
        <v>178</v>
      </c>
      <c r="D116" s="205" t="s">
        <v>143</v>
      </c>
      <c r="E116" s="206" t="s">
        <v>315</v>
      </c>
      <c r="F116" s="207" t="s">
        <v>316</v>
      </c>
      <c r="G116" s="208" t="s">
        <v>231</v>
      </c>
      <c r="H116" s="209">
        <v>80.069999999999993</v>
      </c>
      <c r="I116" s="210"/>
      <c r="J116" s="211">
        <f>ROUND(I116*H116,2)</f>
        <v>0</v>
      </c>
      <c r="K116" s="212"/>
      <c r="L116" s="45"/>
      <c r="M116" s="213" t="s">
        <v>19</v>
      </c>
      <c r="N116" s="214" t="s">
        <v>43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146</v>
      </c>
      <c r="AT116" s="217" t="s">
        <v>143</v>
      </c>
      <c r="AU116" s="217" t="s">
        <v>82</v>
      </c>
      <c r="AY116" s="18" t="s">
        <v>142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80</v>
      </c>
      <c r="BK116" s="218">
        <f>ROUND(I116*H116,2)</f>
        <v>0</v>
      </c>
      <c r="BL116" s="18" t="s">
        <v>146</v>
      </c>
      <c r="BM116" s="217" t="s">
        <v>743</v>
      </c>
    </row>
    <row r="117" s="2" customFormat="1">
      <c r="A117" s="39"/>
      <c r="B117" s="40"/>
      <c r="C117" s="41"/>
      <c r="D117" s="219" t="s">
        <v>148</v>
      </c>
      <c r="E117" s="41"/>
      <c r="F117" s="220" t="s">
        <v>318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148</v>
      </c>
      <c r="AU117" s="18" t="s">
        <v>82</v>
      </c>
    </row>
    <row r="118" s="13" customFormat="1">
      <c r="A118" s="13"/>
      <c r="B118" s="224"/>
      <c r="C118" s="225"/>
      <c r="D118" s="226" t="s">
        <v>150</v>
      </c>
      <c r="E118" s="227" t="s">
        <v>19</v>
      </c>
      <c r="F118" s="228" t="s">
        <v>742</v>
      </c>
      <c r="G118" s="225"/>
      <c r="H118" s="229">
        <v>26.690000000000001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150</v>
      </c>
      <c r="AU118" s="235" t="s">
        <v>82</v>
      </c>
      <c r="AV118" s="13" t="s">
        <v>82</v>
      </c>
      <c r="AW118" s="13" t="s">
        <v>33</v>
      </c>
      <c r="AX118" s="13" t="s">
        <v>80</v>
      </c>
      <c r="AY118" s="235" t="s">
        <v>142</v>
      </c>
    </row>
    <row r="119" s="13" customFormat="1">
      <c r="A119" s="13"/>
      <c r="B119" s="224"/>
      <c r="C119" s="225"/>
      <c r="D119" s="226" t="s">
        <v>150</v>
      </c>
      <c r="E119" s="225"/>
      <c r="F119" s="228" t="s">
        <v>744</v>
      </c>
      <c r="G119" s="225"/>
      <c r="H119" s="229">
        <v>80.069999999999993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150</v>
      </c>
      <c r="AU119" s="235" t="s">
        <v>82</v>
      </c>
      <c r="AV119" s="13" t="s">
        <v>82</v>
      </c>
      <c r="AW119" s="13" t="s">
        <v>4</v>
      </c>
      <c r="AX119" s="13" t="s">
        <v>80</v>
      </c>
      <c r="AY119" s="235" t="s">
        <v>142</v>
      </c>
    </row>
    <row r="120" s="2" customFormat="1" ht="24.15" customHeight="1">
      <c r="A120" s="39"/>
      <c r="B120" s="40"/>
      <c r="C120" s="205" t="s">
        <v>183</v>
      </c>
      <c r="D120" s="205" t="s">
        <v>143</v>
      </c>
      <c r="E120" s="206" t="s">
        <v>644</v>
      </c>
      <c r="F120" s="207" t="s">
        <v>645</v>
      </c>
      <c r="G120" s="208" t="s">
        <v>231</v>
      </c>
      <c r="H120" s="209">
        <v>26.690000000000001</v>
      </c>
      <c r="I120" s="210"/>
      <c r="J120" s="211">
        <f>ROUND(I120*H120,2)</f>
        <v>0</v>
      </c>
      <c r="K120" s="212"/>
      <c r="L120" s="45"/>
      <c r="M120" s="213" t="s">
        <v>19</v>
      </c>
      <c r="N120" s="214" t="s">
        <v>43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146</v>
      </c>
      <c r="AT120" s="217" t="s">
        <v>143</v>
      </c>
      <c r="AU120" s="217" t="s">
        <v>82</v>
      </c>
      <c r="AY120" s="18" t="s">
        <v>142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80</v>
      </c>
      <c r="BK120" s="218">
        <f>ROUND(I120*H120,2)</f>
        <v>0</v>
      </c>
      <c r="BL120" s="18" t="s">
        <v>146</v>
      </c>
      <c r="BM120" s="217" t="s">
        <v>745</v>
      </c>
    </row>
    <row r="121" s="2" customFormat="1">
      <c r="A121" s="39"/>
      <c r="B121" s="40"/>
      <c r="C121" s="41"/>
      <c r="D121" s="219" t="s">
        <v>148</v>
      </c>
      <c r="E121" s="41"/>
      <c r="F121" s="220" t="s">
        <v>647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148</v>
      </c>
      <c r="AU121" s="18" t="s">
        <v>82</v>
      </c>
    </row>
    <row r="122" s="13" customFormat="1">
      <c r="A122" s="13"/>
      <c r="B122" s="224"/>
      <c r="C122" s="225"/>
      <c r="D122" s="226" t="s">
        <v>150</v>
      </c>
      <c r="E122" s="227" t="s">
        <v>19</v>
      </c>
      <c r="F122" s="228" t="s">
        <v>742</v>
      </c>
      <c r="G122" s="225"/>
      <c r="H122" s="229">
        <v>26.690000000000001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150</v>
      </c>
      <c r="AU122" s="235" t="s">
        <v>82</v>
      </c>
      <c r="AV122" s="13" t="s">
        <v>82</v>
      </c>
      <c r="AW122" s="13" t="s">
        <v>33</v>
      </c>
      <c r="AX122" s="13" t="s">
        <v>80</v>
      </c>
      <c r="AY122" s="235" t="s">
        <v>142</v>
      </c>
    </row>
    <row r="123" s="2" customFormat="1" ht="24.15" customHeight="1">
      <c r="A123" s="39"/>
      <c r="B123" s="40"/>
      <c r="C123" s="205" t="s">
        <v>155</v>
      </c>
      <c r="D123" s="205" t="s">
        <v>143</v>
      </c>
      <c r="E123" s="206" t="s">
        <v>327</v>
      </c>
      <c r="F123" s="207" t="s">
        <v>328</v>
      </c>
      <c r="G123" s="208" t="s">
        <v>329</v>
      </c>
      <c r="H123" s="209">
        <v>48.042000000000002</v>
      </c>
      <c r="I123" s="210"/>
      <c r="J123" s="211">
        <f>ROUND(I123*H123,2)</f>
        <v>0</v>
      </c>
      <c r="K123" s="212"/>
      <c r="L123" s="45"/>
      <c r="M123" s="213" t="s">
        <v>19</v>
      </c>
      <c r="N123" s="214" t="s">
        <v>43</v>
      </c>
      <c r="O123" s="85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146</v>
      </c>
      <c r="AT123" s="217" t="s">
        <v>143</v>
      </c>
      <c r="AU123" s="217" t="s">
        <v>82</v>
      </c>
      <c r="AY123" s="18" t="s">
        <v>142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80</v>
      </c>
      <c r="BK123" s="218">
        <f>ROUND(I123*H123,2)</f>
        <v>0</v>
      </c>
      <c r="BL123" s="18" t="s">
        <v>146</v>
      </c>
      <c r="BM123" s="217" t="s">
        <v>746</v>
      </c>
    </row>
    <row r="124" s="2" customFormat="1">
      <c r="A124" s="39"/>
      <c r="B124" s="40"/>
      <c r="C124" s="41"/>
      <c r="D124" s="219" t="s">
        <v>148</v>
      </c>
      <c r="E124" s="41"/>
      <c r="F124" s="220" t="s">
        <v>331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148</v>
      </c>
      <c r="AU124" s="18" t="s">
        <v>82</v>
      </c>
    </row>
    <row r="125" s="13" customFormat="1">
      <c r="A125" s="13"/>
      <c r="B125" s="224"/>
      <c r="C125" s="225"/>
      <c r="D125" s="226" t="s">
        <v>150</v>
      </c>
      <c r="E125" s="225"/>
      <c r="F125" s="228" t="s">
        <v>747</v>
      </c>
      <c r="G125" s="225"/>
      <c r="H125" s="229">
        <v>48.042000000000002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150</v>
      </c>
      <c r="AU125" s="235" t="s">
        <v>82</v>
      </c>
      <c r="AV125" s="13" t="s">
        <v>82</v>
      </c>
      <c r="AW125" s="13" t="s">
        <v>4</v>
      </c>
      <c r="AX125" s="13" t="s">
        <v>80</v>
      </c>
      <c r="AY125" s="235" t="s">
        <v>142</v>
      </c>
    </row>
    <row r="126" s="2" customFormat="1" ht="24.15" customHeight="1">
      <c r="A126" s="39"/>
      <c r="B126" s="40"/>
      <c r="C126" s="205" t="s">
        <v>193</v>
      </c>
      <c r="D126" s="205" t="s">
        <v>143</v>
      </c>
      <c r="E126" s="206" t="s">
        <v>334</v>
      </c>
      <c r="F126" s="207" t="s">
        <v>335</v>
      </c>
      <c r="G126" s="208" t="s">
        <v>231</v>
      </c>
      <c r="H126" s="209">
        <v>26.690000000000001</v>
      </c>
      <c r="I126" s="210"/>
      <c r="J126" s="211">
        <f>ROUND(I126*H126,2)</f>
        <v>0</v>
      </c>
      <c r="K126" s="212"/>
      <c r="L126" s="45"/>
      <c r="M126" s="213" t="s">
        <v>19</v>
      </c>
      <c r="N126" s="214" t="s">
        <v>43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146</v>
      </c>
      <c r="AT126" s="217" t="s">
        <v>143</v>
      </c>
      <c r="AU126" s="217" t="s">
        <v>82</v>
      </c>
      <c r="AY126" s="18" t="s">
        <v>142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146</v>
      </c>
      <c r="BM126" s="217" t="s">
        <v>748</v>
      </c>
    </row>
    <row r="127" s="2" customFormat="1">
      <c r="A127" s="39"/>
      <c r="B127" s="40"/>
      <c r="C127" s="41"/>
      <c r="D127" s="219" t="s">
        <v>148</v>
      </c>
      <c r="E127" s="41"/>
      <c r="F127" s="220" t="s">
        <v>337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148</v>
      </c>
      <c r="AU127" s="18" t="s">
        <v>82</v>
      </c>
    </row>
    <row r="128" s="2" customFormat="1" ht="16.5" customHeight="1">
      <c r="A128" s="39"/>
      <c r="B128" s="40"/>
      <c r="C128" s="205" t="s">
        <v>198</v>
      </c>
      <c r="D128" s="205" t="s">
        <v>143</v>
      </c>
      <c r="E128" s="206" t="s">
        <v>749</v>
      </c>
      <c r="F128" s="207" t="s">
        <v>750</v>
      </c>
      <c r="G128" s="208" t="s">
        <v>231</v>
      </c>
      <c r="H128" s="209">
        <v>56.841999999999999</v>
      </c>
      <c r="I128" s="210"/>
      <c r="J128" s="211">
        <f>ROUND(I128*H128,2)</f>
        <v>0</v>
      </c>
      <c r="K128" s="212"/>
      <c r="L128" s="45"/>
      <c r="M128" s="213" t="s">
        <v>19</v>
      </c>
      <c r="N128" s="214" t="s">
        <v>43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146</v>
      </c>
      <c r="AT128" s="217" t="s">
        <v>143</v>
      </c>
      <c r="AU128" s="217" t="s">
        <v>82</v>
      </c>
      <c r="AY128" s="18" t="s">
        <v>142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146</v>
      </c>
      <c r="BM128" s="217" t="s">
        <v>751</v>
      </c>
    </row>
    <row r="129" s="2" customFormat="1">
      <c r="A129" s="39"/>
      <c r="B129" s="40"/>
      <c r="C129" s="41"/>
      <c r="D129" s="219" t="s">
        <v>148</v>
      </c>
      <c r="E129" s="41"/>
      <c r="F129" s="220" t="s">
        <v>752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148</v>
      </c>
      <c r="AU129" s="18" t="s">
        <v>82</v>
      </c>
    </row>
    <row r="130" s="13" customFormat="1">
      <c r="A130" s="13"/>
      <c r="B130" s="224"/>
      <c r="C130" s="225"/>
      <c r="D130" s="226" t="s">
        <v>150</v>
      </c>
      <c r="E130" s="227" t="s">
        <v>19</v>
      </c>
      <c r="F130" s="228" t="s">
        <v>753</v>
      </c>
      <c r="G130" s="225"/>
      <c r="H130" s="229">
        <v>56.841999999999999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150</v>
      </c>
      <c r="AU130" s="235" t="s">
        <v>82</v>
      </c>
      <c r="AV130" s="13" t="s">
        <v>82</v>
      </c>
      <c r="AW130" s="13" t="s">
        <v>33</v>
      </c>
      <c r="AX130" s="13" t="s">
        <v>72</v>
      </c>
      <c r="AY130" s="235" t="s">
        <v>142</v>
      </c>
    </row>
    <row r="131" s="14" customFormat="1">
      <c r="A131" s="14"/>
      <c r="B131" s="249"/>
      <c r="C131" s="250"/>
      <c r="D131" s="226" t="s">
        <v>150</v>
      </c>
      <c r="E131" s="251" t="s">
        <v>19</v>
      </c>
      <c r="F131" s="252" t="s">
        <v>236</v>
      </c>
      <c r="G131" s="250"/>
      <c r="H131" s="253">
        <v>56.841999999999999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150</v>
      </c>
      <c r="AU131" s="259" t="s">
        <v>82</v>
      </c>
      <c r="AV131" s="14" t="s">
        <v>146</v>
      </c>
      <c r="AW131" s="14" t="s">
        <v>33</v>
      </c>
      <c r="AX131" s="14" t="s">
        <v>80</v>
      </c>
      <c r="AY131" s="259" t="s">
        <v>142</v>
      </c>
    </row>
    <row r="132" s="12" customFormat="1" ht="22.8" customHeight="1">
      <c r="A132" s="12"/>
      <c r="B132" s="191"/>
      <c r="C132" s="192"/>
      <c r="D132" s="193" t="s">
        <v>71</v>
      </c>
      <c r="E132" s="247" t="s">
        <v>82</v>
      </c>
      <c r="F132" s="247" t="s">
        <v>141</v>
      </c>
      <c r="G132" s="192"/>
      <c r="H132" s="192"/>
      <c r="I132" s="195"/>
      <c r="J132" s="248">
        <f>BK132</f>
        <v>0</v>
      </c>
      <c r="K132" s="192"/>
      <c r="L132" s="197"/>
      <c r="M132" s="198"/>
      <c r="N132" s="199"/>
      <c r="O132" s="199"/>
      <c r="P132" s="200">
        <f>SUM(P133:P135)</f>
        <v>0</v>
      </c>
      <c r="Q132" s="199"/>
      <c r="R132" s="200">
        <f>SUM(R133:R135)</f>
        <v>31.223337599999997</v>
      </c>
      <c r="S132" s="199"/>
      <c r="T132" s="201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80</v>
      </c>
      <c r="AT132" s="203" t="s">
        <v>71</v>
      </c>
      <c r="AU132" s="203" t="s">
        <v>80</v>
      </c>
      <c r="AY132" s="202" t="s">
        <v>142</v>
      </c>
      <c r="BK132" s="204">
        <f>SUM(BK133:BK135)</f>
        <v>0</v>
      </c>
    </row>
    <row r="133" s="2" customFormat="1" ht="16.5" customHeight="1">
      <c r="A133" s="39"/>
      <c r="B133" s="40"/>
      <c r="C133" s="205" t="s">
        <v>203</v>
      </c>
      <c r="D133" s="205" t="s">
        <v>143</v>
      </c>
      <c r="E133" s="206" t="s">
        <v>754</v>
      </c>
      <c r="F133" s="207" t="s">
        <v>755</v>
      </c>
      <c r="G133" s="208" t="s">
        <v>231</v>
      </c>
      <c r="H133" s="209">
        <v>12.48</v>
      </c>
      <c r="I133" s="210"/>
      <c r="J133" s="211">
        <f>ROUND(I133*H133,2)</f>
        <v>0</v>
      </c>
      <c r="K133" s="212"/>
      <c r="L133" s="45"/>
      <c r="M133" s="213" t="s">
        <v>19</v>
      </c>
      <c r="N133" s="214" t="s">
        <v>43</v>
      </c>
      <c r="O133" s="85"/>
      <c r="P133" s="215">
        <f>O133*H133</f>
        <v>0</v>
      </c>
      <c r="Q133" s="215">
        <v>2.5018699999999998</v>
      </c>
      <c r="R133" s="215">
        <f>Q133*H133</f>
        <v>31.223337599999997</v>
      </c>
      <c r="S133" s="215">
        <v>0</v>
      </c>
      <c r="T133" s="21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7" t="s">
        <v>146</v>
      </c>
      <c r="AT133" s="217" t="s">
        <v>143</v>
      </c>
      <c r="AU133" s="217" t="s">
        <v>82</v>
      </c>
      <c r="AY133" s="18" t="s">
        <v>142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80</v>
      </c>
      <c r="BK133" s="218">
        <f>ROUND(I133*H133,2)</f>
        <v>0</v>
      </c>
      <c r="BL133" s="18" t="s">
        <v>146</v>
      </c>
      <c r="BM133" s="217" t="s">
        <v>756</v>
      </c>
    </row>
    <row r="134" s="2" customFormat="1">
      <c r="A134" s="39"/>
      <c r="B134" s="40"/>
      <c r="C134" s="41"/>
      <c r="D134" s="219" t="s">
        <v>148</v>
      </c>
      <c r="E134" s="41"/>
      <c r="F134" s="220" t="s">
        <v>757</v>
      </c>
      <c r="G134" s="41"/>
      <c r="H134" s="41"/>
      <c r="I134" s="221"/>
      <c r="J134" s="41"/>
      <c r="K134" s="41"/>
      <c r="L134" s="45"/>
      <c r="M134" s="222"/>
      <c r="N134" s="223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148</v>
      </c>
      <c r="AU134" s="18" t="s">
        <v>82</v>
      </c>
    </row>
    <row r="135" s="13" customFormat="1">
      <c r="A135" s="13"/>
      <c r="B135" s="224"/>
      <c r="C135" s="225"/>
      <c r="D135" s="226" t="s">
        <v>150</v>
      </c>
      <c r="E135" s="227" t="s">
        <v>19</v>
      </c>
      <c r="F135" s="228" t="s">
        <v>735</v>
      </c>
      <c r="G135" s="225"/>
      <c r="H135" s="229">
        <v>12.48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150</v>
      </c>
      <c r="AU135" s="235" t="s">
        <v>82</v>
      </c>
      <c r="AV135" s="13" t="s">
        <v>82</v>
      </c>
      <c r="AW135" s="13" t="s">
        <v>33</v>
      </c>
      <c r="AX135" s="13" t="s">
        <v>80</v>
      </c>
      <c r="AY135" s="235" t="s">
        <v>142</v>
      </c>
    </row>
    <row r="136" s="12" customFormat="1" ht="22.8" customHeight="1">
      <c r="A136" s="12"/>
      <c r="B136" s="191"/>
      <c r="C136" s="192"/>
      <c r="D136" s="193" t="s">
        <v>71</v>
      </c>
      <c r="E136" s="247" t="s">
        <v>758</v>
      </c>
      <c r="F136" s="247" t="s">
        <v>530</v>
      </c>
      <c r="G136" s="192"/>
      <c r="H136" s="192"/>
      <c r="I136" s="195"/>
      <c r="J136" s="248">
        <f>BK136</f>
        <v>0</v>
      </c>
      <c r="K136" s="192"/>
      <c r="L136" s="197"/>
      <c r="M136" s="198"/>
      <c r="N136" s="199"/>
      <c r="O136" s="199"/>
      <c r="P136" s="200">
        <f>SUM(P137:P138)</f>
        <v>0</v>
      </c>
      <c r="Q136" s="199"/>
      <c r="R136" s="200">
        <f>SUM(R137:R138)</f>
        <v>0</v>
      </c>
      <c r="S136" s="199"/>
      <c r="T136" s="201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80</v>
      </c>
      <c r="AT136" s="203" t="s">
        <v>71</v>
      </c>
      <c r="AU136" s="203" t="s">
        <v>80</v>
      </c>
      <c r="AY136" s="202" t="s">
        <v>142</v>
      </c>
      <c r="BK136" s="204">
        <f>SUM(BK137:BK138)</f>
        <v>0</v>
      </c>
    </row>
    <row r="137" s="2" customFormat="1" ht="16.5" customHeight="1">
      <c r="A137" s="39"/>
      <c r="B137" s="40"/>
      <c r="C137" s="205" t="s">
        <v>207</v>
      </c>
      <c r="D137" s="205" t="s">
        <v>143</v>
      </c>
      <c r="E137" s="206" t="s">
        <v>759</v>
      </c>
      <c r="F137" s="207" t="s">
        <v>760</v>
      </c>
      <c r="G137" s="208" t="s">
        <v>329</v>
      </c>
      <c r="H137" s="209">
        <v>33.673000000000002</v>
      </c>
      <c r="I137" s="210"/>
      <c r="J137" s="211">
        <f>ROUND(I137*H137,2)</f>
        <v>0</v>
      </c>
      <c r="K137" s="212"/>
      <c r="L137" s="45"/>
      <c r="M137" s="213" t="s">
        <v>19</v>
      </c>
      <c r="N137" s="214" t="s">
        <v>43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146</v>
      </c>
      <c r="AT137" s="217" t="s">
        <v>143</v>
      </c>
      <c r="AU137" s="217" t="s">
        <v>82</v>
      </c>
      <c r="AY137" s="18" t="s">
        <v>142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80</v>
      </c>
      <c r="BK137" s="218">
        <f>ROUND(I137*H137,2)</f>
        <v>0</v>
      </c>
      <c r="BL137" s="18" t="s">
        <v>146</v>
      </c>
      <c r="BM137" s="217" t="s">
        <v>761</v>
      </c>
    </row>
    <row r="138" s="2" customFormat="1">
      <c r="A138" s="39"/>
      <c r="B138" s="40"/>
      <c r="C138" s="41"/>
      <c r="D138" s="219" t="s">
        <v>148</v>
      </c>
      <c r="E138" s="41"/>
      <c r="F138" s="220" t="s">
        <v>762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148</v>
      </c>
      <c r="AU138" s="18" t="s">
        <v>82</v>
      </c>
    </row>
    <row r="139" s="12" customFormat="1" ht="25.92" customHeight="1">
      <c r="A139" s="12"/>
      <c r="B139" s="191"/>
      <c r="C139" s="192"/>
      <c r="D139" s="193" t="s">
        <v>71</v>
      </c>
      <c r="E139" s="194" t="s">
        <v>763</v>
      </c>
      <c r="F139" s="194" t="s">
        <v>764</v>
      </c>
      <c r="G139" s="192"/>
      <c r="H139" s="192"/>
      <c r="I139" s="195"/>
      <c r="J139" s="196">
        <f>BK139</f>
        <v>0</v>
      </c>
      <c r="K139" s="192"/>
      <c r="L139" s="197"/>
      <c r="M139" s="198"/>
      <c r="N139" s="199"/>
      <c r="O139" s="199"/>
      <c r="P139" s="200">
        <f>P140+P154+P165+P172</f>
        <v>0</v>
      </c>
      <c r="Q139" s="199"/>
      <c r="R139" s="200">
        <f>R140+R154+R165+R172</f>
        <v>1.7640723600000001</v>
      </c>
      <c r="S139" s="199"/>
      <c r="T139" s="201">
        <f>T140+T154+T165+T172</f>
        <v>0.1705248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2" t="s">
        <v>82</v>
      </c>
      <c r="AT139" s="203" t="s">
        <v>71</v>
      </c>
      <c r="AU139" s="203" t="s">
        <v>72</v>
      </c>
      <c r="AY139" s="202" t="s">
        <v>142</v>
      </c>
      <c r="BK139" s="204">
        <f>BK140+BK154+BK165+BK172</f>
        <v>0</v>
      </c>
    </row>
    <row r="140" s="12" customFormat="1" ht="22.8" customHeight="1">
      <c r="A140" s="12"/>
      <c r="B140" s="191"/>
      <c r="C140" s="192"/>
      <c r="D140" s="193" t="s">
        <v>71</v>
      </c>
      <c r="E140" s="247" t="s">
        <v>765</v>
      </c>
      <c r="F140" s="247" t="s">
        <v>766</v>
      </c>
      <c r="G140" s="192"/>
      <c r="H140" s="192"/>
      <c r="I140" s="195"/>
      <c r="J140" s="248">
        <f>BK140</f>
        <v>0</v>
      </c>
      <c r="K140" s="192"/>
      <c r="L140" s="197"/>
      <c r="M140" s="198"/>
      <c r="N140" s="199"/>
      <c r="O140" s="199"/>
      <c r="P140" s="200">
        <f>SUM(P141:P153)</f>
        <v>0</v>
      </c>
      <c r="Q140" s="199"/>
      <c r="R140" s="200">
        <f>SUM(R141:R153)</f>
        <v>0.26147135999999999</v>
      </c>
      <c r="S140" s="199"/>
      <c r="T140" s="201">
        <f>SUM(T141:T153)</f>
        <v>0.1705248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82</v>
      </c>
      <c r="AT140" s="203" t="s">
        <v>71</v>
      </c>
      <c r="AU140" s="203" t="s">
        <v>80</v>
      </c>
      <c r="AY140" s="202" t="s">
        <v>142</v>
      </c>
      <c r="BK140" s="204">
        <f>SUM(BK141:BK153)</f>
        <v>0</v>
      </c>
    </row>
    <row r="141" s="2" customFormat="1" ht="24.15" customHeight="1">
      <c r="A141" s="39"/>
      <c r="B141" s="40"/>
      <c r="C141" s="205" t="s">
        <v>212</v>
      </c>
      <c r="D141" s="205" t="s">
        <v>143</v>
      </c>
      <c r="E141" s="206" t="s">
        <v>767</v>
      </c>
      <c r="F141" s="207" t="s">
        <v>768</v>
      </c>
      <c r="G141" s="208" t="s">
        <v>161</v>
      </c>
      <c r="H141" s="209">
        <v>355.25999999999999</v>
      </c>
      <c r="I141" s="210"/>
      <c r="J141" s="211">
        <f>ROUND(I141*H141,2)</f>
        <v>0</v>
      </c>
      <c r="K141" s="212"/>
      <c r="L141" s="45"/>
      <c r="M141" s="213" t="s">
        <v>19</v>
      </c>
      <c r="N141" s="214" t="s">
        <v>43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228</v>
      </c>
      <c r="AT141" s="217" t="s">
        <v>143</v>
      </c>
      <c r="AU141" s="217" t="s">
        <v>82</v>
      </c>
      <c r="AY141" s="18" t="s">
        <v>142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80</v>
      </c>
      <c r="BK141" s="218">
        <f>ROUND(I141*H141,2)</f>
        <v>0</v>
      </c>
      <c r="BL141" s="18" t="s">
        <v>228</v>
      </c>
      <c r="BM141" s="217" t="s">
        <v>769</v>
      </c>
    </row>
    <row r="142" s="2" customFormat="1">
      <c r="A142" s="39"/>
      <c r="B142" s="40"/>
      <c r="C142" s="41"/>
      <c r="D142" s="219" t="s">
        <v>148</v>
      </c>
      <c r="E142" s="41"/>
      <c r="F142" s="220" t="s">
        <v>770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148</v>
      </c>
      <c r="AU142" s="18" t="s">
        <v>82</v>
      </c>
    </row>
    <row r="143" s="2" customFormat="1" ht="16.5" customHeight="1">
      <c r="A143" s="39"/>
      <c r="B143" s="40"/>
      <c r="C143" s="236" t="s">
        <v>217</v>
      </c>
      <c r="D143" s="236" t="s">
        <v>152</v>
      </c>
      <c r="E143" s="237" t="s">
        <v>771</v>
      </c>
      <c r="F143" s="238" t="s">
        <v>772</v>
      </c>
      <c r="G143" s="239" t="s">
        <v>161</v>
      </c>
      <c r="H143" s="240">
        <v>408.54899999999998</v>
      </c>
      <c r="I143" s="241"/>
      <c r="J143" s="242">
        <f>ROUND(I143*H143,2)</f>
        <v>0</v>
      </c>
      <c r="K143" s="243"/>
      <c r="L143" s="244"/>
      <c r="M143" s="245" t="s">
        <v>19</v>
      </c>
      <c r="N143" s="246" t="s">
        <v>43</v>
      </c>
      <c r="O143" s="85"/>
      <c r="P143" s="215">
        <f>O143*H143</f>
        <v>0</v>
      </c>
      <c r="Q143" s="215">
        <v>0.00064000000000000005</v>
      </c>
      <c r="R143" s="215">
        <f>Q143*H143</f>
        <v>0.26147135999999999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320</v>
      </c>
      <c r="AT143" s="217" t="s">
        <v>152</v>
      </c>
      <c r="AU143" s="217" t="s">
        <v>82</v>
      </c>
      <c r="AY143" s="18" t="s">
        <v>142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80</v>
      </c>
      <c r="BK143" s="218">
        <f>ROUND(I143*H143,2)</f>
        <v>0</v>
      </c>
      <c r="BL143" s="18" t="s">
        <v>228</v>
      </c>
      <c r="BM143" s="217" t="s">
        <v>773</v>
      </c>
    </row>
    <row r="144" s="13" customFormat="1">
      <c r="A144" s="13"/>
      <c r="B144" s="224"/>
      <c r="C144" s="225"/>
      <c r="D144" s="226" t="s">
        <v>150</v>
      </c>
      <c r="E144" s="225"/>
      <c r="F144" s="228" t="s">
        <v>774</v>
      </c>
      <c r="G144" s="225"/>
      <c r="H144" s="229">
        <v>408.54899999999998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150</v>
      </c>
      <c r="AU144" s="235" t="s">
        <v>82</v>
      </c>
      <c r="AV144" s="13" t="s">
        <v>82</v>
      </c>
      <c r="AW144" s="13" t="s">
        <v>4</v>
      </c>
      <c r="AX144" s="13" t="s">
        <v>80</v>
      </c>
      <c r="AY144" s="235" t="s">
        <v>142</v>
      </c>
    </row>
    <row r="145" s="2" customFormat="1" ht="37.8" customHeight="1">
      <c r="A145" s="39"/>
      <c r="B145" s="40"/>
      <c r="C145" s="205" t="s">
        <v>8</v>
      </c>
      <c r="D145" s="205" t="s">
        <v>143</v>
      </c>
      <c r="E145" s="206" t="s">
        <v>775</v>
      </c>
      <c r="F145" s="207" t="s">
        <v>776</v>
      </c>
      <c r="G145" s="208" t="s">
        <v>161</v>
      </c>
      <c r="H145" s="209">
        <v>355.25999999999999</v>
      </c>
      <c r="I145" s="210"/>
      <c r="J145" s="211">
        <f>ROUND(I145*H145,2)</f>
        <v>0</v>
      </c>
      <c r="K145" s="212"/>
      <c r="L145" s="45"/>
      <c r="M145" s="213" t="s">
        <v>19</v>
      </c>
      <c r="N145" s="214" t="s">
        <v>43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0.00048000000000000001</v>
      </c>
      <c r="T145" s="216">
        <f>S145*H145</f>
        <v>0.1705248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228</v>
      </c>
      <c r="AT145" s="217" t="s">
        <v>143</v>
      </c>
      <c r="AU145" s="217" t="s">
        <v>82</v>
      </c>
      <c r="AY145" s="18" t="s">
        <v>142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228</v>
      </c>
      <c r="BM145" s="217" t="s">
        <v>777</v>
      </c>
    </row>
    <row r="146" s="2" customFormat="1">
      <c r="A146" s="39"/>
      <c r="B146" s="40"/>
      <c r="C146" s="41"/>
      <c r="D146" s="219" t="s">
        <v>148</v>
      </c>
      <c r="E146" s="41"/>
      <c r="F146" s="220" t="s">
        <v>778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148</v>
      </c>
      <c r="AU146" s="18" t="s">
        <v>82</v>
      </c>
    </row>
    <row r="147" s="2" customFormat="1" ht="16.5" customHeight="1">
      <c r="A147" s="39"/>
      <c r="B147" s="40"/>
      <c r="C147" s="205" t="s">
        <v>228</v>
      </c>
      <c r="D147" s="205" t="s">
        <v>143</v>
      </c>
      <c r="E147" s="206" t="s">
        <v>779</v>
      </c>
      <c r="F147" s="207" t="s">
        <v>780</v>
      </c>
      <c r="G147" s="208" t="s">
        <v>186</v>
      </c>
      <c r="H147" s="209">
        <v>13</v>
      </c>
      <c r="I147" s="210"/>
      <c r="J147" s="211">
        <f>ROUND(I147*H147,2)</f>
        <v>0</v>
      </c>
      <c r="K147" s="212"/>
      <c r="L147" s="45"/>
      <c r="M147" s="213" t="s">
        <v>19</v>
      </c>
      <c r="N147" s="214" t="s">
        <v>43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228</v>
      </c>
      <c r="AT147" s="217" t="s">
        <v>143</v>
      </c>
      <c r="AU147" s="217" t="s">
        <v>82</v>
      </c>
      <c r="AY147" s="18" t="s">
        <v>142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228</v>
      </c>
      <c r="BM147" s="217" t="s">
        <v>781</v>
      </c>
    </row>
    <row r="148" s="2" customFormat="1">
      <c r="A148" s="39"/>
      <c r="B148" s="40"/>
      <c r="C148" s="41"/>
      <c r="D148" s="219" t="s">
        <v>148</v>
      </c>
      <c r="E148" s="41"/>
      <c r="F148" s="220" t="s">
        <v>782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148</v>
      </c>
      <c r="AU148" s="18" t="s">
        <v>82</v>
      </c>
    </row>
    <row r="149" s="2" customFormat="1">
      <c r="A149" s="39"/>
      <c r="B149" s="40"/>
      <c r="C149" s="41"/>
      <c r="D149" s="226" t="s">
        <v>104</v>
      </c>
      <c r="E149" s="41"/>
      <c r="F149" s="260" t="s">
        <v>783</v>
      </c>
      <c r="G149" s="41"/>
      <c r="H149" s="41"/>
      <c r="I149" s="221"/>
      <c r="J149" s="41"/>
      <c r="K149" s="41"/>
      <c r="L149" s="45"/>
      <c r="M149" s="222"/>
      <c r="N149" s="223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104</v>
      </c>
      <c r="AU149" s="18" t="s">
        <v>82</v>
      </c>
    </row>
    <row r="150" s="2" customFormat="1" ht="21.75" customHeight="1">
      <c r="A150" s="39"/>
      <c r="B150" s="40"/>
      <c r="C150" s="205" t="s">
        <v>237</v>
      </c>
      <c r="D150" s="205" t="s">
        <v>143</v>
      </c>
      <c r="E150" s="206" t="s">
        <v>784</v>
      </c>
      <c r="F150" s="207" t="s">
        <v>785</v>
      </c>
      <c r="G150" s="208" t="s">
        <v>186</v>
      </c>
      <c r="H150" s="209">
        <v>13</v>
      </c>
      <c r="I150" s="210"/>
      <c r="J150" s="211">
        <f>ROUND(I150*H150,2)</f>
        <v>0</v>
      </c>
      <c r="K150" s="212"/>
      <c r="L150" s="45"/>
      <c r="M150" s="213" t="s">
        <v>19</v>
      </c>
      <c r="N150" s="214" t="s">
        <v>43</v>
      </c>
      <c r="O150" s="85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228</v>
      </c>
      <c r="AT150" s="217" t="s">
        <v>143</v>
      </c>
      <c r="AU150" s="217" t="s">
        <v>82</v>
      </c>
      <c r="AY150" s="18" t="s">
        <v>142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228</v>
      </c>
      <c r="BM150" s="217" t="s">
        <v>786</v>
      </c>
    </row>
    <row r="151" s="2" customFormat="1">
      <c r="A151" s="39"/>
      <c r="B151" s="40"/>
      <c r="C151" s="41"/>
      <c r="D151" s="219" t="s">
        <v>148</v>
      </c>
      <c r="E151" s="41"/>
      <c r="F151" s="220" t="s">
        <v>787</v>
      </c>
      <c r="G151" s="41"/>
      <c r="H151" s="41"/>
      <c r="I151" s="221"/>
      <c r="J151" s="41"/>
      <c r="K151" s="41"/>
      <c r="L151" s="45"/>
      <c r="M151" s="222"/>
      <c r="N151" s="22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148</v>
      </c>
      <c r="AU151" s="18" t="s">
        <v>82</v>
      </c>
    </row>
    <row r="152" s="2" customFormat="1" ht="24.15" customHeight="1">
      <c r="A152" s="39"/>
      <c r="B152" s="40"/>
      <c r="C152" s="205" t="s">
        <v>242</v>
      </c>
      <c r="D152" s="205" t="s">
        <v>143</v>
      </c>
      <c r="E152" s="206" t="s">
        <v>788</v>
      </c>
      <c r="F152" s="207" t="s">
        <v>789</v>
      </c>
      <c r="G152" s="208" t="s">
        <v>186</v>
      </c>
      <c r="H152" s="209">
        <v>1</v>
      </c>
      <c r="I152" s="210"/>
      <c r="J152" s="211">
        <f>ROUND(I152*H152,2)</f>
        <v>0</v>
      </c>
      <c r="K152" s="212"/>
      <c r="L152" s="45"/>
      <c r="M152" s="213" t="s">
        <v>19</v>
      </c>
      <c r="N152" s="214" t="s">
        <v>43</v>
      </c>
      <c r="O152" s="85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228</v>
      </c>
      <c r="AT152" s="217" t="s">
        <v>143</v>
      </c>
      <c r="AU152" s="217" t="s">
        <v>82</v>
      </c>
      <c r="AY152" s="18" t="s">
        <v>142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228</v>
      </c>
      <c r="BM152" s="217" t="s">
        <v>790</v>
      </c>
    </row>
    <row r="153" s="2" customFormat="1">
      <c r="A153" s="39"/>
      <c r="B153" s="40"/>
      <c r="C153" s="41"/>
      <c r="D153" s="219" t="s">
        <v>148</v>
      </c>
      <c r="E153" s="41"/>
      <c r="F153" s="220" t="s">
        <v>791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148</v>
      </c>
      <c r="AU153" s="18" t="s">
        <v>82</v>
      </c>
    </row>
    <row r="154" s="12" customFormat="1" ht="22.8" customHeight="1">
      <c r="A154" s="12"/>
      <c r="B154" s="191"/>
      <c r="C154" s="192"/>
      <c r="D154" s="193" t="s">
        <v>71</v>
      </c>
      <c r="E154" s="247" t="s">
        <v>792</v>
      </c>
      <c r="F154" s="247" t="s">
        <v>793</v>
      </c>
      <c r="G154" s="192"/>
      <c r="H154" s="192"/>
      <c r="I154" s="195"/>
      <c r="J154" s="248">
        <f>BK154</f>
        <v>0</v>
      </c>
      <c r="K154" s="192"/>
      <c r="L154" s="197"/>
      <c r="M154" s="198"/>
      <c r="N154" s="199"/>
      <c r="O154" s="199"/>
      <c r="P154" s="200">
        <f>SUM(P155:P164)</f>
        <v>0</v>
      </c>
      <c r="Q154" s="199"/>
      <c r="R154" s="200">
        <f>SUM(R155:R164)</f>
        <v>0.10529999999999999</v>
      </c>
      <c r="S154" s="199"/>
      <c r="T154" s="201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2" t="s">
        <v>82</v>
      </c>
      <c r="AT154" s="203" t="s">
        <v>71</v>
      </c>
      <c r="AU154" s="203" t="s">
        <v>80</v>
      </c>
      <c r="AY154" s="202" t="s">
        <v>142</v>
      </c>
      <c r="BK154" s="204">
        <f>SUM(BK155:BK164)</f>
        <v>0</v>
      </c>
    </row>
    <row r="155" s="2" customFormat="1" ht="21.75" customHeight="1">
      <c r="A155" s="39"/>
      <c r="B155" s="40"/>
      <c r="C155" s="205" t="s">
        <v>248</v>
      </c>
      <c r="D155" s="205" t="s">
        <v>143</v>
      </c>
      <c r="E155" s="206" t="s">
        <v>794</v>
      </c>
      <c r="F155" s="207" t="s">
        <v>795</v>
      </c>
      <c r="G155" s="208" t="s">
        <v>186</v>
      </c>
      <c r="H155" s="209">
        <v>13</v>
      </c>
      <c r="I155" s="210"/>
      <c r="J155" s="211">
        <f>ROUND(I155*H155,2)</f>
        <v>0</v>
      </c>
      <c r="K155" s="212"/>
      <c r="L155" s="45"/>
      <c r="M155" s="213" t="s">
        <v>19</v>
      </c>
      <c r="N155" s="214" t="s">
        <v>43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228</v>
      </c>
      <c r="AT155" s="217" t="s">
        <v>143</v>
      </c>
      <c r="AU155" s="217" t="s">
        <v>82</v>
      </c>
      <c r="AY155" s="18" t="s">
        <v>142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80</v>
      </c>
      <c r="BK155" s="218">
        <f>ROUND(I155*H155,2)</f>
        <v>0</v>
      </c>
      <c r="BL155" s="18" t="s">
        <v>228</v>
      </c>
      <c r="BM155" s="217" t="s">
        <v>796</v>
      </c>
    </row>
    <row r="156" s="2" customFormat="1">
      <c r="A156" s="39"/>
      <c r="B156" s="40"/>
      <c r="C156" s="41"/>
      <c r="D156" s="219" t="s">
        <v>148</v>
      </c>
      <c r="E156" s="41"/>
      <c r="F156" s="220" t="s">
        <v>797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148</v>
      </c>
      <c r="AU156" s="18" t="s">
        <v>82</v>
      </c>
    </row>
    <row r="157" s="2" customFormat="1" ht="16.5" customHeight="1">
      <c r="A157" s="39"/>
      <c r="B157" s="40"/>
      <c r="C157" s="236" t="s">
        <v>253</v>
      </c>
      <c r="D157" s="236" t="s">
        <v>152</v>
      </c>
      <c r="E157" s="237" t="s">
        <v>798</v>
      </c>
      <c r="F157" s="238" t="s">
        <v>799</v>
      </c>
      <c r="G157" s="239" t="s">
        <v>800</v>
      </c>
      <c r="H157" s="240">
        <v>13</v>
      </c>
      <c r="I157" s="241"/>
      <c r="J157" s="242">
        <f>ROUND(I157*H157,2)</f>
        <v>0</v>
      </c>
      <c r="K157" s="243"/>
      <c r="L157" s="244"/>
      <c r="M157" s="245" t="s">
        <v>19</v>
      </c>
      <c r="N157" s="246" t="s">
        <v>43</v>
      </c>
      <c r="O157" s="85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7" t="s">
        <v>320</v>
      </c>
      <c r="AT157" s="217" t="s">
        <v>152</v>
      </c>
      <c r="AU157" s="217" t="s">
        <v>82</v>
      </c>
      <c r="AY157" s="18" t="s">
        <v>142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80</v>
      </c>
      <c r="BK157" s="218">
        <f>ROUND(I157*H157,2)</f>
        <v>0</v>
      </c>
      <c r="BL157" s="18" t="s">
        <v>228</v>
      </c>
      <c r="BM157" s="217" t="s">
        <v>801</v>
      </c>
    </row>
    <row r="158" s="2" customFormat="1" ht="16.5" customHeight="1">
      <c r="A158" s="39"/>
      <c r="B158" s="40"/>
      <c r="C158" s="205" t="s">
        <v>7</v>
      </c>
      <c r="D158" s="205" t="s">
        <v>143</v>
      </c>
      <c r="E158" s="206" t="s">
        <v>802</v>
      </c>
      <c r="F158" s="207" t="s">
        <v>803</v>
      </c>
      <c r="G158" s="208" t="s">
        <v>186</v>
      </c>
      <c r="H158" s="209">
        <v>13</v>
      </c>
      <c r="I158" s="210"/>
      <c r="J158" s="211">
        <f>ROUND(I158*H158,2)</f>
        <v>0</v>
      </c>
      <c r="K158" s="212"/>
      <c r="L158" s="45"/>
      <c r="M158" s="213" t="s">
        <v>19</v>
      </c>
      <c r="N158" s="214" t="s">
        <v>43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228</v>
      </c>
      <c r="AT158" s="217" t="s">
        <v>143</v>
      </c>
      <c r="AU158" s="217" t="s">
        <v>82</v>
      </c>
      <c r="AY158" s="18" t="s">
        <v>142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80</v>
      </c>
      <c r="BK158" s="218">
        <f>ROUND(I158*H158,2)</f>
        <v>0</v>
      </c>
      <c r="BL158" s="18" t="s">
        <v>228</v>
      </c>
      <c r="BM158" s="217" t="s">
        <v>804</v>
      </c>
    </row>
    <row r="159" s="2" customFormat="1">
      <c r="A159" s="39"/>
      <c r="B159" s="40"/>
      <c r="C159" s="41"/>
      <c r="D159" s="219" t="s">
        <v>148</v>
      </c>
      <c r="E159" s="41"/>
      <c r="F159" s="220" t="s">
        <v>805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148</v>
      </c>
      <c r="AU159" s="18" t="s">
        <v>82</v>
      </c>
    </row>
    <row r="160" s="2" customFormat="1" ht="16.5" customHeight="1">
      <c r="A160" s="39"/>
      <c r="B160" s="40"/>
      <c r="C160" s="236" t="s">
        <v>262</v>
      </c>
      <c r="D160" s="236" t="s">
        <v>152</v>
      </c>
      <c r="E160" s="237" t="s">
        <v>806</v>
      </c>
      <c r="F160" s="238" t="s">
        <v>807</v>
      </c>
      <c r="G160" s="239" t="s">
        <v>186</v>
      </c>
      <c r="H160" s="240">
        <v>13</v>
      </c>
      <c r="I160" s="241"/>
      <c r="J160" s="242">
        <f>ROUND(I160*H160,2)</f>
        <v>0</v>
      </c>
      <c r="K160" s="243"/>
      <c r="L160" s="244"/>
      <c r="M160" s="245" t="s">
        <v>19</v>
      </c>
      <c r="N160" s="246" t="s">
        <v>43</v>
      </c>
      <c r="O160" s="85"/>
      <c r="P160" s="215">
        <f>O160*H160</f>
        <v>0</v>
      </c>
      <c r="Q160" s="215">
        <v>0.0080999999999999996</v>
      </c>
      <c r="R160" s="215">
        <f>Q160*H160</f>
        <v>0.10529999999999999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320</v>
      </c>
      <c r="AT160" s="217" t="s">
        <v>152</v>
      </c>
      <c r="AU160" s="217" t="s">
        <v>82</v>
      </c>
      <c r="AY160" s="18" t="s">
        <v>142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80</v>
      </c>
      <c r="BK160" s="218">
        <f>ROUND(I160*H160,2)</f>
        <v>0</v>
      </c>
      <c r="BL160" s="18" t="s">
        <v>228</v>
      </c>
      <c r="BM160" s="217" t="s">
        <v>808</v>
      </c>
    </row>
    <row r="161" s="2" customFormat="1">
      <c r="A161" s="39"/>
      <c r="B161" s="40"/>
      <c r="C161" s="41"/>
      <c r="D161" s="226" t="s">
        <v>104</v>
      </c>
      <c r="E161" s="41"/>
      <c r="F161" s="260" t="s">
        <v>809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104</v>
      </c>
      <c r="AU161" s="18" t="s">
        <v>82</v>
      </c>
    </row>
    <row r="162" s="2" customFormat="1" ht="16.5" customHeight="1">
      <c r="A162" s="39"/>
      <c r="B162" s="40"/>
      <c r="C162" s="205" t="s">
        <v>267</v>
      </c>
      <c r="D162" s="205" t="s">
        <v>143</v>
      </c>
      <c r="E162" s="206" t="s">
        <v>810</v>
      </c>
      <c r="F162" s="207" t="s">
        <v>811</v>
      </c>
      <c r="G162" s="208" t="s">
        <v>812</v>
      </c>
      <c r="H162" s="209">
        <v>1</v>
      </c>
      <c r="I162" s="210"/>
      <c r="J162" s="211">
        <f>ROUND(I162*H162,2)</f>
        <v>0</v>
      </c>
      <c r="K162" s="212"/>
      <c r="L162" s="45"/>
      <c r="M162" s="213" t="s">
        <v>19</v>
      </c>
      <c r="N162" s="214" t="s">
        <v>43</v>
      </c>
      <c r="O162" s="85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228</v>
      </c>
      <c r="AT162" s="217" t="s">
        <v>143</v>
      </c>
      <c r="AU162" s="217" t="s">
        <v>82</v>
      </c>
      <c r="AY162" s="18" t="s">
        <v>142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228</v>
      </c>
      <c r="BM162" s="217" t="s">
        <v>813</v>
      </c>
    </row>
    <row r="163" s="2" customFormat="1" ht="24.15" customHeight="1">
      <c r="A163" s="39"/>
      <c r="B163" s="40"/>
      <c r="C163" s="205" t="s">
        <v>271</v>
      </c>
      <c r="D163" s="205" t="s">
        <v>143</v>
      </c>
      <c r="E163" s="206" t="s">
        <v>814</v>
      </c>
      <c r="F163" s="207" t="s">
        <v>815</v>
      </c>
      <c r="G163" s="208" t="s">
        <v>186</v>
      </c>
      <c r="H163" s="209">
        <v>13</v>
      </c>
      <c r="I163" s="210"/>
      <c r="J163" s="211">
        <f>ROUND(I163*H163,2)</f>
        <v>0</v>
      </c>
      <c r="K163" s="212"/>
      <c r="L163" s="45"/>
      <c r="M163" s="213" t="s">
        <v>19</v>
      </c>
      <c r="N163" s="214" t="s">
        <v>43</v>
      </c>
      <c r="O163" s="85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228</v>
      </c>
      <c r="AT163" s="217" t="s">
        <v>143</v>
      </c>
      <c r="AU163" s="217" t="s">
        <v>82</v>
      </c>
      <c r="AY163" s="18" t="s">
        <v>142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80</v>
      </c>
      <c r="BK163" s="218">
        <f>ROUND(I163*H163,2)</f>
        <v>0</v>
      </c>
      <c r="BL163" s="18" t="s">
        <v>228</v>
      </c>
      <c r="BM163" s="217" t="s">
        <v>816</v>
      </c>
    </row>
    <row r="164" s="2" customFormat="1" ht="16.5" customHeight="1">
      <c r="A164" s="39"/>
      <c r="B164" s="40"/>
      <c r="C164" s="205" t="s">
        <v>277</v>
      </c>
      <c r="D164" s="205" t="s">
        <v>143</v>
      </c>
      <c r="E164" s="206" t="s">
        <v>817</v>
      </c>
      <c r="F164" s="207" t="s">
        <v>818</v>
      </c>
      <c r="G164" s="208" t="s">
        <v>812</v>
      </c>
      <c r="H164" s="209">
        <v>1</v>
      </c>
      <c r="I164" s="210"/>
      <c r="J164" s="211">
        <f>ROUND(I164*H164,2)</f>
        <v>0</v>
      </c>
      <c r="K164" s="212"/>
      <c r="L164" s="45"/>
      <c r="M164" s="213" t="s">
        <v>19</v>
      </c>
      <c r="N164" s="214" t="s">
        <v>43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228</v>
      </c>
      <c r="AT164" s="217" t="s">
        <v>143</v>
      </c>
      <c r="AU164" s="217" t="s">
        <v>82</v>
      </c>
      <c r="AY164" s="18" t="s">
        <v>142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80</v>
      </c>
      <c r="BK164" s="218">
        <f>ROUND(I164*H164,2)</f>
        <v>0</v>
      </c>
      <c r="BL164" s="18" t="s">
        <v>228</v>
      </c>
      <c r="BM164" s="217" t="s">
        <v>819</v>
      </c>
    </row>
    <row r="165" s="12" customFormat="1" ht="22.8" customHeight="1">
      <c r="A165" s="12"/>
      <c r="B165" s="191"/>
      <c r="C165" s="192"/>
      <c r="D165" s="193" t="s">
        <v>71</v>
      </c>
      <c r="E165" s="247" t="s">
        <v>820</v>
      </c>
      <c r="F165" s="247" t="s">
        <v>821</v>
      </c>
      <c r="G165" s="192"/>
      <c r="H165" s="192"/>
      <c r="I165" s="195"/>
      <c r="J165" s="248">
        <f>BK165</f>
        <v>0</v>
      </c>
      <c r="K165" s="192"/>
      <c r="L165" s="197"/>
      <c r="M165" s="198"/>
      <c r="N165" s="199"/>
      <c r="O165" s="199"/>
      <c r="P165" s="200">
        <f>SUM(P166:P171)</f>
        <v>0</v>
      </c>
      <c r="Q165" s="199"/>
      <c r="R165" s="200">
        <f>SUM(R166:R171)</f>
        <v>0.13630100000000001</v>
      </c>
      <c r="S165" s="199"/>
      <c r="T165" s="201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82</v>
      </c>
      <c r="AT165" s="203" t="s">
        <v>71</v>
      </c>
      <c r="AU165" s="203" t="s">
        <v>80</v>
      </c>
      <c r="AY165" s="202" t="s">
        <v>142</v>
      </c>
      <c r="BK165" s="204">
        <f>SUM(BK166:BK171)</f>
        <v>0</v>
      </c>
    </row>
    <row r="166" s="2" customFormat="1" ht="24.15" customHeight="1">
      <c r="A166" s="39"/>
      <c r="B166" s="40"/>
      <c r="C166" s="205" t="s">
        <v>282</v>
      </c>
      <c r="D166" s="205" t="s">
        <v>143</v>
      </c>
      <c r="E166" s="206" t="s">
        <v>822</v>
      </c>
      <c r="F166" s="207" t="s">
        <v>823</v>
      </c>
      <c r="G166" s="208" t="s">
        <v>161</v>
      </c>
      <c r="H166" s="209">
        <v>368.25999999999999</v>
      </c>
      <c r="I166" s="210"/>
      <c r="J166" s="211">
        <f>ROUND(I166*H166,2)</f>
        <v>0</v>
      </c>
      <c r="K166" s="212"/>
      <c r="L166" s="45"/>
      <c r="M166" s="213" t="s">
        <v>19</v>
      </c>
      <c r="N166" s="214" t="s">
        <v>43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228</v>
      </c>
      <c r="AT166" s="217" t="s">
        <v>143</v>
      </c>
      <c r="AU166" s="217" t="s">
        <v>82</v>
      </c>
      <c r="AY166" s="18" t="s">
        <v>142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228</v>
      </c>
      <c r="BM166" s="217" t="s">
        <v>824</v>
      </c>
    </row>
    <row r="167" s="2" customFormat="1">
      <c r="A167" s="39"/>
      <c r="B167" s="40"/>
      <c r="C167" s="41"/>
      <c r="D167" s="219" t="s">
        <v>148</v>
      </c>
      <c r="E167" s="41"/>
      <c r="F167" s="220" t="s">
        <v>825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148</v>
      </c>
      <c r="AU167" s="18" t="s">
        <v>82</v>
      </c>
    </row>
    <row r="168" s="13" customFormat="1">
      <c r="A168" s="13"/>
      <c r="B168" s="224"/>
      <c r="C168" s="225"/>
      <c r="D168" s="226" t="s">
        <v>150</v>
      </c>
      <c r="E168" s="227" t="s">
        <v>19</v>
      </c>
      <c r="F168" s="228" t="s">
        <v>826</v>
      </c>
      <c r="G168" s="225"/>
      <c r="H168" s="229">
        <v>368.25999999999999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150</v>
      </c>
      <c r="AU168" s="235" t="s">
        <v>82</v>
      </c>
      <c r="AV168" s="13" t="s">
        <v>82</v>
      </c>
      <c r="AW168" s="13" t="s">
        <v>33</v>
      </c>
      <c r="AX168" s="13" t="s">
        <v>80</v>
      </c>
      <c r="AY168" s="235" t="s">
        <v>142</v>
      </c>
    </row>
    <row r="169" s="2" customFormat="1" ht="16.5" customHeight="1">
      <c r="A169" s="39"/>
      <c r="B169" s="40"/>
      <c r="C169" s="236" t="s">
        <v>287</v>
      </c>
      <c r="D169" s="236" t="s">
        <v>152</v>
      </c>
      <c r="E169" s="237" t="s">
        <v>827</v>
      </c>
      <c r="F169" s="238" t="s">
        <v>828</v>
      </c>
      <c r="G169" s="239" t="s">
        <v>161</v>
      </c>
      <c r="H169" s="240">
        <v>13</v>
      </c>
      <c r="I169" s="241"/>
      <c r="J169" s="242">
        <f>ROUND(I169*H169,2)</f>
        <v>0</v>
      </c>
      <c r="K169" s="243"/>
      <c r="L169" s="244"/>
      <c r="M169" s="245" t="s">
        <v>19</v>
      </c>
      <c r="N169" s="246" t="s">
        <v>43</v>
      </c>
      <c r="O169" s="85"/>
      <c r="P169" s="215">
        <f>O169*H169</f>
        <v>0</v>
      </c>
      <c r="Q169" s="215">
        <v>0.00092000000000000003</v>
      </c>
      <c r="R169" s="215">
        <f>Q169*H169</f>
        <v>0.01196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320</v>
      </c>
      <c r="AT169" s="217" t="s">
        <v>152</v>
      </c>
      <c r="AU169" s="217" t="s">
        <v>82</v>
      </c>
      <c r="AY169" s="18" t="s">
        <v>142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80</v>
      </c>
      <c r="BK169" s="218">
        <f>ROUND(I169*H169,2)</f>
        <v>0</v>
      </c>
      <c r="BL169" s="18" t="s">
        <v>228</v>
      </c>
      <c r="BM169" s="217" t="s">
        <v>829</v>
      </c>
    </row>
    <row r="170" s="2" customFormat="1" ht="16.5" customHeight="1">
      <c r="A170" s="39"/>
      <c r="B170" s="40"/>
      <c r="C170" s="236" t="s">
        <v>292</v>
      </c>
      <c r="D170" s="236" t="s">
        <v>152</v>
      </c>
      <c r="E170" s="237" t="s">
        <v>830</v>
      </c>
      <c r="F170" s="238" t="s">
        <v>831</v>
      </c>
      <c r="G170" s="239" t="s">
        <v>161</v>
      </c>
      <c r="H170" s="240">
        <v>355.25999999999999</v>
      </c>
      <c r="I170" s="241"/>
      <c r="J170" s="242">
        <f>ROUND(I170*H170,2)</f>
        <v>0</v>
      </c>
      <c r="K170" s="243"/>
      <c r="L170" s="244"/>
      <c r="M170" s="245" t="s">
        <v>19</v>
      </c>
      <c r="N170" s="246" t="s">
        <v>43</v>
      </c>
      <c r="O170" s="85"/>
      <c r="P170" s="215">
        <f>O170*H170</f>
        <v>0</v>
      </c>
      <c r="Q170" s="215">
        <v>0.00035</v>
      </c>
      <c r="R170" s="215">
        <f>Q170*H170</f>
        <v>0.12434099999999999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320</v>
      </c>
      <c r="AT170" s="217" t="s">
        <v>152</v>
      </c>
      <c r="AU170" s="217" t="s">
        <v>82</v>
      </c>
      <c r="AY170" s="18" t="s">
        <v>142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228</v>
      </c>
      <c r="BM170" s="217" t="s">
        <v>832</v>
      </c>
    </row>
    <row r="171" s="2" customFormat="1" ht="24.9" customHeight="1">
      <c r="A171" s="39"/>
      <c r="B171" s="40"/>
      <c r="C171" s="205" t="s">
        <v>297</v>
      </c>
      <c r="D171" s="205" t="s">
        <v>143</v>
      </c>
      <c r="E171" s="206" t="s">
        <v>833</v>
      </c>
      <c r="F171" s="207" t="s">
        <v>834</v>
      </c>
      <c r="G171" s="208" t="s">
        <v>812</v>
      </c>
      <c r="H171" s="209">
        <v>1</v>
      </c>
      <c r="I171" s="210"/>
      <c r="J171" s="211">
        <f>ROUND(I171*H171,2)</f>
        <v>0</v>
      </c>
      <c r="K171" s="212"/>
      <c r="L171" s="45"/>
      <c r="M171" s="213" t="s">
        <v>19</v>
      </c>
      <c r="N171" s="214" t="s">
        <v>43</v>
      </c>
      <c r="O171" s="85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7" t="s">
        <v>228</v>
      </c>
      <c r="AT171" s="217" t="s">
        <v>143</v>
      </c>
      <c r="AU171" s="217" t="s">
        <v>82</v>
      </c>
      <c r="AY171" s="18" t="s">
        <v>142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80</v>
      </c>
      <c r="BK171" s="218">
        <f>ROUND(I171*H171,2)</f>
        <v>0</v>
      </c>
      <c r="BL171" s="18" t="s">
        <v>228</v>
      </c>
      <c r="BM171" s="217" t="s">
        <v>835</v>
      </c>
    </row>
    <row r="172" s="12" customFormat="1" ht="22.8" customHeight="1">
      <c r="A172" s="12"/>
      <c r="B172" s="191"/>
      <c r="C172" s="192"/>
      <c r="D172" s="193" t="s">
        <v>71</v>
      </c>
      <c r="E172" s="247" t="s">
        <v>836</v>
      </c>
      <c r="F172" s="247" t="s">
        <v>837</v>
      </c>
      <c r="G172" s="192"/>
      <c r="H172" s="192"/>
      <c r="I172" s="195"/>
      <c r="J172" s="248">
        <f>BK172</f>
        <v>0</v>
      </c>
      <c r="K172" s="192"/>
      <c r="L172" s="197"/>
      <c r="M172" s="198"/>
      <c r="N172" s="199"/>
      <c r="O172" s="199"/>
      <c r="P172" s="200">
        <f>SUM(P173:P177)</f>
        <v>0</v>
      </c>
      <c r="Q172" s="199"/>
      <c r="R172" s="200">
        <f>SUM(R173:R177)</f>
        <v>1.2610000000000001</v>
      </c>
      <c r="S172" s="199"/>
      <c r="T172" s="201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2" t="s">
        <v>82</v>
      </c>
      <c r="AT172" s="203" t="s">
        <v>71</v>
      </c>
      <c r="AU172" s="203" t="s">
        <v>80</v>
      </c>
      <c r="AY172" s="202" t="s">
        <v>142</v>
      </c>
      <c r="BK172" s="204">
        <f>SUM(BK173:BK177)</f>
        <v>0</v>
      </c>
    </row>
    <row r="173" s="2" customFormat="1" ht="16.5" customHeight="1">
      <c r="A173" s="39"/>
      <c r="B173" s="40"/>
      <c r="C173" s="205" t="s">
        <v>304</v>
      </c>
      <c r="D173" s="205" t="s">
        <v>143</v>
      </c>
      <c r="E173" s="206" t="s">
        <v>838</v>
      </c>
      <c r="F173" s="207" t="s">
        <v>839</v>
      </c>
      <c r="G173" s="208" t="s">
        <v>186</v>
      </c>
      <c r="H173" s="209">
        <v>13</v>
      </c>
      <c r="I173" s="210"/>
      <c r="J173" s="211">
        <f>ROUND(I173*H173,2)</f>
        <v>0</v>
      </c>
      <c r="K173" s="212"/>
      <c r="L173" s="45"/>
      <c r="M173" s="213" t="s">
        <v>19</v>
      </c>
      <c r="N173" s="214" t="s">
        <v>43</v>
      </c>
      <c r="O173" s="85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7" t="s">
        <v>508</v>
      </c>
      <c r="AT173" s="217" t="s">
        <v>143</v>
      </c>
      <c r="AU173" s="217" t="s">
        <v>82</v>
      </c>
      <c r="AY173" s="18" t="s">
        <v>142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80</v>
      </c>
      <c r="BK173" s="218">
        <f>ROUND(I173*H173,2)</f>
        <v>0</v>
      </c>
      <c r="BL173" s="18" t="s">
        <v>508</v>
      </c>
      <c r="BM173" s="217" t="s">
        <v>840</v>
      </c>
    </row>
    <row r="174" s="2" customFormat="1">
      <c r="A174" s="39"/>
      <c r="B174" s="40"/>
      <c r="C174" s="41"/>
      <c r="D174" s="219" t="s">
        <v>148</v>
      </c>
      <c r="E174" s="41"/>
      <c r="F174" s="220" t="s">
        <v>841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148</v>
      </c>
      <c r="AU174" s="18" t="s">
        <v>82</v>
      </c>
    </row>
    <row r="175" s="2" customFormat="1">
      <c r="A175" s="39"/>
      <c r="B175" s="40"/>
      <c r="C175" s="41"/>
      <c r="D175" s="226" t="s">
        <v>104</v>
      </c>
      <c r="E175" s="41"/>
      <c r="F175" s="260" t="s">
        <v>842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104</v>
      </c>
      <c r="AU175" s="18" t="s">
        <v>82</v>
      </c>
    </row>
    <row r="176" s="2" customFormat="1" ht="16.5" customHeight="1">
      <c r="A176" s="39"/>
      <c r="B176" s="40"/>
      <c r="C176" s="236" t="s">
        <v>314</v>
      </c>
      <c r="D176" s="236" t="s">
        <v>152</v>
      </c>
      <c r="E176" s="237" t="s">
        <v>843</v>
      </c>
      <c r="F176" s="238" t="s">
        <v>844</v>
      </c>
      <c r="G176" s="239" t="s">
        <v>186</v>
      </c>
      <c r="H176" s="240">
        <v>13</v>
      </c>
      <c r="I176" s="241"/>
      <c r="J176" s="242">
        <f>ROUND(I176*H176,2)</f>
        <v>0</v>
      </c>
      <c r="K176" s="243"/>
      <c r="L176" s="244"/>
      <c r="M176" s="245" t="s">
        <v>19</v>
      </c>
      <c r="N176" s="246" t="s">
        <v>43</v>
      </c>
      <c r="O176" s="85"/>
      <c r="P176" s="215">
        <f>O176*H176</f>
        <v>0</v>
      </c>
      <c r="Q176" s="215">
        <v>0.097000000000000003</v>
      </c>
      <c r="R176" s="215">
        <f>Q176*H176</f>
        <v>1.2610000000000001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845</v>
      </c>
      <c r="AT176" s="217" t="s">
        <v>152</v>
      </c>
      <c r="AU176" s="217" t="s">
        <v>82</v>
      </c>
      <c r="AY176" s="18" t="s">
        <v>142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80</v>
      </c>
      <c r="BK176" s="218">
        <f>ROUND(I176*H176,2)</f>
        <v>0</v>
      </c>
      <c r="BL176" s="18" t="s">
        <v>845</v>
      </c>
      <c r="BM176" s="217" t="s">
        <v>846</v>
      </c>
    </row>
    <row r="177" s="2" customFormat="1">
      <c r="A177" s="39"/>
      <c r="B177" s="40"/>
      <c r="C177" s="41"/>
      <c r="D177" s="226" t="s">
        <v>104</v>
      </c>
      <c r="E177" s="41"/>
      <c r="F177" s="260" t="s">
        <v>847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104</v>
      </c>
      <c r="AU177" s="18" t="s">
        <v>82</v>
      </c>
    </row>
    <row r="178" s="12" customFormat="1" ht="25.92" customHeight="1">
      <c r="A178" s="12"/>
      <c r="B178" s="191"/>
      <c r="C178" s="192"/>
      <c r="D178" s="193" t="s">
        <v>71</v>
      </c>
      <c r="E178" s="194" t="s">
        <v>152</v>
      </c>
      <c r="F178" s="194" t="s">
        <v>586</v>
      </c>
      <c r="G178" s="192"/>
      <c r="H178" s="192"/>
      <c r="I178" s="195"/>
      <c r="J178" s="196">
        <f>BK178</f>
        <v>0</v>
      </c>
      <c r="K178" s="192"/>
      <c r="L178" s="197"/>
      <c r="M178" s="198"/>
      <c r="N178" s="199"/>
      <c r="O178" s="199"/>
      <c r="P178" s="200">
        <f>P179+P190+P192</f>
        <v>0</v>
      </c>
      <c r="Q178" s="199"/>
      <c r="R178" s="200">
        <f>R179+R190+R192</f>
        <v>0.66076000000000001</v>
      </c>
      <c r="S178" s="199"/>
      <c r="T178" s="201">
        <f>T179+T190+T192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2" t="s">
        <v>158</v>
      </c>
      <c r="AT178" s="203" t="s">
        <v>71</v>
      </c>
      <c r="AU178" s="203" t="s">
        <v>72</v>
      </c>
      <c r="AY178" s="202" t="s">
        <v>142</v>
      </c>
      <c r="BK178" s="204">
        <f>BK179+BK190+BK192</f>
        <v>0</v>
      </c>
    </row>
    <row r="179" s="12" customFormat="1" ht="22.8" customHeight="1">
      <c r="A179" s="12"/>
      <c r="B179" s="191"/>
      <c r="C179" s="192"/>
      <c r="D179" s="193" t="s">
        <v>71</v>
      </c>
      <c r="E179" s="247" t="s">
        <v>848</v>
      </c>
      <c r="F179" s="247" t="s">
        <v>849</v>
      </c>
      <c r="G179" s="192"/>
      <c r="H179" s="192"/>
      <c r="I179" s="195"/>
      <c r="J179" s="248">
        <f>BK179</f>
        <v>0</v>
      </c>
      <c r="K179" s="192"/>
      <c r="L179" s="197"/>
      <c r="M179" s="198"/>
      <c r="N179" s="199"/>
      <c r="O179" s="199"/>
      <c r="P179" s="200">
        <f>SUM(P180:P189)</f>
        <v>0</v>
      </c>
      <c r="Q179" s="199"/>
      <c r="R179" s="200">
        <f>SUM(R180:R189)</f>
        <v>0.66076000000000001</v>
      </c>
      <c r="S179" s="199"/>
      <c r="T179" s="201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2" t="s">
        <v>158</v>
      </c>
      <c r="AT179" s="203" t="s">
        <v>71</v>
      </c>
      <c r="AU179" s="203" t="s">
        <v>80</v>
      </c>
      <c r="AY179" s="202" t="s">
        <v>142</v>
      </c>
      <c r="BK179" s="204">
        <f>SUM(BK180:BK189)</f>
        <v>0</v>
      </c>
    </row>
    <row r="180" s="2" customFormat="1" ht="16.5" customHeight="1">
      <c r="A180" s="39"/>
      <c r="B180" s="40"/>
      <c r="C180" s="205" t="s">
        <v>320</v>
      </c>
      <c r="D180" s="205" t="s">
        <v>143</v>
      </c>
      <c r="E180" s="206" t="s">
        <v>850</v>
      </c>
      <c r="F180" s="207" t="s">
        <v>851</v>
      </c>
      <c r="G180" s="208" t="s">
        <v>186</v>
      </c>
      <c r="H180" s="209">
        <v>13</v>
      </c>
      <c r="I180" s="210"/>
      <c r="J180" s="211">
        <f>ROUND(I180*H180,2)</f>
        <v>0</v>
      </c>
      <c r="K180" s="212"/>
      <c r="L180" s="45"/>
      <c r="M180" s="213" t="s">
        <v>19</v>
      </c>
      <c r="N180" s="214" t="s">
        <v>43</v>
      </c>
      <c r="O180" s="85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508</v>
      </c>
      <c r="AT180" s="217" t="s">
        <v>143</v>
      </c>
      <c r="AU180" s="217" t="s">
        <v>82</v>
      </c>
      <c r="AY180" s="18" t="s">
        <v>142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80</v>
      </c>
      <c r="BK180" s="218">
        <f>ROUND(I180*H180,2)</f>
        <v>0</v>
      </c>
      <c r="BL180" s="18" t="s">
        <v>508</v>
      </c>
      <c r="BM180" s="217" t="s">
        <v>852</v>
      </c>
    </row>
    <row r="181" s="2" customFormat="1">
      <c r="A181" s="39"/>
      <c r="B181" s="40"/>
      <c r="C181" s="41"/>
      <c r="D181" s="219" t="s">
        <v>148</v>
      </c>
      <c r="E181" s="41"/>
      <c r="F181" s="220" t="s">
        <v>853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148</v>
      </c>
      <c r="AU181" s="18" t="s">
        <v>82</v>
      </c>
    </row>
    <row r="182" s="2" customFormat="1" ht="16.5" customHeight="1">
      <c r="A182" s="39"/>
      <c r="B182" s="40"/>
      <c r="C182" s="236" t="s">
        <v>326</v>
      </c>
      <c r="D182" s="236" t="s">
        <v>152</v>
      </c>
      <c r="E182" s="237" t="s">
        <v>854</v>
      </c>
      <c r="F182" s="238" t="s">
        <v>855</v>
      </c>
      <c r="G182" s="239" t="s">
        <v>186</v>
      </c>
      <c r="H182" s="240">
        <v>13</v>
      </c>
      <c r="I182" s="241"/>
      <c r="J182" s="242">
        <f>ROUND(I182*H182,2)</f>
        <v>0</v>
      </c>
      <c r="K182" s="243"/>
      <c r="L182" s="244"/>
      <c r="M182" s="245" t="s">
        <v>19</v>
      </c>
      <c r="N182" s="246" t="s">
        <v>43</v>
      </c>
      <c r="O182" s="85"/>
      <c r="P182" s="215">
        <f>O182*H182</f>
        <v>0</v>
      </c>
      <c r="Q182" s="215">
        <v>0.018499999999999999</v>
      </c>
      <c r="R182" s="215">
        <f>Q182*H182</f>
        <v>0.24049999999999999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597</v>
      </c>
      <c r="AT182" s="217" t="s">
        <v>152</v>
      </c>
      <c r="AU182" s="217" t="s">
        <v>82</v>
      </c>
      <c r="AY182" s="18" t="s">
        <v>142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80</v>
      </c>
      <c r="BK182" s="218">
        <f>ROUND(I182*H182,2)</f>
        <v>0</v>
      </c>
      <c r="BL182" s="18" t="s">
        <v>508</v>
      </c>
      <c r="BM182" s="217" t="s">
        <v>856</v>
      </c>
    </row>
    <row r="183" s="2" customFormat="1">
      <c r="A183" s="39"/>
      <c r="B183" s="40"/>
      <c r="C183" s="41"/>
      <c r="D183" s="226" t="s">
        <v>104</v>
      </c>
      <c r="E183" s="41"/>
      <c r="F183" s="260" t="s">
        <v>857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104</v>
      </c>
      <c r="AU183" s="18" t="s">
        <v>82</v>
      </c>
    </row>
    <row r="184" s="2" customFormat="1" ht="16.5" customHeight="1">
      <c r="A184" s="39"/>
      <c r="B184" s="40"/>
      <c r="C184" s="205" t="s">
        <v>333</v>
      </c>
      <c r="D184" s="205" t="s">
        <v>143</v>
      </c>
      <c r="E184" s="206" t="s">
        <v>858</v>
      </c>
      <c r="F184" s="207" t="s">
        <v>859</v>
      </c>
      <c r="G184" s="208" t="s">
        <v>186</v>
      </c>
      <c r="H184" s="209">
        <v>13</v>
      </c>
      <c r="I184" s="210"/>
      <c r="J184" s="211">
        <f>ROUND(I184*H184,2)</f>
        <v>0</v>
      </c>
      <c r="K184" s="212"/>
      <c r="L184" s="45"/>
      <c r="M184" s="213" t="s">
        <v>19</v>
      </c>
      <c r="N184" s="214" t="s">
        <v>43</v>
      </c>
      <c r="O184" s="85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508</v>
      </c>
      <c r="AT184" s="217" t="s">
        <v>143</v>
      </c>
      <c r="AU184" s="217" t="s">
        <v>82</v>
      </c>
      <c r="AY184" s="18" t="s">
        <v>142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80</v>
      </c>
      <c r="BK184" s="218">
        <f>ROUND(I184*H184,2)</f>
        <v>0</v>
      </c>
      <c r="BL184" s="18" t="s">
        <v>508</v>
      </c>
      <c r="BM184" s="217" t="s">
        <v>860</v>
      </c>
    </row>
    <row r="185" s="2" customFormat="1" ht="16.5" customHeight="1">
      <c r="A185" s="39"/>
      <c r="B185" s="40"/>
      <c r="C185" s="205" t="s">
        <v>339</v>
      </c>
      <c r="D185" s="205" t="s">
        <v>143</v>
      </c>
      <c r="E185" s="206" t="s">
        <v>861</v>
      </c>
      <c r="F185" s="207" t="s">
        <v>862</v>
      </c>
      <c r="G185" s="208" t="s">
        <v>863</v>
      </c>
      <c r="H185" s="209">
        <v>1</v>
      </c>
      <c r="I185" s="210"/>
      <c r="J185" s="211">
        <f>ROUND(I185*H185,2)</f>
        <v>0</v>
      </c>
      <c r="K185" s="212"/>
      <c r="L185" s="45"/>
      <c r="M185" s="213" t="s">
        <v>19</v>
      </c>
      <c r="N185" s="214" t="s">
        <v>43</v>
      </c>
      <c r="O185" s="85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508</v>
      </c>
      <c r="AT185" s="217" t="s">
        <v>143</v>
      </c>
      <c r="AU185" s="217" t="s">
        <v>82</v>
      </c>
      <c r="AY185" s="18" t="s">
        <v>142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80</v>
      </c>
      <c r="BK185" s="218">
        <f>ROUND(I185*H185,2)</f>
        <v>0</v>
      </c>
      <c r="BL185" s="18" t="s">
        <v>508</v>
      </c>
      <c r="BM185" s="217" t="s">
        <v>864</v>
      </c>
    </row>
    <row r="186" s="2" customFormat="1" ht="24.15" customHeight="1">
      <c r="A186" s="39"/>
      <c r="B186" s="40"/>
      <c r="C186" s="205" t="s">
        <v>346</v>
      </c>
      <c r="D186" s="205" t="s">
        <v>143</v>
      </c>
      <c r="E186" s="206" t="s">
        <v>865</v>
      </c>
      <c r="F186" s="207" t="s">
        <v>866</v>
      </c>
      <c r="G186" s="208" t="s">
        <v>161</v>
      </c>
      <c r="H186" s="209">
        <v>420.25999999999999</v>
      </c>
      <c r="I186" s="210"/>
      <c r="J186" s="211">
        <f>ROUND(I186*H186,2)</f>
        <v>0</v>
      </c>
      <c r="K186" s="212"/>
      <c r="L186" s="45"/>
      <c r="M186" s="213" t="s">
        <v>19</v>
      </c>
      <c r="N186" s="214" t="s">
        <v>43</v>
      </c>
      <c r="O186" s="85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508</v>
      </c>
      <c r="AT186" s="217" t="s">
        <v>143</v>
      </c>
      <c r="AU186" s="217" t="s">
        <v>82</v>
      </c>
      <c r="AY186" s="18" t="s">
        <v>142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508</v>
      </c>
      <c r="BM186" s="217" t="s">
        <v>867</v>
      </c>
    </row>
    <row r="187" s="2" customFormat="1">
      <c r="A187" s="39"/>
      <c r="B187" s="40"/>
      <c r="C187" s="41"/>
      <c r="D187" s="219" t="s">
        <v>148</v>
      </c>
      <c r="E187" s="41"/>
      <c r="F187" s="220" t="s">
        <v>868</v>
      </c>
      <c r="G187" s="41"/>
      <c r="H187" s="41"/>
      <c r="I187" s="221"/>
      <c r="J187" s="41"/>
      <c r="K187" s="41"/>
      <c r="L187" s="45"/>
      <c r="M187" s="222"/>
      <c r="N187" s="22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148</v>
      </c>
      <c r="AU187" s="18" t="s">
        <v>82</v>
      </c>
    </row>
    <row r="188" s="13" customFormat="1">
      <c r="A188" s="13"/>
      <c r="B188" s="224"/>
      <c r="C188" s="225"/>
      <c r="D188" s="226" t="s">
        <v>150</v>
      </c>
      <c r="E188" s="227" t="s">
        <v>19</v>
      </c>
      <c r="F188" s="228" t="s">
        <v>869</v>
      </c>
      <c r="G188" s="225"/>
      <c r="H188" s="229">
        <v>420.25999999999999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150</v>
      </c>
      <c r="AU188" s="235" t="s">
        <v>82</v>
      </c>
      <c r="AV188" s="13" t="s">
        <v>82</v>
      </c>
      <c r="AW188" s="13" t="s">
        <v>33</v>
      </c>
      <c r="AX188" s="13" t="s">
        <v>80</v>
      </c>
      <c r="AY188" s="235" t="s">
        <v>142</v>
      </c>
    </row>
    <row r="189" s="2" customFormat="1" ht="16.5" customHeight="1">
      <c r="A189" s="39"/>
      <c r="B189" s="40"/>
      <c r="C189" s="236" t="s">
        <v>353</v>
      </c>
      <c r="D189" s="236" t="s">
        <v>152</v>
      </c>
      <c r="E189" s="237" t="s">
        <v>870</v>
      </c>
      <c r="F189" s="238" t="s">
        <v>871</v>
      </c>
      <c r="G189" s="239" t="s">
        <v>872</v>
      </c>
      <c r="H189" s="240">
        <v>420.25999999999999</v>
      </c>
      <c r="I189" s="241"/>
      <c r="J189" s="242">
        <f>ROUND(I189*H189,2)</f>
        <v>0</v>
      </c>
      <c r="K189" s="243"/>
      <c r="L189" s="244"/>
      <c r="M189" s="245" t="s">
        <v>19</v>
      </c>
      <c r="N189" s="246" t="s">
        <v>43</v>
      </c>
      <c r="O189" s="85"/>
      <c r="P189" s="215">
        <f>O189*H189</f>
        <v>0</v>
      </c>
      <c r="Q189" s="215">
        <v>0.001</v>
      </c>
      <c r="R189" s="215">
        <f>Q189*H189</f>
        <v>0.42026000000000002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597</v>
      </c>
      <c r="AT189" s="217" t="s">
        <v>152</v>
      </c>
      <c r="AU189" s="217" t="s">
        <v>82</v>
      </c>
      <c r="AY189" s="18" t="s">
        <v>142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508</v>
      </c>
      <c r="BM189" s="217" t="s">
        <v>873</v>
      </c>
    </row>
    <row r="190" s="12" customFormat="1" ht="22.8" customHeight="1">
      <c r="A190" s="12"/>
      <c r="B190" s="191"/>
      <c r="C190" s="192"/>
      <c r="D190" s="193" t="s">
        <v>71</v>
      </c>
      <c r="E190" s="247" t="s">
        <v>874</v>
      </c>
      <c r="F190" s="247" t="s">
        <v>875</v>
      </c>
      <c r="G190" s="192"/>
      <c r="H190" s="192"/>
      <c r="I190" s="195"/>
      <c r="J190" s="248">
        <f>BK190</f>
        <v>0</v>
      </c>
      <c r="K190" s="192"/>
      <c r="L190" s="197"/>
      <c r="M190" s="198"/>
      <c r="N190" s="199"/>
      <c r="O190" s="199"/>
      <c r="P190" s="200">
        <f>P191</f>
        <v>0</v>
      </c>
      <c r="Q190" s="199"/>
      <c r="R190" s="200">
        <f>R191</f>
        <v>0</v>
      </c>
      <c r="S190" s="199"/>
      <c r="T190" s="201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2" t="s">
        <v>158</v>
      </c>
      <c r="AT190" s="203" t="s">
        <v>71</v>
      </c>
      <c r="AU190" s="203" t="s">
        <v>80</v>
      </c>
      <c r="AY190" s="202" t="s">
        <v>142</v>
      </c>
      <c r="BK190" s="204">
        <f>BK191</f>
        <v>0</v>
      </c>
    </row>
    <row r="191" s="2" customFormat="1" ht="16.5" customHeight="1">
      <c r="A191" s="39"/>
      <c r="B191" s="40"/>
      <c r="C191" s="205" t="s">
        <v>361</v>
      </c>
      <c r="D191" s="205" t="s">
        <v>143</v>
      </c>
      <c r="E191" s="206" t="s">
        <v>876</v>
      </c>
      <c r="F191" s="207" t="s">
        <v>877</v>
      </c>
      <c r="G191" s="208" t="s">
        <v>161</v>
      </c>
      <c r="H191" s="209">
        <v>355.25999999999999</v>
      </c>
      <c r="I191" s="210"/>
      <c r="J191" s="211">
        <f>ROUND(I191*H191,2)</f>
        <v>0</v>
      </c>
      <c r="K191" s="212"/>
      <c r="L191" s="45"/>
      <c r="M191" s="213" t="s">
        <v>19</v>
      </c>
      <c r="N191" s="214" t="s">
        <v>43</v>
      </c>
      <c r="O191" s="85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508</v>
      </c>
      <c r="AT191" s="217" t="s">
        <v>143</v>
      </c>
      <c r="AU191" s="217" t="s">
        <v>82</v>
      </c>
      <c r="AY191" s="18" t="s">
        <v>142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80</v>
      </c>
      <c r="BK191" s="218">
        <f>ROUND(I191*H191,2)</f>
        <v>0</v>
      </c>
      <c r="BL191" s="18" t="s">
        <v>508</v>
      </c>
      <c r="BM191" s="217" t="s">
        <v>878</v>
      </c>
    </row>
    <row r="192" s="12" customFormat="1" ht="22.8" customHeight="1">
      <c r="A192" s="12"/>
      <c r="B192" s="191"/>
      <c r="C192" s="192"/>
      <c r="D192" s="193" t="s">
        <v>71</v>
      </c>
      <c r="E192" s="247" t="s">
        <v>879</v>
      </c>
      <c r="F192" s="247" t="s">
        <v>880</v>
      </c>
      <c r="G192" s="192"/>
      <c r="H192" s="192"/>
      <c r="I192" s="195"/>
      <c r="J192" s="248">
        <f>BK192</f>
        <v>0</v>
      </c>
      <c r="K192" s="192"/>
      <c r="L192" s="197"/>
      <c r="M192" s="198"/>
      <c r="N192" s="199"/>
      <c r="O192" s="199"/>
      <c r="P192" s="200">
        <f>SUM(P193:P194)</f>
        <v>0</v>
      </c>
      <c r="Q192" s="199"/>
      <c r="R192" s="200">
        <f>SUM(R193:R194)</f>
        <v>0</v>
      </c>
      <c r="S192" s="199"/>
      <c r="T192" s="201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2" t="s">
        <v>158</v>
      </c>
      <c r="AT192" s="203" t="s">
        <v>71</v>
      </c>
      <c r="AU192" s="203" t="s">
        <v>80</v>
      </c>
      <c r="AY192" s="202" t="s">
        <v>142</v>
      </c>
      <c r="BK192" s="204">
        <f>SUM(BK193:BK194)</f>
        <v>0</v>
      </c>
    </row>
    <row r="193" s="2" customFormat="1" ht="21.75" customHeight="1">
      <c r="A193" s="39"/>
      <c r="B193" s="40"/>
      <c r="C193" s="205" t="s">
        <v>367</v>
      </c>
      <c r="D193" s="205" t="s">
        <v>143</v>
      </c>
      <c r="E193" s="206" t="s">
        <v>881</v>
      </c>
      <c r="F193" s="207" t="s">
        <v>882</v>
      </c>
      <c r="G193" s="208" t="s">
        <v>186</v>
      </c>
      <c r="H193" s="209">
        <v>13</v>
      </c>
      <c r="I193" s="210"/>
      <c r="J193" s="211">
        <f>ROUND(I193*H193,2)</f>
        <v>0</v>
      </c>
      <c r="K193" s="212"/>
      <c r="L193" s="45"/>
      <c r="M193" s="213" t="s">
        <v>19</v>
      </c>
      <c r="N193" s="214" t="s">
        <v>43</v>
      </c>
      <c r="O193" s="85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508</v>
      </c>
      <c r="AT193" s="217" t="s">
        <v>143</v>
      </c>
      <c r="AU193" s="217" t="s">
        <v>82</v>
      </c>
      <c r="AY193" s="18" t="s">
        <v>142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80</v>
      </c>
      <c r="BK193" s="218">
        <f>ROUND(I193*H193,2)</f>
        <v>0</v>
      </c>
      <c r="BL193" s="18" t="s">
        <v>508</v>
      </c>
      <c r="BM193" s="217" t="s">
        <v>883</v>
      </c>
    </row>
    <row r="194" s="2" customFormat="1">
      <c r="A194" s="39"/>
      <c r="B194" s="40"/>
      <c r="C194" s="41"/>
      <c r="D194" s="219" t="s">
        <v>148</v>
      </c>
      <c r="E194" s="41"/>
      <c r="F194" s="220" t="s">
        <v>884</v>
      </c>
      <c r="G194" s="41"/>
      <c r="H194" s="41"/>
      <c r="I194" s="221"/>
      <c r="J194" s="41"/>
      <c r="K194" s="41"/>
      <c r="L194" s="45"/>
      <c r="M194" s="283"/>
      <c r="N194" s="284"/>
      <c r="O194" s="274"/>
      <c r="P194" s="274"/>
      <c r="Q194" s="274"/>
      <c r="R194" s="274"/>
      <c r="S194" s="274"/>
      <c r="T194" s="285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148</v>
      </c>
      <c r="AU194" s="18" t="s">
        <v>82</v>
      </c>
    </row>
    <row r="195" s="2" customFormat="1" ht="6.96" customHeight="1">
      <c r="A195" s="39"/>
      <c r="B195" s="60"/>
      <c r="C195" s="61"/>
      <c r="D195" s="61"/>
      <c r="E195" s="61"/>
      <c r="F195" s="61"/>
      <c r="G195" s="61"/>
      <c r="H195" s="61"/>
      <c r="I195" s="61"/>
      <c r="J195" s="61"/>
      <c r="K195" s="61"/>
      <c r="L195" s="45"/>
      <c r="M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</sheetData>
  <sheetProtection sheet="1" autoFilter="0" formatColumns="0" formatRows="0" objects="1" scenarios="1" spinCount="100000" saltValue="JgOAF/aQOKX2ROt6oIxV/94uvf/krD6IqwR1B475DUuCOadBjJjuvXgzsRE4J/GCV6d25bUYjj3LyEl0YeVkvg==" hashValue="DUrCJz8QcCtkzvcEMvSM3Ek/GeD48ePSKyMlB5wnGDFwKnXmE3VhztFSEbxwPhZ7GFvy8AmziMr63ztu0rojqQ==" algorithmName="SHA-512" password="CC35"/>
  <autoFilter ref="C93:K19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0" r:id="rId1" display="https://podminky.urs.cz/item/CS_URS_2023_02/899722112"/>
    <hyperlink ref="F105" r:id="rId2" display="https://podminky.urs.cz/item/CS_URS_2023_02/131251100"/>
    <hyperlink ref="F109" r:id="rId3" display="https://podminky.urs.cz/item/CS_URS_2023_02/132251103"/>
    <hyperlink ref="F113" r:id="rId4" display="https://podminky.urs.cz/item/CS_URS_2023_02/162751117"/>
    <hyperlink ref="F117" r:id="rId5" display="https://podminky.urs.cz/item/CS_URS_2023_02/162751119"/>
    <hyperlink ref="F121" r:id="rId6" display="https://podminky.urs.cz/item/CS_URS_2023_02/167151101"/>
    <hyperlink ref="F124" r:id="rId7" display="https://podminky.urs.cz/item/CS_URS_2023_02/171201231"/>
    <hyperlink ref="F127" r:id="rId8" display="https://podminky.urs.cz/item/CS_URS_2023_02/171251201"/>
    <hyperlink ref="F129" r:id="rId9" display="https://podminky.urs.cz/item/CS_URS_2022_01/174101101"/>
    <hyperlink ref="F134" r:id="rId10" display="https://podminky.urs.cz/item/CS_URS_2023_02/275313811"/>
    <hyperlink ref="F138" r:id="rId11" display="https://podminky.urs.cz/item/CS_URS_2023_02/998231311"/>
    <hyperlink ref="F142" r:id="rId12" display="https://podminky.urs.cz/item/CS_URS_2023_02/741122133"/>
    <hyperlink ref="F146" r:id="rId13" display="https://podminky.urs.cz/item/CS_URS_2023_02/741122821"/>
    <hyperlink ref="F148" r:id="rId14" display="https://podminky.urs.cz/item/CS_URS_2023_02/741373002"/>
    <hyperlink ref="F151" r:id="rId15" display="https://podminky.urs.cz/item/CS_URS_2023_02/741375821"/>
    <hyperlink ref="F153" r:id="rId16" display="https://podminky.urs.cz/item/CS_URS_2023_02/741810003"/>
    <hyperlink ref="F156" r:id="rId17" display="https://podminky.urs.cz/item/CS_URS_2023_02/741210002"/>
    <hyperlink ref="F159" r:id="rId18" display="https://podminky.urs.cz/item/CS_URS_2023_02/742122001"/>
    <hyperlink ref="F167" r:id="rId19" display="https://podminky.urs.cz/item/CS_URS_2023_02/741110043"/>
    <hyperlink ref="F174" r:id="rId20" display="https://podminky.urs.cz/item/CS_URS_2023_02/210204011"/>
    <hyperlink ref="F181" r:id="rId21" display="https://podminky.urs.cz/item/CS_URS_2023_02/210204104"/>
    <hyperlink ref="F187" r:id="rId22" display="https://podminky.urs.cz/item/CS_URS_2023_02/210220022"/>
    <hyperlink ref="F194" r:id="rId23" display="https://podminky.urs.cz/item/CS_URS_2023_02/580108024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4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885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ROUND(J82,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ROUND((SUM(BE82:BE275)),  2)</f>
        <v>0</v>
      </c>
      <c r="G33" s="39"/>
      <c r="H33" s="39"/>
      <c r="I33" s="150">
        <v>0.20999999999999999</v>
      </c>
      <c r="J33" s="149">
        <f>ROUND(((SUM(BE82:BE275))*I33),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ROUND((SUM(BF82:BF275)),  2)</f>
        <v>0</v>
      </c>
      <c r="G34" s="39"/>
      <c r="H34" s="39"/>
      <c r="I34" s="150">
        <v>0.14999999999999999</v>
      </c>
      <c r="J34" s="149">
        <f>ROUND(((SUM(BF82:BF275))*I34),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ROUND((SUM(BG82:BG275)),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ROUND((SUM(BH82:BH275)),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ROUND((SUM(BI82:BI275)),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703 - Sadové úpravy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119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120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886</v>
      </c>
      <c r="E62" s="176"/>
      <c r="F62" s="176"/>
      <c r="G62" s="176"/>
      <c r="H62" s="176"/>
      <c r="I62" s="176"/>
      <c r="J62" s="177">
        <f>J273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128</v>
      </c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41"/>
      <c r="D72" s="41"/>
      <c r="E72" s="162" t="str">
        <f>E7</f>
        <v>Rozšíření parkování v ulici Náchodská v Táboře, severní část, etapa 2</v>
      </c>
      <c r="F72" s="33"/>
      <c r="G72" s="33"/>
      <c r="H72" s="33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111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70" t="str">
        <f>E9</f>
        <v>SO 703 - Sadové úpravy</v>
      </c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21</v>
      </c>
      <c r="D76" s="41"/>
      <c r="E76" s="41"/>
      <c r="F76" s="28" t="str">
        <f>F12</f>
        <v>Tábor</v>
      </c>
      <c r="G76" s="41"/>
      <c r="H76" s="41"/>
      <c r="I76" s="33" t="s">
        <v>23</v>
      </c>
      <c r="J76" s="73" t="str">
        <f>IF(J12="","",J12)</f>
        <v>25. 2. 2024</v>
      </c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Město Tábor</v>
      </c>
      <c r="G78" s="41"/>
      <c r="H78" s="41"/>
      <c r="I78" s="33" t="s">
        <v>31</v>
      </c>
      <c r="J78" s="37" t="str">
        <f>E21</f>
        <v>Ing. Robert Juřina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>Ing. Barbora Filip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79"/>
      <c r="B81" s="180"/>
      <c r="C81" s="181" t="s">
        <v>129</v>
      </c>
      <c r="D81" s="182" t="s">
        <v>57</v>
      </c>
      <c r="E81" s="182" t="s">
        <v>53</v>
      </c>
      <c r="F81" s="182" t="s">
        <v>54</v>
      </c>
      <c r="G81" s="182" t="s">
        <v>130</v>
      </c>
      <c r="H81" s="182" t="s">
        <v>131</v>
      </c>
      <c r="I81" s="182" t="s">
        <v>132</v>
      </c>
      <c r="J81" s="183" t="s">
        <v>116</v>
      </c>
      <c r="K81" s="184" t="s">
        <v>133</v>
      </c>
      <c r="L81" s="185"/>
      <c r="M81" s="93" t="s">
        <v>19</v>
      </c>
      <c r="N81" s="94" t="s">
        <v>42</v>
      </c>
      <c r="O81" s="94" t="s">
        <v>134</v>
      </c>
      <c r="P81" s="94" t="s">
        <v>135</v>
      </c>
      <c r="Q81" s="94" t="s">
        <v>136</v>
      </c>
      <c r="R81" s="94" t="s">
        <v>137</v>
      </c>
      <c r="S81" s="94" t="s">
        <v>138</v>
      </c>
      <c r="T81" s="95" t="s">
        <v>139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="2" customFormat="1" ht="22.8" customHeight="1">
      <c r="A82" s="39"/>
      <c r="B82" s="40"/>
      <c r="C82" s="100" t="s">
        <v>140</v>
      </c>
      <c r="D82" s="41"/>
      <c r="E82" s="41"/>
      <c r="F82" s="41"/>
      <c r="G82" s="41"/>
      <c r="H82" s="41"/>
      <c r="I82" s="41"/>
      <c r="J82" s="186">
        <f>BK82</f>
        <v>0</v>
      </c>
      <c r="K82" s="41"/>
      <c r="L82" s="45"/>
      <c r="M82" s="96"/>
      <c r="N82" s="187"/>
      <c r="O82" s="97"/>
      <c r="P82" s="188">
        <f>P83</f>
        <v>0</v>
      </c>
      <c r="Q82" s="97"/>
      <c r="R82" s="188">
        <f>R83</f>
        <v>13.688445000000003</v>
      </c>
      <c r="S82" s="97"/>
      <c r="T82" s="189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117</v>
      </c>
      <c r="BK82" s="190">
        <f>BK83</f>
        <v>0</v>
      </c>
    </row>
    <row r="83" s="12" customFormat="1" ht="25.92" customHeight="1">
      <c r="A83" s="12"/>
      <c r="B83" s="191"/>
      <c r="C83" s="192"/>
      <c r="D83" s="193" t="s">
        <v>71</v>
      </c>
      <c r="E83" s="194" t="s">
        <v>175</v>
      </c>
      <c r="F83" s="194" t="s">
        <v>176</v>
      </c>
      <c r="G83" s="192"/>
      <c r="H83" s="192"/>
      <c r="I83" s="195"/>
      <c r="J83" s="196">
        <f>BK83</f>
        <v>0</v>
      </c>
      <c r="K83" s="192"/>
      <c r="L83" s="197"/>
      <c r="M83" s="198"/>
      <c r="N83" s="199"/>
      <c r="O83" s="199"/>
      <c r="P83" s="200">
        <f>P84+P273</f>
        <v>0</v>
      </c>
      <c r="Q83" s="199"/>
      <c r="R83" s="200">
        <f>R84+R273</f>
        <v>13.688445000000003</v>
      </c>
      <c r="S83" s="199"/>
      <c r="T83" s="201">
        <f>T84+T273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71</v>
      </c>
      <c r="AU83" s="203" t="s">
        <v>72</v>
      </c>
      <c r="AY83" s="202" t="s">
        <v>142</v>
      </c>
      <c r="BK83" s="204">
        <f>BK84+BK273</f>
        <v>0</v>
      </c>
    </row>
    <row r="84" s="12" customFormat="1" ht="22.8" customHeight="1">
      <c r="A84" s="12"/>
      <c r="B84" s="191"/>
      <c r="C84" s="192"/>
      <c r="D84" s="193" t="s">
        <v>71</v>
      </c>
      <c r="E84" s="247" t="s">
        <v>80</v>
      </c>
      <c r="F84" s="247" t="s">
        <v>177</v>
      </c>
      <c r="G84" s="192"/>
      <c r="H84" s="192"/>
      <c r="I84" s="195"/>
      <c r="J84" s="248">
        <f>BK84</f>
        <v>0</v>
      </c>
      <c r="K84" s="192"/>
      <c r="L84" s="197"/>
      <c r="M84" s="198"/>
      <c r="N84" s="199"/>
      <c r="O84" s="199"/>
      <c r="P84" s="200">
        <f>SUM(P85:P272)</f>
        <v>0</v>
      </c>
      <c r="Q84" s="199"/>
      <c r="R84" s="200">
        <f>SUM(R85:R272)</f>
        <v>13.688445000000003</v>
      </c>
      <c r="S84" s="199"/>
      <c r="T84" s="201">
        <f>SUM(T85:T272)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80</v>
      </c>
      <c r="AT84" s="203" t="s">
        <v>71</v>
      </c>
      <c r="AU84" s="203" t="s">
        <v>80</v>
      </c>
      <c r="AY84" s="202" t="s">
        <v>142</v>
      </c>
      <c r="BK84" s="204">
        <f>SUM(BK85:BK272)</f>
        <v>0</v>
      </c>
    </row>
    <row r="85" s="2" customFormat="1" ht="37.8" customHeight="1">
      <c r="A85" s="39"/>
      <c r="B85" s="40"/>
      <c r="C85" s="205" t="s">
        <v>80</v>
      </c>
      <c r="D85" s="205" t="s">
        <v>143</v>
      </c>
      <c r="E85" s="206" t="s">
        <v>298</v>
      </c>
      <c r="F85" s="207" t="s">
        <v>299</v>
      </c>
      <c r="G85" s="208" t="s">
        <v>231</v>
      </c>
      <c r="H85" s="209">
        <v>124.98</v>
      </c>
      <c r="I85" s="210"/>
      <c r="J85" s="211">
        <f>ROUND(I85*H85,2)</f>
        <v>0</v>
      </c>
      <c r="K85" s="212"/>
      <c r="L85" s="45"/>
      <c r="M85" s="213" t="s">
        <v>19</v>
      </c>
      <c r="N85" s="214" t="s">
        <v>43</v>
      </c>
      <c r="O85" s="85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146</v>
      </c>
      <c r="AT85" s="217" t="s">
        <v>143</v>
      </c>
      <c r="AU85" s="217" t="s">
        <v>82</v>
      </c>
      <c r="AY85" s="18" t="s">
        <v>142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8" t="s">
        <v>80</v>
      </c>
      <c r="BK85" s="218">
        <f>ROUND(I85*H85,2)</f>
        <v>0</v>
      </c>
      <c r="BL85" s="18" t="s">
        <v>146</v>
      </c>
      <c r="BM85" s="217" t="s">
        <v>887</v>
      </c>
    </row>
    <row r="86" s="2" customFormat="1">
      <c r="A86" s="39"/>
      <c r="B86" s="40"/>
      <c r="C86" s="41"/>
      <c r="D86" s="219" t="s">
        <v>148</v>
      </c>
      <c r="E86" s="41"/>
      <c r="F86" s="220" t="s">
        <v>301</v>
      </c>
      <c r="G86" s="41"/>
      <c r="H86" s="41"/>
      <c r="I86" s="221"/>
      <c r="J86" s="41"/>
      <c r="K86" s="41"/>
      <c r="L86" s="45"/>
      <c r="M86" s="222"/>
      <c r="N86" s="223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148</v>
      </c>
      <c r="AU86" s="18" t="s">
        <v>82</v>
      </c>
    </row>
    <row r="87" s="13" customFormat="1">
      <c r="A87" s="13"/>
      <c r="B87" s="224"/>
      <c r="C87" s="225"/>
      <c r="D87" s="226" t="s">
        <v>150</v>
      </c>
      <c r="E87" s="227" t="s">
        <v>19</v>
      </c>
      <c r="F87" s="228" t="s">
        <v>888</v>
      </c>
      <c r="G87" s="225"/>
      <c r="H87" s="229">
        <v>124.98</v>
      </c>
      <c r="I87" s="230"/>
      <c r="J87" s="225"/>
      <c r="K87" s="225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150</v>
      </c>
      <c r="AU87" s="235" t="s">
        <v>82</v>
      </c>
      <c r="AV87" s="13" t="s">
        <v>82</v>
      </c>
      <c r="AW87" s="13" t="s">
        <v>33</v>
      </c>
      <c r="AX87" s="13" t="s">
        <v>72</v>
      </c>
      <c r="AY87" s="235" t="s">
        <v>142</v>
      </c>
    </row>
    <row r="88" s="14" customFormat="1">
      <c r="A88" s="14"/>
      <c r="B88" s="249"/>
      <c r="C88" s="250"/>
      <c r="D88" s="226" t="s">
        <v>150</v>
      </c>
      <c r="E88" s="251" t="s">
        <v>19</v>
      </c>
      <c r="F88" s="252" t="s">
        <v>236</v>
      </c>
      <c r="G88" s="250"/>
      <c r="H88" s="253">
        <v>124.98</v>
      </c>
      <c r="I88" s="254"/>
      <c r="J88" s="250"/>
      <c r="K88" s="250"/>
      <c r="L88" s="255"/>
      <c r="M88" s="256"/>
      <c r="N88" s="257"/>
      <c r="O88" s="257"/>
      <c r="P88" s="257"/>
      <c r="Q88" s="257"/>
      <c r="R88" s="257"/>
      <c r="S88" s="257"/>
      <c r="T88" s="25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9" t="s">
        <v>150</v>
      </c>
      <c r="AU88" s="259" t="s">
        <v>82</v>
      </c>
      <c r="AV88" s="14" t="s">
        <v>146</v>
      </c>
      <c r="AW88" s="14" t="s">
        <v>33</v>
      </c>
      <c r="AX88" s="14" t="s">
        <v>80</v>
      </c>
      <c r="AY88" s="259" t="s">
        <v>142</v>
      </c>
    </row>
    <row r="89" s="2" customFormat="1" ht="37.8" customHeight="1">
      <c r="A89" s="39"/>
      <c r="B89" s="40"/>
      <c r="C89" s="205" t="s">
        <v>82</v>
      </c>
      <c r="D89" s="205" t="s">
        <v>143</v>
      </c>
      <c r="E89" s="206" t="s">
        <v>298</v>
      </c>
      <c r="F89" s="207" t="s">
        <v>299</v>
      </c>
      <c r="G89" s="208" t="s">
        <v>231</v>
      </c>
      <c r="H89" s="209">
        <v>1.0800000000000001</v>
      </c>
      <c r="I89" s="210"/>
      <c r="J89" s="211">
        <f>ROUND(I89*H89,2)</f>
        <v>0</v>
      </c>
      <c r="K89" s="212"/>
      <c r="L89" s="45"/>
      <c r="M89" s="213" t="s">
        <v>19</v>
      </c>
      <c r="N89" s="214" t="s">
        <v>43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146</v>
      </c>
      <c r="AT89" s="217" t="s">
        <v>143</v>
      </c>
      <c r="AU89" s="217" t="s">
        <v>82</v>
      </c>
      <c r="AY89" s="18" t="s">
        <v>142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80</v>
      </c>
      <c r="BK89" s="218">
        <f>ROUND(I89*H89,2)</f>
        <v>0</v>
      </c>
      <c r="BL89" s="18" t="s">
        <v>146</v>
      </c>
      <c r="BM89" s="217" t="s">
        <v>889</v>
      </c>
    </row>
    <row r="90" s="2" customFormat="1">
      <c r="A90" s="39"/>
      <c r="B90" s="40"/>
      <c r="C90" s="41"/>
      <c r="D90" s="219" t="s">
        <v>148</v>
      </c>
      <c r="E90" s="41"/>
      <c r="F90" s="220" t="s">
        <v>301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148</v>
      </c>
      <c r="AU90" s="18" t="s">
        <v>82</v>
      </c>
    </row>
    <row r="91" s="13" customFormat="1">
      <c r="A91" s="13"/>
      <c r="B91" s="224"/>
      <c r="C91" s="225"/>
      <c r="D91" s="226" t="s">
        <v>150</v>
      </c>
      <c r="E91" s="227" t="s">
        <v>19</v>
      </c>
      <c r="F91" s="228" t="s">
        <v>890</v>
      </c>
      <c r="G91" s="225"/>
      <c r="H91" s="229">
        <v>1.0800000000000001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150</v>
      </c>
      <c r="AU91" s="235" t="s">
        <v>82</v>
      </c>
      <c r="AV91" s="13" t="s">
        <v>82</v>
      </c>
      <c r="AW91" s="13" t="s">
        <v>33</v>
      </c>
      <c r="AX91" s="13" t="s">
        <v>72</v>
      </c>
      <c r="AY91" s="235" t="s">
        <v>142</v>
      </c>
    </row>
    <row r="92" s="14" customFormat="1">
      <c r="A92" s="14"/>
      <c r="B92" s="249"/>
      <c r="C92" s="250"/>
      <c r="D92" s="226" t="s">
        <v>150</v>
      </c>
      <c r="E92" s="251" t="s">
        <v>19</v>
      </c>
      <c r="F92" s="252" t="s">
        <v>236</v>
      </c>
      <c r="G92" s="250"/>
      <c r="H92" s="253">
        <v>1.0800000000000001</v>
      </c>
      <c r="I92" s="254"/>
      <c r="J92" s="250"/>
      <c r="K92" s="250"/>
      <c r="L92" s="255"/>
      <c r="M92" s="256"/>
      <c r="N92" s="257"/>
      <c r="O92" s="257"/>
      <c r="P92" s="257"/>
      <c r="Q92" s="257"/>
      <c r="R92" s="257"/>
      <c r="S92" s="257"/>
      <c r="T92" s="25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9" t="s">
        <v>150</v>
      </c>
      <c r="AU92" s="259" t="s">
        <v>82</v>
      </c>
      <c r="AV92" s="14" t="s">
        <v>146</v>
      </c>
      <c r="AW92" s="14" t="s">
        <v>33</v>
      </c>
      <c r="AX92" s="14" t="s">
        <v>80</v>
      </c>
      <c r="AY92" s="259" t="s">
        <v>142</v>
      </c>
    </row>
    <row r="93" s="2" customFormat="1" ht="37.8" customHeight="1">
      <c r="A93" s="39"/>
      <c r="B93" s="40"/>
      <c r="C93" s="205" t="s">
        <v>158</v>
      </c>
      <c r="D93" s="205" t="s">
        <v>143</v>
      </c>
      <c r="E93" s="206" t="s">
        <v>298</v>
      </c>
      <c r="F93" s="207" t="s">
        <v>299</v>
      </c>
      <c r="G93" s="208" t="s">
        <v>231</v>
      </c>
      <c r="H93" s="209">
        <v>3.0600000000000001</v>
      </c>
      <c r="I93" s="210"/>
      <c r="J93" s="211">
        <f>ROUND(I93*H93,2)</f>
        <v>0</v>
      </c>
      <c r="K93" s="212"/>
      <c r="L93" s="45"/>
      <c r="M93" s="213" t="s">
        <v>19</v>
      </c>
      <c r="N93" s="214" t="s">
        <v>43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146</v>
      </c>
      <c r="AT93" s="217" t="s">
        <v>143</v>
      </c>
      <c r="AU93" s="217" t="s">
        <v>82</v>
      </c>
      <c r="AY93" s="18" t="s">
        <v>142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80</v>
      </c>
      <c r="BK93" s="218">
        <f>ROUND(I93*H93,2)</f>
        <v>0</v>
      </c>
      <c r="BL93" s="18" t="s">
        <v>146</v>
      </c>
      <c r="BM93" s="217" t="s">
        <v>891</v>
      </c>
    </row>
    <row r="94" s="2" customFormat="1">
      <c r="A94" s="39"/>
      <c r="B94" s="40"/>
      <c r="C94" s="41"/>
      <c r="D94" s="219" t="s">
        <v>148</v>
      </c>
      <c r="E94" s="41"/>
      <c r="F94" s="220" t="s">
        <v>301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148</v>
      </c>
      <c r="AU94" s="18" t="s">
        <v>82</v>
      </c>
    </row>
    <row r="95" s="13" customFormat="1">
      <c r="A95" s="13"/>
      <c r="B95" s="224"/>
      <c r="C95" s="225"/>
      <c r="D95" s="226" t="s">
        <v>150</v>
      </c>
      <c r="E95" s="227" t="s">
        <v>19</v>
      </c>
      <c r="F95" s="228" t="s">
        <v>892</v>
      </c>
      <c r="G95" s="225"/>
      <c r="H95" s="229">
        <v>3.0600000000000001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150</v>
      </c>
      <c r="AU95" s="235" t="s">
        <v>82</v>
      </c>
      <c r="AV95" s="13" t="s">
        <v>82</v>
      </c>
      <c r="AW95" s="13" t="s">
        <v>33</v>
      </c>
      <c r="AX95" s="13" t="s">
        <v>72</v>
      </c>
      <c r="AY95" s="235" t="s">
        <v>142</v>
      </c>
    </row>
    <row r="96" s="14" customFormat="1">
      <c r="A96" s="14"/>
      <c r="B96" s="249"/>
      <c r="C96" s="250"/>
      <c r="D96" s="226" t="s">
        <v>150</v>
      </c>
      <c r="E96" s="251" t="s">
        <v>19</v>
      </c>
      <c r="F96" s="252" t="s">
        <v>236</v>
      </c>
      <c r="G96" s="250"/>
      <c r="H96" s="253">
        <v>3.0600000000000001</v>
      </c>
      <c r="I96" s="254"/>
      <c r="J96" s="250"/>
      <c r="K96" s="250"/>
      <c r="L96" s="255"/>
      <c r="M96" s="256"/>
      <c r="N96" s="257"/>
      <c r="O96" s="257"/>
      <c r="P96" s="257"/>
      <c r="Q96" s="257"/>
      <c r="R96" s="257"/>
      <c r="S96" s="257"/>
      <c r="T96" s="25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9" t="s">
        <v>150</v>
      </c>
      <c r="AU96" s="259" t="s">
        <v>82</v>
      </c>
      <c r="AV96" s="14" t="s">
        <v>146</v>
      </c>
      <c r="AW96" s="14" t="s">
        <v>33</v>
      </c>
      <c r="AX96" s="14" t="s">
        <v>80</v>
      </c>
      <c r="AY96" s="259" t="s">
        <v>142</v>
      </c>
    </row>
    <row r="97" s="2" customFormat="1" ht="37.8" customHeight="1">
      <c r="A97" s="39"/>
      <c r="B97" s="40"/>
      <c r="C97" s="205" t="s">
        <v>146</v>
      </c>
      <c r="D97" s="205" t="s">
        <v>143</v>
      </c>
      <c r="E97" s="206" t="s">
        <v>305</v>
      </c>
      <c r="F97" s="207" t="s">
        <v>306</v>
      </c>
      <c r="G97" s="208" t="s">
        <v>231</v>
      </c>
      <c r="H97" s="209">
        <v>15</v>
      </c>
      <c r="I97" s="210"/>
      <c r="J97" s="211">
        <f>ROUND(I97*H97,2)</f>
        <v>0</v>
      </c>
      <c r="K97" s="212"/>
      <c r="L97" s="45"/>
      <c r="M97" s="213" t="s">
        <v>19</v>
      </c>
      <c r="N97" s="214" t="s">
        <v>43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146</v>
      </c>
      <c r="AT97" s="217" t="s">
        <v>143</v>
      </c>
      <c r="AU97" s="217" t="s">
        <v>82</v>
      </c>
      <c r="AY97" s="18" t="s">
        <v>142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80</v>
      </c>
      <c r="BK97" s="218">
        <f>ROUND(I97*H97,2)</f>
        <v>0</v>
      </c>
      <c r="BL97" s="18" t="s">
        <v>146</v>
      </c>
      <c r="BM97" s="217" t="s">
        <v>893</v>
      </c>
    </row>
    <row r="98" s="2" customFormat="1">
      <c r="A98" s="39"/>
      <c r="B98" s="40"/>
      <c r="C98" s="41"/>
      <c r="D98" s="219" t="s">
        <v>148</v>
      </c>
      <c r="E98" s="41"/>
      <c r="F98" s="220" t="s">
        <v>308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148</v>
      </c>
      <c r="AU98" s="18" t="s">
        <v>82</v>
      </c>
    </row>
    <row r="99" s="13" customFormat="1">
      <c r="A99" s="13"/>
      <c r="B99" s="224"/>
      <c r="C99" s="225"/>
      <c r="D99" s="226" t="s">
        <v>150</v>
      </c>
      <c r="E99" s="227" t="s">
        <v>19</v>
      </c>
      <c r="F99" s="228" t="s">
        <v>894</v>
      </c>
      <c r="G99" s="225"/>
      <c r="H99" s="229">
        <v>15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150</v>
      </c>
      <c r="AU99" s="235" t="s">
        <v>82</v>
      </c>
      <c r="AV99" s="13" t="s">
        <v>82</v>
      </c>
      <c r="AW99" s="13" t="s">
        <v>33</v>
      </c>
      <c r="AX99" s="13" t="s">
        <v>72</v>
      </c>
      <c r="AY99" s="235" t="s">
        <v>142</v>
      </c>
    </row>
    <row r="100" s="14" customFormat="1">
      <c r="A100" s="14"/>
      <c r="B100" s="249"/>
      <c r="C100" s="250"/>
      <c r="D100" s="226" t="s">
        <v>150</v>
      </c>
      <c r="E100" s="251" t="s">
        <v>19</v>
      </c>
      <c r="F100" s="252" t="s">
        <v>236</v>
      </c>
      <c r="G100" s="250"/>
      <c r="H100" s="253">
        <v>15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9" t="s">
        <v>150</v>
      </c>
      <c r="AU100" s="259" t="s">
        <v>82</v>
      </c>
      <c r="AV100" s="14" t="s">
        <v>146</v>
      </c>
      <c r="AW100" s="14" t="s">
        <v>33</v>
      </c>
      <c r="AX100" s="14" t="s">
        <v>80</v>
      </c>
      <c r="AY100" s="259" t="s">
        <v>142</v>
      </c>
    </row>
    <row r="101" s="2" customFormat="1" ht="37.8" customHeight="1">
      <c r="A101" s="39"/>
      <c r="B101" s="40"/>
      <c r="C101" s="205" t="s">
        <v>170</v>
      </c>
      <c r="D101" s="205" t="s">
        <v>143</v>
      </c>
      <c r="E101" s="206" t="s">
        <v>315</v>
      </c>
      <c r="F101" s="207" t="s">
        <v>316</v>
      </c>
      <c r="G101" s="208" t="s">
        <v>231</v>
      </c>
      <c r="H101" s="209">
        <v>45</v>
      </c>
      <c r="I101" s="210"/>
      <c r="J101" s="211">
        <f>ROUND(I101*H101,2)</f>
        <v>0</v>
      </c>
      <c r="K101" s="212"/>
      <c r="L101" s="45"/>
      <c r="M101" s="213" t="s">
        <v>19</v>
      </c>
      <c r="N101" s="214" t="s">
        <v>43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146</v>
      </c>
      <c r="AT101" s="217" t="s">
        <v>143</v>
      </c>
      <c r="AU101" s="217" t="s">
        <v>82</v>
      </c>
      <c r="AY101" s="18" t="s">
        <v>142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80</v>
      </c>
      <c r="BK101" s="218">
        <f>ROUND(I101*H101,2)</f>
        <v>0</v>
      </c>
      <c r="BL101" s="18" t="s">
        <v>146</v>
      </c>
      <c r="BM101" s="217" t="s">
        <v>895</v>
      </c>
    </row>
    <row r="102" s="2" customFormat="1">
      <c r="A102" s="39"/>
      <c r="B102" s="40"/>
      <c r="C102" s="41"/>
      <c r="D102" s="219" t="s">
        <v>148</v>
      </c>
      <c r="E102" s="41"/>
      <c r="F102" s="220" t="s">
        <v>318</v>
      </c>
      <c r="G102" s="41"/>
      <c r="H102" s="41"/>
      <c r="I102" s="221"/>
      <c r="J102" s="41"/>
      <c r="K102" s="41"/>
      <c r="L102" s="45"/>
      <c r="M102" s="222"/>
      <c r="N102" s="22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148</v>
      </c>
      <c r="AU102" s="18" t="s">
        <v>82</v>
      </c>
    </row>
    <row r="103" s="13" customFormat="1">
      <c r="A103" s="13"/>
      <c r="B103" s="224"/>
      <c r="C103" s="225"/>
      <c r="D103" s="226" t="s">
        <v>150</v>
      </c>
      <c r="E103" s="225"/>
      <c r="F103" s="228" t="s">
        <v>896</v>
      </c>
      <c r="G103" s="225"/>
      <c r="H103" s="229">
        <v>45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150</v>
      </c>
      <c r="AU103" s="235" t="s">
        <v>82</v>
      </c>
      <c r="AV103" s="13" t="s">
        <v>82</v>
      </c>
      <c r="AW103" s="13" t="s">
        <v>4</v>
      </c>
      <c r="AX103" s="13" t="s">
        <v>80</v>
      </c>
      <c r="AY103" s="235" t="s">
        <v>142</v>
      </c>
    </row>
    <row r="104" s="2" customFormat="1" ht="24.15" customHeight="1">
      <c r="A104" s="39"/>
      <c r="B104" s="40"/>
      <c r="C104" s="205" t="s">
        <v>178</v>
      </c>
      <c r="D104" s="205" t="s">
        <v>143</v>
      </c>
      <c r="E104" s="206" t="s">
        <v>644</v>
      </c>
      <c r="F104" s="207" t="s">
        <v>645</v>
      </c>
      <c r="G104" s="208" t="s">
        <v>231</v>
      </c>
      <c r="H104" s="209">
        <v>1.0800000000000001</v>
      </c>
      <c r="I104" s="210"/>
      <c r="J104" s="211">
        <f>ROUND(I104*H104,2)</f>
        <v>0</v>
      </c>
      <c r="K104" s="212"/>
      <c r="L104" s="45"/>
      <c r="M104" s="213" t="s">
        <v>19</v>
      </c>
      <c r="N104" s="214" t="s">
        <v>43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146</v>
      </c>
      <c r="AT104" s="217" t="s">
        <v>143</v>
      </c>
      <c r="AU104" s="217" t="s">
        <v>82</v>
      </c>
      <c r="AY104" s="18" t="s">
        <v>142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80</v>
      </c>
      <c r="BK104" s="218">
        <f>ROUND(I104*H104,2)</f>
        <v>0</v>
      </c>
      <c r="BL104" s="18" t="s">
        <v>146</v>
      </c>
      <c r="BM104" s="217" t="s">
        <v>897</v>
      </c>
    </row>
    <row r="105" s="2" customFormat="1">
      <c r="A105" s="39"/>
      <c r="B105" s="40"/>
      <c r="C105" s="41"/>
      <c r="D105" s="219" t="s">
        <v>148</v>
      </c>
      <c r="E105" s="41"/>
      <c r="F105" s="220" t="s">
        <v>647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148</v>
      </c>
      <c r="AU105" s="18" t="s">
        <v>82</v>
      </c>
    </row>
    <row r="106" s="13" customFormat="1">
      <c r="A106" s="13"/>
      <c r="B106" s="224"/>
      <c r="C106" s="225"/>
      <c r="D106" s="226" t="s">
        <v>150</v>
      </c>
      <c r="E106" s="227" t="s">
        <v>19</v>
      </c>
      <c r="F106" s="228" t="s">
        <v>890</v>
      </c>
      <c r="G106" s="225"/>
      <c r="H106" s="229">
        <v>1.0800000000000001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150</v>
      </c>
      <c r="AU106" s="235" t="s">
        <v>82</v>
      </c>
      <c r="AV106" s="13" t="s">
        <v>82</v>
      </c>
      <c r="AW106" s="13" t="s">
        <v>33</v>
      </c>
      <c r="AX106" s="13" t="s">
        <v>72</v>
      </c>
      <c r="AY106" s="235" t="s">
        <v>142</v>
      </c>
    </row>
    <row r="107" s="14" customFormat="1">
      <c r="A107" s="14"/>
      <c r="B107" s="249"/>
      <c r="C107" s="250"/>
      <c r="D107" s="226" t="s">
        <v>150</v>
      </c>
      <c r="E107" s="251" t="s">
        <v>19</v>
      </c>
      <c r="F107" s="252" t="s">
        <v>236</v>
      </c>
      <c r="G107" s="250"/>
      <c r="H107" s="253">
        <v>1.0800000000000001</v>
      </c>
      <c r="I107" s="254"/>
      <c r="J107" s="250"/>
      <c r="K107" s="250"/>
      <c r="L107" s="255"/>
      <c r="M107" s="256"/>
      <c r="N107" s="257"/>
      <c r="O107" s="257"/>
      <c r="P107" s="257"/>
      <c r="Q107" s="257"/>
      <c r="R107" s="257"/>
      <c r="S107" s="257"/>
      <c r="T107" s="25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9" t="s">
        <v>150</v>
      </c>
      <c r="AU107" s="259" t="s">
        <v>82</v>
      </c>
      <c r="AV107" s="14" t="s">
        <v>146</v>
      </c>
      <c r="AW107" s="14" t="s">
        <v>33</v>
      </c>
      <c r="AX107" s="14" t="s">
        <v>80</v>
      </c>
      <c r="AY107" s="259" t="s">
        <v>142</v>
      </c>
    </row>
    <row r="108" s="2" customFormat="1" ht="24.15" customHeight="1">
      <c r="A108" s="39"/>
      <c r="B108" s="40"/>
      <c r="C108" s="205" t="s">
        <v>155</v>
      </c>
      <c r="D108" s="205" t="s">
        <v>143</v>
      </c>
      <c r="E108" s="206" t="s">
        <v>321</v>
      </c>
      <c r="F108" s="207" t="s">
        <v>322</v>
      </c>
      <c r="G108" s="208" t="s">
        <v>231</v>
      </c>
      <c r="H108" s="209">
        <v>139.97999999999999</v>
      </c>
      <c r="I108" s="210"/>
      <c r="J108" s="211">
        <f>ROUND(I108*H108,2)</f>
        <v>0</v>
      </c>
      <c r="K108" s="212"/>
      <c r="L108" s="45"/>
      <c r="M108" s="213" t="s">
        <v>19</v>
      </c>
      <c r="N108" s="214" t="s">
        <v>43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146</v>
      </c>
      <c r="AT108" s="217" t="s">
        <v>143</v>
      </c>
      <c r="AU108" s="217" t="s">
        <v>82</v>
      </c>
      <c r="AY108" s="18" t="s">
        <v>142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80</v>
      </c>
      <c r="BK108" s="218">
        <f>ROUND(I108*H108,2)</f>
        <v>0</v>
      </c>
      <c r="BL108" s="18" t="s">
        <v>146</v>
      </c>
      <c r="BM108" s="217" t="s">
        <v>898</v>
      </c>
    </row>
    <row r="109" s="2" customFormat="1">
      <c r="A109" s="39"/>
      <c r="B109" s="40"/>
      <c r="C109" s="41"/>
      <c r="D109" s="219" t="s">
        <v>148</v>
      </c>
      <c r="E109" s="41"/>
      <c r="F109" s="220" t="s">
        <v>324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148</v>
      </c>
      <c r="AU109" s="18" t="s">
        <v>82</v>
      </c>
    </row>
    <row r="110" s="13" customFormat="1">
      <c r="A110" s="13"/>
      <c r="B110" s="224"/>
      <c r="C110" s="225"/>
      <c r="D110" s="226" t="s">
        <v>150</v>
      </c>
      <c r="E110" s="227" t="s">
        <v>19</v>
      </c>
      <c r="F110" s="228" t="s">
        <v>888</v>
      </c>
      <c r="G110" s="225"/>
      <c r="H110" s="229">
        <v>124.98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150</v>
      </c>
      <c r="AU110" s="235" t="s">
        <v>82</v>
      </c>
      <c r="AV110" s="13" t="s">
        <v>82</v>
      </c>
      <c r="AW110" s="13" t="s">
        <v>33</v>
      </c>
      <c r="AX110" s="13" t="s">
        <v>72</v>
      </c>
      <c r="AY110" s="235" t="s">
        <v>142</v>
      </c>
    </row>
    <row r="111" s="13" customFormat="1">
      <c r="A111" s="13"/>
      <c r="B111" s="224"/>
      <c r="C111" s="225"/>
      <c r="D111" s="226" t="s">
        <v>150</v>
      </c>
      <c r="E111" s="227" t="s">
        <v>19</v>
      </c>
      <c r="F111" s="228" t="s">
        <v>899</v>
      </c>
      <c r="G111" s="225"/>
      <c r="H111" s="229">
        <v>15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150</v>
      </c>
      <c r="AU111" s="235" t="s">
        <v>82</v>
      </c>
      <c r="AV111" s="13" t="s">
        <v>82</v>
      </c>
      <c r="AW111" s="13" t="s">
        <v>33</v>
      </c>
      <c r="AX111" s="13" t="s">
        <v>72</v>
      </c>
      <c r="AY111" s="235" t="s">
        <v>142</v>
      </c>
    </row>
    <row r="112" s="14" customFormat="1">
      <c r="A112" s="14"/>
      <c r="B112" s="249"/>
      <c r="C112" s="250"/>
      <c r="D112" s="226" t="s">
        <v>150</v>
      </c>
      <c r="E112" s="251" t="s">
        <v>19</v>
      </c>
      <c r="F112" s="252" t="s">
        <v>236</v>
      </c>
      <c r="G112" s="250"/>
      <c r="H112" s="253">
        <v>139.98000000000002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9" t="s">
        <v>150</v>
      </c>
      <c r="AU112" s="259" t="s">
        <v>82</v>
      </c>
      <c r="AV112" s="14" t="s">
        <v>146</v>
      </c>
      <c r="AW112" s="14" t="s">
        <v>33</v>
      </c>
      <c r="AX112" s="14" t="s">
        <v>80</v>
      </c>
      <c r="AY112" s="259" t="s">
        <v>142</v>
      </c>
    </row>
    <row r="113" s="2" customFormat="1" ht="24.15" customHeight="1">
      <c r="A113" s="39"/>
      <c r="B113" s="40"/>
      <c r="C113" s="205" t="s">
        <v>193</v>
      </c>
      <c r="D113" s="205" t="s">
        <v>143</v>
      </c>
      <c r="E113" s="206" t="s">
        <v>327</v>
      </c>
      <c r="F113" s="207" t="s">
        <v>328</v>
      </c>
      <c r="G113" s="208" t="s">
        <v>329</v>
      </c>
      <c r="H113" s="209">
        <v>27</v>
      </c>
      <c r="I113" s="210"/>
      <c r="J113" s="211">
        <f>ROUND(I113*H113,2)</f>
        <v>0</v>
      </c>
      <c r="K113" s="212"/>
      <c r="L113" s="45"/>
      <c r="M113" s="213" t="s">
        <v>19</v>
      </c>
      <c r="N113" s="214" t="s">
        <v>43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146</v>
      </c>
      <c r="AT113" s="217" t="s">
        <v>143</v>
      </c>
      <c r="AU113" s="217" t="s">
        <v>82</v>
      </c>
      <c r="AY113" s="18" t="s">
        <v>142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80</v>
      </c>
      <c r="BK113" s="218">
        <f>ROUND(I113*H113,2)</f>
        <v>0</v>
      </c>
      <c r="BL113" s="18" t="s">
        <v>146</v>
      </c>
      <c r="BM113" s="217" t="s">
        <v>900</v>
      </c>
    </row>
    <row r="114" s="2" customFormat="1">
      <c r="A114" s="39"/>
      <c r="B114" s="40"/>
      <c r="C114" s="41"/>
      <c r="D114" s="219" t="s">
        <v>148</v>
      </c>
      <c r="E114" s="41"/>
      <c r="F114" s="220" t="s">
        <v>331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148</v>
      </c>
      <c r="AU114" s="18" t="s">
        <v>82</v>
      </c>
    </row>
    <row r="115" s="13" customFormat="1">
      <c r="A115" s="13"/>
      <c r="B115" s="224"/>
      <c r="C115" s="225"/>
      <c r="D115" s="226" t="s">
        <v>150</v>
      </c>
      <c r="E115" s="225"/>
      <c r="F115" s="228" t="s">
        <v>901</v>
      </c>
      <c r="G115" s="225"/>
      <c r="H115" s="229">
        <v>27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150</v>
      </c>
      <c r="AU115" s="235" t="s">
        <v>82</v>
      </c>
      <c r="AV115" s="13" t="s">
        <v>82</v>
      </c>
      <c r="AW115" s="13" t="s">
        <v>4</v>
      </c>
      <c r="AX115" s="13" t="s">
        <v>80</v>
      </c>
      <c r="AY115" s="235" t="s">
        <v>142</v>
      </c>
    </row>
    <row r="116" s="2" customFormat="1" ht="24.15" customHeight="1">
      <c r="A116" s="39"/>
      <c r="B116" s="40"/>
      <c r="C116" s="205" t="s">
        <v>198</v>
      </c>
      <c r="D116" s="205" t="s">
        <v>143</v>
      </c>
      <c r="E116" s="206" t="s">
        <v>334</v>
      </c>
      <c r="F116" s="207" t="s">
        <v>335</v>
      </c>
      <c r="G116" s="208" t="s">
        <v>231</v>
      </c>
      <c r="H116" s="209">
        <v>15</v>
      </c>
      <c r="I116" s="210"/>
      <c r="J116" s="211">
        <f>ROUND(I116*H116,2)</f>
        <v>0</v>
      </c>
      <c r="K116" s="212"/>
      <c r="L116" s="45"/>
      <c r="M116" s="213" t="s">
        <v>19</v>
      </c>
      <c r="N116" s="214" t="s">
        <v>43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146</v>
      </c>
      <c r="AT116" s="217" t="s">
        <v>143</v>
      </c>
      <c r="AU116" s="217" t="s">
        <v>82</v>
      </c>
      <c r="AY116" s="18" t="s">
        <v>142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80</v>
      </c>
      <c r="BK116" s="218">
        <f>ROUND(I116*H116,2)</f>
        <v>0</v>
      </c>
      <c r="BL116" s="18" t="s">
        <v>146</v>
      </c>
      <c r="BM116" s="217" t="s">
        <v>902</v>
      </c>
    </row>
    <row r="117" s="2" customFormat="1">
      <c r="A117" s="39"/>
      <c r="B117" s="40"/>
      <c r="C117" s="41"/>
      <c r="D117" s="219" t="s">
        <v>148</v>
      </c>
      <c r="E117" s="41"/>
      <c r="F117" s="220" t="s">
        <v>337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148</v>
      </c>
      <c r="AU117" s="18" t="s">
        <v>82</v>
      </c>
    </row>
    <row r="118" s="13" customFormat="1">
      <c r="A118" s="13"/>
      <c r="B118" s="224"/>
      <c r="C118" s="225"/>
      <c r="D118" s="226" t="s">
        <v>150</v>
      </c>
      <c r="E118" s="227" t="s">
        <v>19</v>
      </c>
      <c r="F118" s="228" t="s">
        <v>903</v>
      </c>
      <c r="G118" s="225"/>
      <c r="H118" s="229">
        <v>15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150</v>
      </c>
      <c r="AU118" s="235" t="s">
        <v>82</v>
      </c>
      <c r="AV118" s="13" t="s">
        <v>82</v>
      </c>
      <c r="AW118" s="13" t="s">
        <v>33</v>
      </c>
      <c r="AX118" s="13" t="s">
        <v>72</v>
      </c>
      <c r="AY118" s="235" t="s">
        <v>142</v>
      </c>
    </row>
    <row r="119" s="14" customFormat="1">
      <c r="A119" s="14"/>
      <c r="B119" s="249"/>
      <c r="C119" s="250"/>
      <c r="D119" s="226" t="s">
        <v>150</v>
      </c>
      <c r="E119" s="251" t="s">
        <v>19</v>
      </c>
      <c r="F119" s="252" t="s">
        <v>236</v>
      </c>
      <c r="G119" s="250"/>
      <c r="H119" s="253">
        <v>15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150</v>
      </c>
      <c r="AU119" s="259" t="s">
        <v>82</v>
      </c>
      <c r="AV119" s="14" t="s">
        <v>146</v>
      </c>
      <c r="AW119" s="14" t="s">
        <v>33</v>
      </c>
      <c r="AX119" s="14" t="s">
        <v>80</v>
      </c>
      <c r="AY119" s="259" t="s">
        <v>142</v>
      </c>
    </row>
    <row r="120" s="2" customFormat="1" ht="16.5" customHeight="1">
      <c r="A120" s="39"/>
      <c r="B120" s="40"/>
      <c r="C120" s="205" t="s">
        <v>203</v>
      </c>
      <c r="D120" s="205" t="s">
        <v>143</v>
      </c>
      <c r="E120" s="206" t="s">
        <v>904</v>
      </c>
      <c r="F120" s="207" t="s">
        <v>905</v>
      </c>
      <c r="G120" s="208" t="s">
        <v>102</v>
      </c>
      <c r="H120" s="209">
        <v>833.20000000000005</v>
      </c>
      <c r="I120" s="210"/>
      <c r="J120" s="211">
        <f>ROUND(I120*H120,2)</f>
        <v>0</v>
      </c>
      <c r="K120" s="212"/>
      <c r="L120" s="45"/>
      <c r="M120" s="213" t="s">
        <v>19</v>
      </c>
      <c r="N120" s="214" t="s">
        <v>43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146</v>
      </c>
      <c r="AT120" s="217" t="s">
        <v>143</v>
      </c>
      <c r="AU120" s="217" t="s">
        <v>82</v>
      </c>
      <c r="AY120" s="18" t="s">
        <v>142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80</v>
      </c>
      <c r="BK120" s="218">
        <f>ROUND(I120*H120,2)</f>
        <v>0</v>
      </c>
      <c r="BL120" s="18" t="s">
        <v>146</v>
      </c>
      <c r="BM120" s="217" t="s">
        <v>906</v>
      </c>
    </row>
    <row r="121" s="2" customFormat="1">
      <c r="A121" s="39"/>
      <c r="B121" s="40"/>
      <c r="C121" s="41"/>
      <c r="D121" s="219" t="s">
        <v>148</v>
      </c>
      <c r="E121" s="41"/>
      <c r="F121" s="220" t="s">
        <v>907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148</v>
      </c>
      <c r="AU121" s="18" t="s">
        <v>82</v>
      </c>
    </row>
    <row r="122" s="2" customFormat="1" ht="16.5" customHeight="1">
      <c r="A122" s="39"/>
      <c r="B122" s="40"/>
      <c r="C122" s="236" t="s">
        <v>207</v>
      </c>
      <c r="D122" s="236" t="s">
        <v>152</v>
      </c>
      <c r="E122" s="237" t="s">
        <v>908</v>
      </c>
      <c r="F122" s="238" t="s">
        <v>909</v>
      </c>
      <c r="G122" s="239" t="s">
        <v>872</v>
      </c>
      <c r="H122" s="240">
        <v>33.328000000000003</v>
      </c>
      <c r="I122" s="241"/>
      <c r="J122" s="242">
        <f>ROUND(I122*H122,2)</f>
        <v>0</v>
      </c>
      <c r="K122" s="243"/>
      <c r="L122" s="244"/>
      <c r="M122" s="245" t="s">
        <v>19</v>
      </c>
      <c r="N122" s="246" t="s">
        <v>43</v>
      </c>
      <c r="O122" s="85"/>
      <c r="P122" s="215">
        <f>O122*H122</f>
        <v>0</v>
      </c>
      <c r="Q122" s="215">
        <v>0.001</v>
      </c>
      <c r="R122" s="215">
        <f>Q122*H122</f>
        <v>0.033328000000000003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155</v>
      </c>
      <c r="AT122" s="217" t="s">
        <v>152</v>
      </c>
      <c r="AU122" s="217" t="s">
        <v>82</v>
      </c>
      <c r="AY122" s="18" t="s">
        <v>142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80</v>
      </c>
      <c r="BK122" s="218">
        <f>ROUND(I122*H122,2)</f>
        <v>0</v>
      </c>
      <c r="BL122" s="18" t="s">
        <v>146</v>
      </c>
      <c r="BM122" s="217" t="s">
        <v>910</v>
      </c>
    </row>
    <row r="123" s="13" customFormat="1">
      <c r="A123" s="13"/>
      <c r="B123" s="224"/>
      <c r="C123" s="225"/>
      <c r="D123" s="226" t="s">
        <v>150</v>
      </c>
      <c r="E123" s="225"/>
      <c r="F123" s="228" t="s">
        <v>911</v>
      </c>
      <c r="G123" s="225"/>
      <c r="H123" s="229">
        <v>33.328000000000003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150</v>
      </c>
      <c r="AU123" s="235" t="s">
        <v>82</v>
      </c>
      <c r="AV123" s="13" t="s">
        <v>82</v>
      </c>
      <c r="AW123" s="13" t="s">
        <v>4</v>
      </c>
      <c r="AX123" s="13" t="s">
        <v>80</v>
      </c>
      <c r="AY123" s="235" t="s">
        <v>142</v>
      </c>
    </row>
    <row r="124" s="2" customFormat="1" ht="16.5" customHeight="1">
      <c r="A124" s="39"/>
      <c r="B124" s="40"/>
      <c r="C124" s="205" t="s">
        <v>212</v>
      </c>
      <c r="D124" s="205" t="s">
        <v>143</v>
      </c>
      <c r="E124" s="206" t="s">
        <v>904</v>
      </c>
      <c r="F124" s="207" t="s">
        <v>905</v>
      </c>
      <c r="G124" s="208" t="s">
        <v>102</v>
      </c>
      <c r="H124" s="209">
        <v>7.2000000000000002</v>
      </c>
      <c r="I124" s="210"/>
      <c r="J124" s="211">
        <f>ROUND(I124*H124,2)</f>
        <v>0</v>
      </c>
      <c r="K124" s="212"/>
      <c r="L124" s="45"/>
      <c r="M124" s="213" t="s">
        <v>19</v>
      </c>
      <c r="N124" s="214" t="s">
        <v>43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146</v>
      </c>
      <c r="AT124" s="217" t="s">
        <v>143</v>
      </c>
      <c r="AU124" s="217" t="s">
        <v>82</v>
      </c>
      <c r="AY124" s="18" t="s">
        <v>142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80</v>
      </c>
      <c r="BK124" s="218">
        <f>ROUND(I124*H124,2)</f>
        <v>0</v>
      </c>
      <c r="BL124" s="18" t="s">
        <v>146</v>
      </c>
      <c r="BM124" s="217" t="s">
        <v>912</v>
      </c>
    </row>
    <row r="125" s="2" customFormat="1">
      <c r="A125" s="39"/>
      <c r="B125" s="40"/>
      <c r="C125" s="41"/>
      <c r="D125" s="219" t="s">
        <v>148</v>
      </c>
      <c r="E125" s="41"/>
      <c r="F125" s="220" t="s">
        <v>907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148</v>
      </c>
      <c r="AU125" s="18" t="s">
        <v>82</v>
      </c>
    </row>
    <row r="126" s="2" customFormat="1" ht="16.5" customHeight="1">
      <c r="A126" s="39"/>
      <c r="B126" s="40"/>
      <c r="C126" s="236" t="s">
        <v>217</v>
      </c>
      <c r="D126" s="236" t="s">
        <v>152</v>
      </c>
      <c r="E126" s="237" t="s">
        <v>908</v>
      </c>
      <c r="F126" s="238" t="s">
        <v>909</v>
      </c>
      <c r="G126" s="239" t="s">
        <v>872</v>
      </c>
      <c r="H126" s="240">
        <v>0.28799999999999998</v>
      </c>
      <c r="I126" s="241"/>
      <c r="J126" s="242">
        <f>ROUND(I126*H126,2)</f>
        <v>0</v>
      </c>
      <c r="K126" s="243"/>
      <c r="L126" s="244"/>
      <c r="M126" s="245" t="s">
        <v>19</v>
      </c>
      <c r="N126" s="246" t="s">
        <v>43</v>
      </c>
      <c r="O126" s="85"/>
      <c r="P126" s="215">
        <f>O126*H126</f>
        <v>0</v>
      </c>
      <c r="Q126" s="215">
        <v>0.001</v>
      </c>
      <c r="R126" s="215">
        <f>Q126*H126</f>
        <v>0.00028800000000000001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155</v>
      </c>
      <c r="AT126" s="217" t="s">
        <v>152</v>
      </c>
      <c r="AU126" s="217" t="s">
        <v>82</v>
      </c>
      <c r="AY126" s="18" t="s">
        <v>142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80</v>
      </c>
      <c r="BK126" s="218">
        <f>ROUND(I126*H126,2)</f>
        <v>0</v>
      </c>
      <c r="BL126" s="18" t="s">
        <v>146</v>
      </c>
      <c r="BM126" s="217" t="s">
        <v>913</v>
      </c>
    </row>
    <row r="127" s="13" customFormat="1">
      <c r="A127" s="13"/>
      <c r="B127" s="224"/>
      <c r="C127" s="225"/>
      <c r="D127" s="226" t="s">
        <v>150</v>
      </c>
      <c r="E127" s="225"/>
      <c r="F127" s="228" t="s">
        <v>914</v>
      </c>
      <c r="G127" s="225"/>
      <c r="H127" s="229">
        <v>0.28799999999999998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150</v>
      </c>
      <c r="AU127" s="235" t="s">
        <v>82</v>
      </c>
      <c r="AV127" s="13" t="s">
        <v>82</v>
      </c>
      <c r="AW127" s="13" t="s">
        <v>4</v>
      </c>
      <c r="AX127" s="13" t="s">
        <v>80</v>
      </c>
      <c r="AY127" s="235" t="s">
        <v>142</v>
      </c>
    </row>
    <row r="128" s="2" customFormat="1" ht="16.5" customHeight="1">
      <c r="A128" s="39"/>
      <c r="B128" s="40"/>
      <c r="C128" s="205" t="s">
        <v>8</v>
      </c>
      <c r="D128" s="205" t="s">
        <v>143</v>
      </c>
      <c r="E128" s="206" t="s">
        <v>904</v>
      </c>
      <c r="F128" s="207" t="s">
        <v>905</v>
      </c>
      <c r="G128" s="208" t="s">
        <v>102</v>
      </c>
      <c r="H128" s="209">
        <v>20.399999999999999</v>
      </c>
      <c r="I128" s="210"/>
      <c r="J128" s="211">
        <f>ROUND(I128*H128,2)</f>
        <v>0</v>
      </c>
      <c r="K128" s="212"/>
      <c r="L128" s="45"/>
      <c r="M128" s="213" t="s">
        <v>19</v>
      </c>
      <c r="N128" s="214" t="s">
        <v>43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146</v>
      </c>
      <c r="AT128" s="217" t="s">
        <v>143</v>
      </c>
      <c r="AU128" s="217" t="s">
        <v>82</v>
      </c>
      <c r="AY128" s="18" t="s">
        <v>142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80</v>
      </c>
      <c r="BK128" s="218">
        <f>ROUND(I128*H128,2)</f>
        <v>0</v>
      </c>
      <c r="BL128" s="18" t="s">
        <v>146</v>
      </c>
      <c r="BM128" s="217" t="s">
        <v>915</v>
      </c>
    </row>
    <row r="129" s="2" customFormat="1">
      <c r="A129" s="39"/>
      <c r="B129" s="40"/>
      <c r="C129" s="41"/>
      <c r="D129" s="219" t="s">
        <v>148</v>
      </c>
      <c r="E129" s="41"/>
      <c r="F129" s="220" t="s">
        <v>907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148</v>
      </c>
      <c r="AU129" s="18" t="s">
        <v>82</v>
      </c>
    </row>
    <row r="130" s="2" customFormat="1" ht="16.5" customHeight="1">
      <c r="A130" s="39"/>
      <c r="B130" s="40"/>
      <c r="C130" s="236" t="s">
        <v>228</v>
      </c>
      <c r="D130" s="236" t="s">
        <v>152</v>
      </c>
      <c r="E130" s="237" t="s">
        <v>908</v>
      </c>
      <c r="F130" s="238" t="s">
        <v>909</v>
      </c>
      <c r="G130" s="239" t="s">
        <v>872</v>
      </c>
      <c r="H130" s="240">
        <v>0.81599999999999995</v>
      </c>
      <c r="I130" s="241"/>
      <c r="J130" s="242">
        <f>ROUND(I130*H130,2)</f>
        <v>0</v>
      </c>
      <c r="K130" s="243"/>
      <c r="L130" s="244"/>
      <c r="M130" s="245" t="s">
        <v>19</v>
      </c>
      <c r="N130" s="246" t="s">
        <v>43</v>
      </c>
      <c r="O130" s="85"/>
      <c r="P130" s="215">
        <f>O130*H130</f>
        <v>0</v>
      </c>
      <c r="Q130" s="215">
        <v>0.001</v>
      </c>
      <c r="R130" s="215">
        <f>Q130*H130</f>
        <v>0.00081599999999999999</v>
      </c>
      <c r="S130" s="215">
        <v>0</v>
      </c>
      <c r="T130" s="21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7" t="s">
        <v>155</v>
      </c>
      <c r="AT130" s="217" t="s">
        <v>152</v>
      </c>
      <c r="AU130" s="217" t="s">
        <v>82</v>
      </c>
      <c r="AY130" s="18" t="s">
        <v>142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80</v>
      </c>
      <c r="BK130" s="218">
        <f>ROUND(I130*H130,2)</f>
        <v>0</v>
      </c>
      <c r="BL130" s="18" t="s">
        <v>146</v>
      </c>
      <c r="BM130" s="217" t="s">
        <v>916</v>
      </c>
    </row>
    <row r="131" s="13" customFormat="1">
      <c r="A131" s="13"/>
      <c r="B131" s="224"/>
      <c r="C131" s="225"/>
      <c r="D131" s="226" t="s">
        <v>150</v>
      </c>
      <c r="E131" s="225"/>
      <c r="F131" s="228" t="s">
        <v>917</v>
      </c>
      <c r="G131" s="225"/>
      <c r="H131" s="229">
        <v>0.81599999999999995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150</v>
      </c>
      <c r="AU131" s="235" t="s">
        <v>82</v>
      </c>
      <c r="AV131" s="13" t="s">
        <v>82</v>
      </c>
      <c r="AW131" s="13" t="s">
        <v>4</v>
      </c>
      <c r="AX131" s="13" t="s">
        <v>80</v>
      </c>
      <c r="AY131" s="235" t="s">
        <v>142</v>
      </c>
    </row>
    <row r="132" s="2" customFormat="1" ht="24.15" customHeight="1">
      <c r="A132" s="39"/>
      <c r="B132" s="40"/>
      <c r="C132" s="205" t="s">
        <v>237</v>
      </c>
      <c r="D132" s="205" t="s">
        <v>143</v>
      </c>
      <c r="E132" s="206" t="s">
        <v>918</v>
      </c>
      <c r="F132" s="207" t="s">
        <v>919</v>
      </c>
      <c r="G132" s="208" t="s">
        <v>102</v>
      </c>
      <c r="H132" s="209">
        <v>7.2000000000000002</v>
      </c>
      <c r="I132" s="210"/>
      <c r="J132" s="211">
        <f>ROUND(I132*H132,2)</f>
        <v>0</v>
      </c>
      <c r="K132" s="212"/>
      <c r="L132" s="45"/>
      <c r="M132" s="213" t="s">
        <v>19</v>
      </c>
      <c r="N132" s="214" t="s">
        <v>43</v>
      </c>
      <c r="O132" s="85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7" t="s">
        <v>146</v>
      </c>
      <c r="AT132" s="217" t="s">
        <v>143</v>
      </c>
      <c r="AU132" s="217" t="s">
        <v>82</v>
      </c>
      <c r="AY132" s="18" t="s">
        <v>142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80</v>
      </c>
      <c r="BK132" s="218">
        <f>ROUND(I132*H132,2)</f>
        <v>0</v>
      </c>
      <c r="BL132" s="18" t="s">
        <v>146</v>
      </c>
      <c r="BM132" s="217" t="s">
        <v>920</v>
      </c>
    </row>
    <row r="133" s="2" customFormat="1">
      <c r="A133" s="39"/>
      <c r="B133" s="40"/>
      <c r="C133" s="41"/>
      <c r="D133" s="219" t="s">
        <v>148</v>
      </c>
      <c r="E133" s="41"/>
      <c r="F133" s="220" t="s">
        <v>921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148</v>
      </c>
      <c r="AU133" s="18" t="s">
        <v>82</v>
      </c>
    </row>
    <row r="134" s="2" customFormat="1" ht="24.15" customHeight="1">
      <c r="A134" s="39"/>
      <c r="B134" s="40"/>
      <c r="C134" s="205" t="s">
        <v>242</v>
      </c>
      <c r="D134" s="205" t="s">
        <v>143</v>
      </c>
      <c r="E134" s="206" t="s">
        <v>918</v>
      </c>
      <c r="F134" s="207" t="s">
        <v>919</v>
      </c>
      <c r="G134" s="208" t="s">
        <v>102</v>
      </c>
      <c r="H134" s="209">
        <v>20.399999999999999</v>
      </c>
      <c r="I134" s="210"/>
      <c r="J134" s="211">
        <f>ROUND(I134*H134,2)</f>
        <v>0</v>
      </c>
      <c r="K134" s="212"/>
      <c r="L134" s="45"/>
      <c r="M134" s="213" t="s">
        <v>19</v>
      </c>
      <c r="N134" s="214" t="s">
        <v>43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146</v>
      </c>
      <c r="AT134" s="217" t="s">
        <v>143</v>
      </c>
      <c r="AU134" s="217" t="s">
        <v>82</v>
      </c>
      <c r="AY134" s="18" t="s">
        <v>142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80</v>
      </c>
      <c r="BK134" s="218">
        <f>ROUND(I134*H134,2)</f>
        <v>0</v>
      </c>
      <c r="BL134" s="18" t="s">
        <v>146</v>
      </c>
      <c r="BM134" s="217" t="s">
        <v>922</v>
      </c>
    </row>
    <row r="135" s="2" customFormat="1">
      <c r="A135" s="39"/>
      <c r="B135" s="40"/>
      <c r="C135" s="41"/>
      <c r="D135" s="219" t="s">
        <v>148</v>
      </c>
      <c r="E135" s="41"/>
      <c r="F135" s="220" t="s">
        <v>921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148</v>
      </c>
      <c r="AU135" s="18" t="s">
        <v>82</v>
      </c>
    </row>
    <row r="136" s="2" customFormat="1" ht="24.15" customHeight="1">
      <c r="A136" s="39"/>
      <c r="B136" s="40"/>
      <c r="C136" s="205" t="s">
        <v>248</v>
      </c>
      <c r="D136" s="205" t="s">
        <v>143</v>
      </c>
      <c r="E136" s="206" t="s">
        <v>923</v>
      </c>
      <c r="F136" s="207" t="s">
        <v>924</v>
      </c>
      <c r="G136" s="208" t="s">
        <v>102</v>
      </c>
      <c r="H136" s="209">
        <v>833.20000000000005</v>
      </c>
      <c r="I136" s="210"/>
      <c r="J136" s="211">
        <f>ROUND(I136*H136,2)</f>
        <v>0</v>
      </c>
      <c r="K136" s="212"/>
      <c r="L136" s="45"/>
      <c r="M136" s="213" t="s">
        <v>19</v>
      </c>
      <c r="N136" s="214" t="s">
        <v>43</v>
      </c>
      <c r="O136" s="85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146</v>
      </c>
      <c r="AT136" s="217" t="s">
        <v>143</v>
      </c>
      <c r="AU136" s="217" t="s">
        <v>82</v>
      </c>
      <c r="AY136" s="18" t="s">
        <v>142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80</v>
      </c>
      <c r="BK136" s="218">
        <f>ROUND(I136*H136,2)</f>
        <v>0</v>
      </c>
      <c r="BL136" s="18" t="s">
        <v>146</v>
      </c>
      <c r="BM136" s="217" t="s">
        <v>925</v>
      </c>
    </row>
    <row r="137" s="2" customFormat="1">
      <c r="A137" s="39"/>
      <c r="B137" s="40"/>
      <c r="C137" s="41"/>
      <c r="D137" s="219" t="s">
        <v>148</v>
      </c>
      <c r="E137" s="41"/>
      <c r="F137" s="220" t="s">
        <v>926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148</v>
      </c>
      <c r="AU137" s="18" t="s">
        <v>82</v>
      </c>
    </row>
    <row r="138" s="2" customFormat="1" ht="24.15" customHeight="1">
      <c r="A138" s="39"/>
      <c r="B138" s="40"/>
      <c r="C138" s="205" t="s">
        <v>253</v>
      </c>
      <c r="D138" s="205" t="s">
        <v>143</v>
      </c>
      <c r="E138" s="206" t="s">
        <v>927</v>
      </c>
      <c r="F138" s="207" t="s">
        <v>928</v>
      </c>
      <c r="G138" s="208" t="s">
        <v>186</v>
      </c>
      <c r="H138" s="209">
        <v>15</v>
      </c>
      <c r="I138" s="210"/>
      <c r="J138" s="211">
        <f>ROUND(I138*H138,2)</f>
        <v>0</v>
      </c>
      <c r="K138" s="212"/>
      <c r="L138" s="45"/>
      <c r="M138" s="213" t="s">
        <v>19</v>
      </c>
      <c r="N138" s="214" t="s">
        <v>43</v>
      </c>
      <c r="O138" s="85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7" t="s">
        <v>146</v>
      </c>
      <c r="AT138" s="217" t="s">
        <v>143</v>
      </c>
      <c r="AU138" s="217" t="s">
        <v>82</v>
      </c>
      <c r="AY138" s="18" t="s">
        <v>142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80</v>
      </c>
      <c r="BK138" s="218">
        <f>ROUND(I138*H138,2)</f>
        <v>0</v>
      </c>
      <c r="BL138" s="18" t="s">
        <v>146</v>
      </c>
      <c r="BM138" s="217" t="s">
        <v>929</v>
      </c>
    </row>
    <row r="139" s="2" customFormat="1">
      <c r="A139" s="39"/>
      <c r="B139" s="40"/>
      <c r="C139" s="41"/>
      <c r="D139" s="219" t="s">
        <v>148</v>
      </c>
      <c r="E139" s="41"/>
      <c r="F139" s="220" t="s">
        <v>930</v>
      </c>
      <c r="G139" s="41"/>
      <c r="H139" s="41"/>
      <c r="I139" s="221"/>
      <c r="J139" s="41"/>
      <c r="K139" s="41"/>
      <c r="L139" s="45"/>
      <c r="M139" s="222"/>
      <c r="N139" s="223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148</v>
      </c>
      <c r="AU139" s="18" t="s">
        <v>82</v>
      </c>
    </row>
    <row r="140" s="13" customFormat="1">
      <c r="A140" s="13"/>
      <c r="B140" s="224"/>
      <c r="C140" s="225"/>
      <c r="D140" s="226" t="s">
        <v>150</v>
      </c>
      <c r="E140" s="227" t="s">
        <v>19</v>
      </c>
      <c r="F140" s="228" t="s">
        <v>931</v>
      </c>
      <c r="G140" s="225"/>
      <c r="H140" s="229">
        <v>2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150</v>
      </c>
      <c r="AU140" s="235" t="s">
        <v>82</v>
      </c>
      <c r="AV140" s="13" t="s">
        <v>82</v>
      </c>
      <c r="AW140" s="13" t="s">
        <v>33</v>
      </c>
      <c r="AX140" s="13" t="s">
        <v>72</v>
      </c>
      <c r="AY140" s="235" t="s">
        <v>142</v>
      </c>
    </row>
    <row r="141" s="13" customFormat="1">
      <c r="A141" s="13"/>
      <c r="B141" s="224"/>
      <c r="C141" s="225"/>
      <c r="D141" s="226" t="s">
        <v>150</v>
      </c>
      <c r="E141" s="227" t="s">
        <v>19</v>
      </c>
      <c r="F141" s="228" t="s">
        <v>932</v>
      </c>
      <c r="G141" s="225"/>
      <c r="H141" s="229">
        <v>5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150</v>
      </c>
      <c r="AU141" s="235" t="s">
        <v>82</v>
      </c>
      <c r="AV141" s="13" t="s">
        <v>82</v>
      </c>
      <c r="AW141" s="13" t="s">
        <v>33</v>
      </c>
      <c r="AX141" s="13" t="s">
        <v>72</v>
      </c>
      <c r="AY141" s="235" t="s">
        <v>142</v>
      </c>
    </row>
    <row r="142" s="13" customFormat="1">
      <c r="A142" s="13"/>
      <c r="B142" s="224"/>
      <c r="C142" s="225"/>
      <c r="D142" s="226" t="s">
        <v>150</v>
      </c>
      <c r="E142" s="227" t="s">
        <v>19</v>
      </c>
      <c r="F142" s="228" t="s">
        <v>933</v>
      </c>
      <c r="G142" s="225"/>
      <c r="H142" s="229">
        <v>2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150</v>
      </c>
      <c r="AU142" s="235" t="s">
        <v>82</v>
      </c>
      <c r="AV142" s="13" t="s">
        <v>82</v>
      </c>
      <c r="AW142" s="13" t="s">
        <v>33</v>
      </c>
      <c r="AX142" s="13" t="s">
        <v>72</v>
      </c>
      <c r="AY142" s="235" t="s">
        <v>142</v>
      </c>
    </row>
    <row r="143" s="13" customFormat="1">
      <c r="A143" s="13"/>
      <c r="B143" s="224"/>
      <c r="C143" s="225"/>
      <c r="D143" s="226" t="s">
        <v>150</v>
      </c>
      <c r="E143" s="227" t="s">
        <v>19</v>
      </c>
      <c r="F143" s="228" t="s">
        <v>934</v>
      </c>
      <c r="G143" s="225"/>
      <c r="H143" s="229">
        <v>6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150</v>
      </c>
      <c r="AU143" s="235" t="s">
        <v>82</v>
      </c>
      <c r="AV143" s="13" t="s">
        <v>82</v>
      </c>
      <c r="AW143" s="13" t="s">
        <v>33</v>
      </c>
      <c r="AX143" s="13" t="s">
        <v>72</v>
      </c>
      <c r="AY143" s="235" t="s">
        <v>142</v>
      </c>
    </row>
    <row r="144" s="14" customFormat="1">
      <c r="A144" s="14"/>
      <c r="B144" s="249"/>
      <c r="C144" s="250"/>
      <c r="D144" s="226" t="s">
        <v>150</v>
      </c>
      <c r="E144" s="251" t="s">
        <v>19</v>
      </c>
      <c r="F144" s="252" t="s">
        <v>236</v>
      </c>
      <c r="G144" s="250"/>
      <c r="H144" s="253">
        <v>15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150</v>
      </c>
      <c r="AU144" s="259" t="s">
        <v>82</v>
      </c>
      <c r="AV144" s="14" t="s">
        <v>146</v>
      </c>
      <c r="AW144" s="14" t="s">
        <v>33</v>
      </c>
      <c r="AX144" s="14" t="s">
        <v>80</v>
      </c>
      <c r="AY144" s="259" t="s">
        <v>142</v>
      </c>
    </row>
    <row r="145" s="2" customFormat="1" ht="16.5" customHeight="1">
      <c r="A145" s="39"/>
      <c r="B145" s="40"/>
      <c r="C145" s="236" t="s">
        <v>7</v>
      </c>
      <c r="D145" s="236" t="s">
        <v>152</v>
      </c>
      <c r="E145" s="237" t="s">
        <v>935</v>
      </c>
      <c r="F145" s="238" t="s">
        <v>936</v>
      </c>
      <c r="G145" s="239" t="s">
        <v>231</v>
      </c>
      <c r="H145" s="240">
        <v>3.75</v>
      </c>
      <c r="I145" s="241"/>
      <c r="J145" s="242">
        <f>ROUND(I145*H145,2)</f>
        <v>0</v>
      </c>
      <c r="K145" s="243"/>
      <c r="L145" s="244"/>
      <c r="M145" s="245" t="s">
        <v>19</v>
      </c>
      <c r="N145" s="246" t="s">
        <v>43</v>
      </c>
      <c r="O145" s="85"/>
      <c r="P145" s="215">
        <f>O145*H145</f>
        <v>0</v>
      </c>
      <c r="Q145" s="215">
        <v>0.22</v>
      </c>
      <c r="R145" s="215">
        <f>Q145*H145</f>
        <v>0.82499999999999996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155</v>
      </c>
      <c r="AT145" s="217" t="s">
        <v>152</v>
      </c>
      <c r="AU145" s="217" t="s">
        <v>82</v>
      </c>
      <c r="AY145" s="18" t="s">
        <v>142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80</v>
      </c>
      <c r="BK145" s="218">
        <f>ROUND(I145*H145,2)</f>
        <v>0</v>
      </c>
      <c r="BL145" s="18" t="s">
        <v>146</v>
      </c>
      <c r="BM145" s="217" t="s">
        <v>937</v>
      </c>
    </row>
    <row r="146" s="13" customFormat="1">
      <c r="A146" s="13"/>
      <c r="B146" s="224"/>
      <c r="C146" s="225"/>
      <c r="D146" s="226" t="s">
        <v>150</v>
      </c>
      <c r="E146" s="227" t="s">
        <v>19</v>
      </c>
      <c r="F146" s="228" t="s">
        <v>938</v>
      </c>
      <c r="G146" s="225"/>
      <c r="H146" s="229">
        <v>3.75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150</v>
      </c>
      <c r="AU146" s="235" t="s">
        <v>82</v>
      </c>
      <c r="AV146" s="13" t="s">
        <v>82</v>
      </c>
      <c r="AW146" s="13" t="s">
        <v>33</v>
      </c>
      <c r="AX146" s="13" t="s">
        <v>80</v>
      </c>
      <c r="AY146" s="235" t="s">
        <v>142</v>
      </c>
    </row>
    <row r="147" s="2" customFormat="1" ht="16.5" customHeight="1">
      <c r="A147" s="39"/>
      <c r="B147" s="40"/>
      <c r="C147" s="236" t="s">
        <v>262</v>
      </c>
      <c r="D147" s="236" t="s">
        <v>152</v>
      </c>
      <c r="E147" s="237" t="s">
        <v>939</v>
      </c>
      <c r="F147" s="238" t="s">
        <v>940</v>
      </c>
      <c r="G147" s="239" t="s">
        <v>329</v>
      </c>
      <c r="H147" s="240">
        <v>19.5</v>
      </c>
      <c r="I147" s="241"/>
      <c r="J147" s="242">
        <f>ROUND(I147*H147,2)</f>
        <v>0</v>
      </c>
      <c r="K147" s="243"/>
      <c r="L147" s="244"/>
      <c r="M147" s="245" t="s">
        <v>19</v>
      </c>
      <c r="N147" s="246" t="s">
        <v>43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155</v>
      </c>
      <c r="AT147" s="217" t="s">
        <v>152</v>
      </c>
      <c r="AU147" s="217" t="s">
        <v>82</v>
      </c>
      <c r="AY147" s="18" t="s">
        <v>142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80</v>
      </c>
      <c r="BK147" s="218">
        <f>ROUND(I147*H147,2)</f>
        <v>0</v>
      </c>
      <c r="BL147" s="18" t="s">
        <v>146</v>
      </c>
      <c r="BM147" s="217" t="s">
        <v>941</v>
      </c>
    </row>
    <row r="148" s="13" customFormat="1">
      <c r="A148" s="13"/>
      <c r="B148" s="224"/>
      <c r="C148" s="225"/>
      <c r="D148" s="226" t="s">
        <v>150</v>
      </c>
      <c r="E148" s="227" t="s">
        <v>19</v>
      </c>
      <c r="F148" s="228" t="s">
        <v>942</v>
      </c>
      <c r="G148" s="225"/>
      <c r="H148" s="229">
        <v>9.75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150</v>
      </c>
      <c r="AU148" s="235" t="s">
        <v>82</v>
      </c>
      <c r="AV148" s="13" t="s">
        <v>82</v>
      </c>
      <c r="AW148" s="13" t="s">
        <v>33</v>
      </c>
      <c r="AX148" s="13" t="s">
        <v>80</v>
      </c>
      <c r="AY148" s="235" t="s">
        <v>142</v>
      </c>
    </row>
    <row r="149" s="13" customFormat="1">
      <c r="A149" s="13"/>
      <c r="B149" s="224"/>
      <c r="C149" s="225"/>
      <c r="D149" s="226" t="s">
        <v>150</v>
      </c>
      <c r="E149" s="225"/>
      <c r="F149" s="228" t="s">
        <v>943</v>
      </c>
      <c r="G149" s="225"/>
      <c r="H149" s="229">
        <v>19.5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150</v>
      </c>
      <c r="AU149" s="235" t="s">
        <v>82</v>
      </c>
      <c r="AV149" s="13" t="s">
        <v>82</v>
      </c>
      <c r="AW149" s="13" t="s">
        <v>4</v>
      </c>
      <c r="AX149" s="13" t="s">
        <v>80</v>
      </c>
      <c r="AY149" s="235" t="s">
        <v>142</v>
      </c>
    </row>
    <row r="150" s="2" customFormat="1" ht="16.5" customHeight="1">
      <c r="A150" s="39"/>
      <c r="B150" s="40"/>
      <c r="C150" s="236" t="s">
        <v>267</v>
      </c>
      <c r="D150" s="236" t="s">
        <v>152</v>
      </c>
      <c r="E150" s="237" t="s">
        <v>944</v>
      </c>
      <c r="F150" s="238" t="s">
        <v>945</v>
      </c>
      <c r="G150" s="239" t="s">
        <v>231</v>
      </c>
      <c r="H150" s="240">
        <v>1.5</v>
      </c>
      <c r="I150" s="241"/>
      <c r="J150" s="242">
        <f>ROUND(I150*H150,2)</f>
        <v>0</v>
      </c>
      <c r="K150" s="243"/>
      <c r="L150" s="244"/>
      <c r="M150" s="245" t="s">
        <v>19</v>
      </c>
      <c r="N150" s="246" t="s">
        <v>43</v>
      </c>
      <c r="O150" s="85"/>
      <c r="P150" s="215">
        <f>O150*H150</f>
        <v>0</v>
      </c>
      <c r="Q150" s="215">
        <v>0.001</v>
      </c>
      <c r="R150" s="215">
        <f>Q150*H150</f>
        <v>0.0015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155</v>
      </c>
      <c r="AT150" s="217" t="s">
        <v>152</v>
      </c>
      <c r="AU150" s="217" t="s">
        <v>82</v>
      </c>
      <c r="AY150" s="18" t="s">
        <v>142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80</v>
      </c>
      <c r="BK150" s="218">
        <f>ROUND(I150*H150,2)</f>
        <v>0</v>
      </c>
      <c r="BL150" s="18" t="s">
        <v>146</v>
      </c>
      <c r="BM150" s="217" t="s">
        <v>946</v>
      </c>
    </row>
    <row r="151" s="13" customFormat="1">
      <c r="A151" s="13"/>
      <c r="B151" s="224"/>
      <c r="C151" s="225"/>
      <c r="D151" s="226" t="s">
        <v>150</v>
      </c>
      <c r="E151" s="227" t="s">
        <v>19</v>
      </c>
      <c r="F151" s="228" t="s">
        <v>947</v>
      </c>
      <c r="G151" s="225"/>
      <c r="H151" s="229">
        <v>1.5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150</v>
      </c>
      <c r="AU151" s="235" t="s">
        <v>82</v>
      </c>
      <c r="AV151" s="13" t="s">
        <v>82</v>
      </c>
      <c r="AW151" s="13" t="s">
        <v>33</v>
      </c>
      <c r="AX151" s="13" t="s">
        <v>80</v>
      </c>
      <c r="AY151" s="235" t="s">
        <v>142</v>
      </c>
    </row>
    <row r="152" s="2" customFormat="1" ht="24.15" customHeight="1">
      <c r="A152" s="39"/>
      <c r="B152" s="40"/>
      <c r="C152" s="205" t="s">
        <v>271</v>
      </c>
      <c r="D152" s="205" t="s">
        <v>143</v>
      </c>
      <c r="E152" s="206" t="s">
        <v>948</v>
      </c>
      <c r="F152" s="207" t="s">
        <v>949</v>
      </c>
      <c r="G152" s="208" t="s">
        <v>186</v>
      </c>
      <c r="H152" s="209">
        <v>1540</v>
      </c>
      <c r="I152" s="210"/>
      <c r="J152" s="211">
        <f>ROUND(I152*H152,2)</f>
        <v>0</v>
      </c>
      <c r="K152" s="212"/>
      <c r="L152" s="45"/>
      <c r="M152" s="213" t="s">
        <v>19</v>
      </c>
      <c r="N152" s="214" t="s">
        <v>43</v>
      </c>
      <c r="O152" s="85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7" t="s">
        <v>146</v>
      </c>
      <c r="AT152" s="217" t="s">
        <v>143</v>
      </c>
      <c r="AU152" s="217" t="s">
        <v>82</v>
      </c>
      <c r="AY152" s="18" t="s">
        <v>142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80</v>
      </c>
      <c r="BK152" s="218">
        <f>ROUND(I152*H152,2)</f>
        <v>0</v>
      </c>
      <c r="BL152" s="18" t="s">
        <v>146</v>
      </c>
      <c r="BM152" s="217" t="s">
        <v>950</v>
      </c>
    </row>
    <row r="153" s="2" customFormat="1">
      <c r="A153" s="39"/>
      <c r="B153" s="40"/>
      <c r="C153" s="41"/>
      <c r="D153" s="219" t="s">
        <v>148</v>
      </c>
      <c r="E153" s="41"/>
      <c r="F153" s="220" t="s">
        <v>951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148</v>
      </c>
      <c r="AU153" s="18" t="s">
        <v>82</v>
      </c>
    </row>
    <row r="154" s="13" customFormat="1">
      <c r="A154" s="13"/>
      <c r="B154" s="224"/>
      <c r="C154" s="225"/>
      <c r="D154" s="226" t="s">
        <v>150</v>
      </c>
      <c r="E154" s="227" t="s">
        <v>19</v>
      </c>
      <c r="F154" s="228" t="s">
        <v>952</v>
      </c>
      <c r="G154" s="225"/>
      <c r="H154" s="229">
        <v>846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150</v>
      </c>
      <c r="AU154" s="235" t="s">
        <v>82</v>
      </c>
      <c r="AV154" s="13" t="s">
        <v>82</v>
      </c>
      <c r="AW154" s="13" t="s">
        <v>33</v>
      </c>
      <c r="AX154" s="13" t="s">
        <v>72</v>
      </c>
      <c r="AY154" s="235" t="s">
        <v>142</v>
      </c>
    </row>
    <row r="155" s="13" customFormat="1">
      <c r="A155" s="13"/>
      <c r="B155" s="224"/>
      <c r="C155" s="225"/>
      <c r="D155" s="226" t="s">
        <v>150</v>
      </c>
      <c r="E155" s="227" t="s">
        <v>19</v>
      </c>
      <c r="F155" s="228" t="s">
        <v>953</v>
      </c>
      <c r="G155" s="225"/>
      <c r="H155" s="229">
        <v>405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150</v>
      </c>
      <c r="AU155" s="235" t="s">
        <v>82</v>
      </c>
      <c r="AV155" s="13" t="s">
        <v>82</v>
      </c>
      <c r="AW155" s="13" t="s">
        <v>33</v>
      </c>
      <c r="AX155" s="13" t="s">
        <v>72</v>
      </c>
      <c r="AY155" s="235" t="s">
        <v>142</v>
      </c>
    </row>
    <row r="156" s="13" customFormat="1">
      <c r="A156" s="13"/>
      <c r="B156" s="224"/>
      <c r="C156" s="225"/>
      <c r="D156" s="226" t="s">
        <v>150</v>
      </c>
      <c r="E156" s="227" t="s">
        <v>19</v>
      </c>
      <c r="F156" s="228" t="s">
        <v>954</v>
      </c>
      <c r="G156" s="225"/>
      <c r="H156" s="229">
        <v>258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150</v>
      </c>
      <c r="AU156" s="235" t="s">
        <v>82</v>
      </c>
      <c r="AV156" s="13" t="s">
        <v>82</v>
      </c>
      <c r="AW156" s="13" t="s">
        <v>33</v>
      </c>
      <c r="AX156" s="13" t="s">
        <v>72</v>
      </c>
      <c r="AY156" s="235" t="s">
        <v>142</v>
      </c>
    </row>
    <row r="157" s="13" customFormat="1">
      <c r="A157" s="13"/>
      <c r="B157" s="224"/>
      <c r="C157" s="225"/>
      <c r="D157" s="226" t="s">
        <v>150</v>
      </c>
      <c r="E157" s="227" t="s">
        <v>19</v>
      </c>
      <c r="F157" s="228" t="s">
        <v>955</v>
      </c>
      <c r="G157" s="225"/>
      <c r="H157" s="229">
        <v>3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150</v>
      </c>
      <c r="AU157" s="235" t="s">
        <v>82</v>
      </c>
      <c r="AV157" s="13" t="s">
        <v>82</v>
      </c>
      <c r="AW157" s="13" t="s">
        <v>33</v>
      </c>
      <c r="AX157" s="13" t="s">
        <v>72</v>
      </c>
      <c r="AY157" s="235" t="s">
        <v>142</v>
      </c>
    </row>
    <row r="158" s="13" customFormat="1">
      <c r="A158" s="13"/>
      <c r="B158" s="224"/>
      <c r="C158" s="225"/>
      <c r="D158" s="226" t="s">
        <v>150</v>
      </c>
      <c r="E158" s="227" t="s">
        <v>19</v>
      </c>
      <c r="F158" s="228" t="s">
        <v>956</v>
      </c>
      <c r="G158" s="225"/>
      <c r="H158" s="229">
        <v>14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150</v>
      </c>
      <c r="AU158" s="235" t="s">
        <v>82</v>
      </c>
      <c r="AV158" s="13" t="s">
        <v>82</v>
      </c>
      <c r="AW158" s="13" t="s">
        <v>33</v>
      </c>
      <c r="AX158" s="13" t="s">
        <v>72</v>
      </c>
      <c r="AY158" s="235" t="s">
        <v>142</v>
      </c>
    </row>
    <row r="159" s="13" customFormat="1">
      <c r="A159" s="13"/>
      <c r="B159" s="224"/>
      <c r="C159" s="225"/>
      <c r="D159" s="226" t="s">
        <v>150</v>
      </c>
      <c r="E159" s="227" t="s">
        <v>19</v>
      </c>
      <c r="F159" s="228" t="s">
        <v>957</v>
      </c>
      <c r="G159" s="225"/>
      <c r="H159" s="229">
        <v>11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150</v>
      </c>
      <c r="AU159" s="235" t="s">
        <v>82</v>
      </c>
      <c r="AV159" s="13" t="s">
        <v>82</v>
      </c>
      <c r="AW159" s="13" t="s">
        <v>33</v>
      </c>
      <c r="AX159" s="13" t="s">
        <v>72</v>
      </c>
      <c r="AY159" s="235" t="s">
        <v>142</v>
      </c>
    </row>
    <row r="160" s="13" customFormat="1">
      <c r="A160" s="13"/>
      <c r="B160" s="224"/>
      <c r="C160" s="225"/>
      <c r="D160" s="226" t="s">
        <v>150</v>
      </c>
      <c r="E160" s="227" t="s">
        <v>19</v>
      </c>
      <c r="F160" s="228" t="s">
        <v>958</v>
      </c>
      <c r="G160" s="225"/>
      <c r="H160" s="229">
        <v>3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150</v>
      </c>
      <c r="AU160" s="235" t="s">
        <v>82</v>
      </c>
      <c r="AV160" s="13" t="s">
        <v>82</v>
      </c>
      <c r="AW160" s="13" t="s">
        <v>33</v>
      </c>
      <c r="AX160" s="13" t="s">
        <v>72</v>
      </c>
      <c r="AY160" s="235" t="s">
        <v>142</v>
      </c>
    </row>
    <row r="161" s="14" customFormat="1">
      <c r="A161" s="14"/>
      <c r="B161" s="249"/>
      <c r="C161" s="250"/>
      <c r="D161" s="226" t="s">
        <v>150</v>
      </c>
      <c r="E161" s="251" t="s">
        <v>19</v>
      </c>
      <c r="F161" s="252" t="s">
        <v>236</v>
      </c>
      <c r="G161" s="250"/>
      <c r="H161" s="253">
        <v>1540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150</v>
      </c>
      <c r="AU161" s="259" t="s">
        <v>82</v>
      </c>
      <c r="AV161" s="14" t="s">
        <v>146</v>
      </c>
      <c r="AW161" s="14" t="s">
        <v>33</v>
      </c>
      <c r="AX161" s="14" t="s">
        <v>80</v>
      </c>
      <c r="AY161" s="259" t="s">
        <v>142</v>
      </c>
    </row>
    <row r="162" s="2" customFormat="1" ht="16.5" customHeight="1">
      <c r="A162" s="39"/>
      <c r="B162" s="40"/>
      <c r="C162" s="236" t="s">
        <v>277</v>
      </c>
      <c r="D162" s="236" t="s">
        <v>152</v>
      </c>
      <c r="E162" s="237" t="s">
        <v>935</v>
      </c>
      <c r="F162" s="238" t="s">
        <v>936</v>
      </c>
      <c r="G162" s="239" t="s">
        <v>231</v>
      </c>
      <c r="H162" s="240">
        <v>2.3100000000000001</v>
      </c>
      <c r="I162" s="241"/>
      <c r="J162" s="242">
        <f>ROUND(I162*H162,2)</f>
        <v>0</v>
      </c>
      <c r="K162" s="243"/>
      <c r="L162" s="244"/>
      <c r="M162" s="245" t="s">
        <v>19</v>
      </c>
      <c r="N162" s="246" t="s">
        <v>43</v>
      </c>
      <c r="O162" s="85"/>
      <c r="P162" s="215">
        <f>O162*H162</f>
        <v>0</v>
      </c>
      <c r="Q162" s="215">
        <v>0.22</v>
      </c>
      <c r="R162" s="215">
        <f>Q162*H162</f>
        <v>0.50819999999999999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155</v>
      </c>
      <c r="AT162" s="217" t="s">
        <v>152</v>
      </c>
      <c r="AU162" s="217" t="s">
        <v>82</v>
      </c>
      <c r="AY162" s="18" t="s">
        <v>142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80</v>
      </c>
      <c r="BK162" s="218">
        <f>ROUND(I162*H162,2)</f>
        <v>0</v>
      </c>
      <c r="BL162" s="18" t="s">
        <v>146</v>
      </c>
      <c r="BM162" s="217" t="s">
        <v>959</v>
      </c>
    </row>
    <row r="163" s="13" customFormat="1">
      <c r="A163" s="13"/>
      <c r="B163" s="224"/>
      <c r="C163" s="225"/>
      <c r="D163" s="226" t="s">
        <v>150</v>
      </c>
      <c r="E163" s="227" t="s">
        <v>19</v>
      </c>
      <c r="F163" s="228" t="s">
        <v>960</v>
      </c>
      <c r="G163" s="225"/>
      <c r="H163" s="229">
        <v>2.3100000000000001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150</v>
      </c>
      <c r="AU163" s="235" t="s">
        <v>82</v>
      </c>
      <c r="AV163" s="13" t="s">
        <v>82</v>
      </c>
      <c r="AW163" s="13" t="s">
        <v>33</v>
      </c>
      <c r="AX163" s="13" t="s">
        <v>80</v>
      </c>
      <c r="AY163" s="235" t="s">
        <v>142</v>
      </c>
    </row>
    <row r="164" s="2" customFormat="1" ht="16.5" customHeight="1">
      <c r="A164" s="39"/>
      <c r="B164" s="40"/>
      <c r="C164" s="205" t="s">
        <v>282</v>
      </c>
      <c r="D164" s="205" t="s">
        <v>143</v>
      </c>
      <c r="E164" s="206" t="s">
        <v>961</v>
      </c>
      <c r="F164" s="207" t="s">
        <v>962</v>
      </c>
      <c r="G164" s="208" t="s">
        <v>102</v>
      </c>
      <c r="H164" s="209">
        <v>833.20000000000005</v>
      </c>
      <c r="I164" s="210"/>
      <c r="J164" s="211">
        <f>ROUND(I164*H164,2)</f>
        <v>0</v>
      </c>
      <c r="K164" s="212"/>
      <c r="L164" s="45"/>
      <c r="M164" s="213" t="s">
        <v>19</v>
      </c>
      <c r="N164" s="214" t="s">
        <v>43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146</v>
      </c>
      <c r="AT164" s="217" t="s">
        <v>143</v>
      </c>
      <c r="AU164" s="217" t="s">
        <v>82</v>
      </c>
      <c r="AY164" s="18" t="s">
        <v>142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80</v>
      </c>
      <c r="BK164" s="218">
        <f>ROUND(I164*H164,2)</f>
        <v>0</v>
      </c>
      <c r="BL164" s="18" t="s">
        <v>146</v>
      </c>
      <c r="BM164" s="217" t="s">
        <v>963</v>
      </c>
    </row>
    <row r="165" s="2" customFormat="1">
      <c r="A165" s="39"/>
      <c r="B165" s="40"/>
      <c r="C165" s="41"/>
      <c r="D165" s="219" t="s">
        <v>148</v>
      </c>
      <c r="E165" s="41"/>
      <c r="F165" s="220" t="s">
        <v>964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148</v>
      </c>
      <c r="AU165" s="18" t="s">
        <v>82</v>
      </c>
    </row>
    <row r="166" s="2" customFormat="1" ht="16.5" customHeight="1">
      <c r="A166" s="39"/>
      <c r="B166" s="40"/>
      <c r="C166" s="205" t="s">
        <v>287</v>
      </c>
      <c r="D166" s="205" t="s">
        <v>143</v>
      </c>
      <c r="E166" s="206" t="s">
        <v>961</v>
      </c>
      <c r="F166" s="207" t="s">
        <v>962</v>
      </c>
      <c r="G166" s="208" t="s">
        <v>102</v>
      </c>
      <c r="H166" s="209">
        <v>7.2000000000000002</v>
      </c>
      <c r="I166" s="210"/>
      <c r="J166" s="211">
        <f>ROUND(I166*H166,2)</f>
        <v>0</v>
      </c>
      <c r="K166" s="212"/>
      <c r="L166" s="45"/>
      <c r="M166" s="213" t="s">
        <v>19</v>
      </c>
      <c r="N166" s="214" t="s">
        <v>43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146</v>
      </c>
      <c r="AT166" s="217" t="s">
        <v>143</v>
      </c>
      <c r="AU166" s="217" t="s">
        <v>82</v>
      </c>
      <c r="AY166" s="18" t="s">
        <v>142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80</v>
      </c>
      <c r="BK166" s="218">
        <f>ROUND(I166*H166,2)</f>
        <v>0</v>
      </c>
      <c r="BL166" s="18" t="s">
        <v>146</v>
      </c>
      <c r="BM166" s="217" t="s">
        <v>965</v>
      </c>
    </row>
    <row r="167" s="2" customFormat="1">
      <c r="A167" s="39"/>
      <c r="B167" s="40"/>
      <c r="C167" s="41"/>
      <c r="D167" s="219" t="s">
        <v>148</v>
      </c>
      <c r="E167" s="41"/>
      <c r="F167" s="220" t="s">
        <v>964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148</v>
      </c>
      <c r="AU167" s="18" t="s">
        <v>82</v>
      </c>
    </row>
    <row r="168" s="2" customFormat="1" ht="16.5" customHeight="1">
      <c r="A168" s="39"/>
      <c r="B168" s="40"/>
      <c r="C168" s="205" t="s">
        <v>292</v>
      </c>
      <c r="D168" s="205" t="s">
        <v>143</v>
      </c>
      <c r="E168" s="206" t="s">
        <v>961</v>
      </c>
      <c r="F168" s="207" t="s">
        <v>962</v>
      </c>
      <c r="G168" s="208" t="s">
        <v>102</v>
      </c>
      <c r="H168" s="209">
        <v>20.399999999999999</v>
      </c>
      <c r="I168" s="210"/>
      <c r="J168" s="211">
        <f>ROUND(I168*H168,2)</f>
        <v>0</v>
      </c>
      <c r="K168" s="212"/>
      <c r="L168" s="45"/>
      <c r="M168" s="213" t="s">
        <v>19</v>
      </c>
      <c r="N168" s="214" t="s">
        <v>43</v>
      </c>
      <c r="O168" s="85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146</v>
      </c>
      <c r="AT168" s="217" t="s">
        <v>143</v>
      </c>
      <c r="AU168" s="217" t="s">
        <v>82</v>
      </c>
      <c r="AY168" s="18" t="s">
        <v>142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80</v>
      </c>
      <c r="BK168" s="218">
        <f>ROUND(I168*H168,2)</f>
        <v>0</v>
      </c>
      <c r="BL168" s="18" t="s">
        <v>146</v>
      </c>
      <c r="BM168" s="217" t="s">
        <v>966</v>
      </c>
    </row>
    <row r="169" s="2" customFormat="1">
      <c r="A169" s="39"/>
      <c r="B169" s="40"/>
      <c r="C169" s="41"/>
      <c r="D169" s="219" t="s">
        <v>148</v>
      </c>
      <c r="E169" s="41"/>
      <c r="F169" s="220" t="s">
        <v>964</v>
      </c>
      <c r="G169" s="41"/>
      <c r="H169" s="41"/>
      <c r="I169" s="221"/>
      <c r="J169" s="41"/>
      <c r="K169" s="41"/>
      <c r="L169" s="45"/>
      <c r="M169" s="222"/>
      <c r="N169" s="22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148</v>
      </c>
      <c r="AU169" s="18" t="s">
        <v>82</v>
      </c>
    </row>
    <row r="170" s="2" customFormat="1" ht="24.15" customHeight="1">
      <c r="A170" s="39"/>
      <c r="B170" s="40"/>
      <c r="C170" s="205" t="s">
        <v>297</v>
      </c>
      <c r="D170" s="205" t="s">
        <v>143</v>
      </c>
      <c r="E170" s="206" t="s">
        <v>967</v>
      </c>
      <c r="F170" s="207" t="s">
        <v>968</v>
      </c>
      <c r="G170" s="208" t="s">
        <v>186</v>
      </c>
      <c r="H170" s="209">
        <v>1540</v>
      </c>
      <c r="I170" s="210"/>
      <c r="J170" s="211">
        <f>ROUND(I170*H170,2)</f>
        <v>0</v>
      </c>
      <c r="K170" s="212"/>
      <c r="L170" s="45"/>
      <c r="M170" s="213" t="s">
        <v>19</v>
      </c>
      <c r="N170" s="214" t="s">
        <v>43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146</v>
      </c>
      <c r="AT170" s="217" t="s">
        <v>143</v>
      </c>
      <c r="AU170" s="217" t="s">
        <v>82</v>
      </c>
      <c r="AY170" s="18" t="s">
        <v>142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80</v>
      </c>
      <c r="BK170" s="218">
        <f>ROUND(I170*H170,2)</f>
        <v>0</v>
      </c>
      <c r="BL170" s="18" t="s">
        <v>146</v>
      </c>
      <c r="BM170" s="217" t="s">
        <v>969</v>
      </c>
    </row>
    <row r="171" s="2" customFormat="1">
      <c r="A171" s="39"/>
      <c r="B171" s="40"/>
      <c r="C171" s="41"/>
      <c r="D171" s="219" t="s">
        <v>148</v>
      </c>
      <c r="E171" s="41"/>
      <c r="F171" s="220" t="s">
        <v>970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148</v>
      </c>
      <c r="AU171" s="18" t="s">
        <v>82</v>
      </c>
    </row>
    <row r="172" s="13" customFormat="1">
      <c r="A172" s="13"/>
      <c r="B172" s="224"/>
      <c r="C172" s="225"/>
      <c r="D172" s="226" t="s">
        <v>150</v>
      </c>
      <c r="E172" s="227" t="s">
        <v>19</v>
      </c>
      <c r="F172" s="228" t="s">
        <v>952</v>
      </c>
      <c r="G172" s="225"/>
      <c r="H172" s="229">
        <v>846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150</v>
      </c>
      <c r="AU172" s="235" t="s">
        <v>82</v>
      </c>
      <c r="AV172" s="13" t="s">
        <v>82</v>
      </c>
      <c r="AW172" s="13" t="s">
        <v>33</v>
      </c>
      <c r="AX172" s="13" t="s">
        <v>72</v>
      </c>
      <c r="AY172" s="235" t="s">
        <v>142</v>
      </c>
    </row>
    <row r="173" s="13" customFormat="1">
      <c r="A173" s="13"/>
      <c r="B173" s="224"/>
      <c r="C173" s="225"/>
      <c r="D173" s="226" t="s">
        <v>150</v>
      </c>
      <c r="E173" s="227" t="s">
        <v>19</v>
      </c>
      <c r="F173" s="228" t="s">
        <v>953</v>
      </c>
      <c r="G173" s="225"/>
      <c r="H173" s="229">
        <v>405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150</v>
      </c>
      <c r="AU173" s="235" t="s">
        <v>82</v>
      </c>
      <c r="AV173" s="13" t="s">
        <v>82</v>
      </c>
      <c r="AW173" s="13" t="s">
        <v>33</v>
      </c>
      <c r="AX173" s="13" t="s">
        <v>72</v>
      </c>
      <c r="AY173" s="235" t="s">
        <v>142</v>
      </c>
    </row>
    <row r="174" s="13" customFormat="1">
      <c r="A174" s="13"/>
      <c r="B174" s="224"/>
      <c r="C174" s="225"/>
      <c r="D174" s="226" t="s">
        <v>150</v>
      </c>
      <c r="E174" s="227" t="s">
        <v>19</v>
      </c>
      <c r="F174" s="228" t="s">
        <v>954</v>
      </c>
      <c r="G174" s="225"/>
      <c r="H174" s="229">
        <v>258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150</v>
      </c>
      <c r="AU174" s="235" t="s">
        <v>82</v>
      </c>
      <c r="AV174" s="13" t="s">
        <v>82</v>
      </c>
      <c r="AW174" s="13" t="s">
        <v>33</v>
      </c>
      <c r="AX174" s="13" t="s">
        <v>72</v>
      </c>
      <c r="AY174" s="235" t="s">
        <v>142</v>
      </c>
    </row>
    <row r="175" s="13" customFormat="1">
      <c r="A175" s="13"/>
      <c r="B175" s="224"/>
      <c r="C175" s="225"/>
      <c r="D175" s="226" t="s">
        <v>150</v>
      </c>
      <c r="E175" s="227" t="s">
        <v>19</v>
      </c>
      <c r="F175" s="228" t="s">
        <v>955</v>
      </c>
      <c r="G175" s="225"/>
      <c r="H175" s="229">
        <v>3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150</v>
      </c>
      <c r="AU175" s="235" t="s">
        <v>82</v>
      </c>
      <c r="AV175" s="13" t="s">
        <v>82</v>
      </c>
      <c r="AW175" s="13" t="s">
        <v>33</v>
      </c>
      <c r="AX175" s="13" t="s">
        <v>72</v>
      </c>
      <c r="AY175" s="235" t="s">
        <v>142</v>
      </c>
    </row>
    <row r="176" s="13" customFormat="1">
      <c r="A176" s="13"/>
      <c r="B176" s="224"/>
      <c r="C176" s="225"/>
      <c r="D176" s="226" t="s">
        <v>150</v>
      </c>
      <c r="E176" s="227" t="s">
        <v>19</v>
      </c>
      <c r="F176" s="228" t="s">
        <v>956</v>
      </c>
      <c r="G176" s="225"/>
      <c r="H176" s="229">
        <v>14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150</v>
      </c>
      <c r="AU176" s="235" t="s">
        <v>82</v>
      </c>
      <c r="AV176" s="13" t="s">
        <v>82</v>
      </c>
      <c r="AW176" s="13" t="s">
        <v>33</v>
      </c>
      <c r="AX176" s="13" t="s">
        <v>72</v>
      </c>
      <c r="AY176" s="235" t="s">
        <v>142</v>
      </c>
    </row>
    <row r="177" s="13" customFormat="1">
      <c r="A177" s="13"/>
      <c r="B177" s="224"/>
      <c r="C177" s="225"/>
      <c r="D177" s="226" t="s">
        <v>150</v>
      </c>
      <c r="E177" s="227" t="s">
        <v>19</v>
      </c>
      <c r="F177" s="228" t="s">
        <v>957</v>
      </c>
      <c r="G177" s="225"/>
      <c r="H177" s="229">
        <v>11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150</v>
      </c>
      <c r="AU177" s="235" t="s">
        <v>82</v>
      </c>
      <c r="AV177" s="13" t="s">
        <v>82</v>
      </c>
      <c r="AW177" s="13" t="s">
        <v>33</v>
      </c>
      <c r="AX177" s="13" t="s">
        <v>72</v>
      </c>
      <c r="AY177" s="235" t="s">
        <v>142</v>
      </c>
    </row>
    <row r="178" s="13" customFormat="1">
      <c r="A178" s="13"/>
      <c r="B178" s="224"/>
      <c r="C178" s="225"/>
      <c r="D178" s="226" t="s">
        <v>150</v>
      </c>
      <c r="E178" s="227" t="s">
        <v>19</v>
      </c>
      <c r="F178" s="228" t="s">
        <v>958</v>
      </c>
      <c r="G178" s="225"/>
      <c r="H178" s="229">
        <v>3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150</v>
      </c>
      <c r="AU178" s="235" t="s">
        <v>82</v>
      </c>
      <c r="AV178" s="13" t="s">
        <v>82</v>
      </c>
      <c r="AW178" s="13" t="s">
        <v>33</v>
      </c>
      <c r="AX178" s="13" t="s">
        <v>72</v>
      </c>
      <c r="AY178" s="235" t="s">
        <v>142</v>
      </c>
    </row>
    <row r="179" s="14" customFormat="1">
      <c r="A179" s="14"/>
      <c r="B179" s="249"/>
      <c r="C179" s="250"/>
      <c r="D179" s="226" t="s">
        <v>150</v>
      </c>
      <c r="E179" s="251" t="s">
        <v>19</v>
      </c>
      <c r="F179" s="252" t="s">
        <v>236</v>
      </c>
      <c r="G179" s="250"/>
      <c r="H179" s="253">
        <v>1540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150</v>
      </c>
      <c r="AU179" s="259" t="s">
        <v>82</v>
      </c>
      <c r="AV179" s="14" t="s">
        <v>146</v>
      </c>
      <c r="AW179" s="14" t="s">
        <v>33</v>
      </c>
      <c r="AX179" s="14" t="s">
        <v>80</v>
      </c>
      <c r="AY179" s="259" t="s">
        <v>142</v>
      </c>
    </row>
    <row r="180" s="2" customFormat="1" ht="16.5" customHeight="1">
      <c r="A180" s="39"/>
      <c r="B180" s="40"/>
      <c r="C180" s="236" t="s">
        <v>304</v>
      </c>
      <c r="D180" s="236" t="s">
        <v>152</v>
      </c>
      <c r="E180" s="237" t="s">
        <v>971</v>
      </c>
      <c r="F180" s="238" t="s">
        <v>972</v>
      </c>
      <c r="G180" s="239" t="s">
        <v>186</v>
      </c>
      <c r="H180" s="240">
        <v>846</v>
      </c>
      <c r="I180" s="241"/>
      <c r="J180" s="242">
        <f>ROUND(I180*H180,2)</f>
        <v>0</v>
      </c>
      <c r="K180" s="243"/>
      <c r="L180" s="244"/>
      <c r="M180" s="245" t="s">
        <v>19</v>
      </c>
      <c r="N180" s="246" t="s">
        <v>43</v>
      </c>
      <c r="O180" s="85"/>
      <c r="P180" s="215">
        <f>O180*H180</f>
        <v>0</v>
      </c>
      <c r="Q180" s="215">
        <v>0.0030000000000000001</v>
      </c>
      <c r="R180" s="215">
        <f>Q180*H180</f>
        <v>2.5380000000000003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155</v>
      </c>
      <c r="AT180" s="217" t="s">
        <v>152</v>
      </c>
      <c r="AU180" s="217" t="s">
        <v>82</v>
      </c>
      <c r="AY180" s="18" t="s">
        <v>142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80</v>
      </c>
      <c r="BK180" s="218">
        <f>ROUND(I180*H180,2)</f>
        <v>0</v>
      </c>
      <c r="BL180" s="18" t="s">
        <v>146</v>
      </c>
      <c r="BM180" s="217" t="s">
        <v>973</v>
      </c>
    </row>
    <row r="181" s="2" customFormat="1">
      <c r="A181" s="39"/>
      <c r="B181" s="40"/>
      <c r="C181" s="41"/>
      <c r="D181" s="226" t="s">
        <v>104</v>
      </c>
      <c r="E181" s="41"/>
      <c r="F181" s="260" t="s">
        <v>974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104</v>
      </c>
      <c r="AU181" s="18" t="s">
        <v>82</v>
      </c>
    </row>
    <row r="182" s="13" customFormat="1">
      <c r="A182" s="13"/>
      <c r="B182" s="224"/>
      <c r="C182" s="225"/>
      <c r="D182" s="226" t="s">
        <v>150</v>
      </c>
      <c r="E182" s="227" t="s">
        <v>19</v>
      </c>
      <c r="F182" s="228" t="s">
        <v>952</v>
      </c>
      <c r="G182" s="225"/>
      <c r="H182" s="229">
        <v>846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150</v>
      </c>
      <c r="AU182" s="235" t="s">
        <v>82</v>
      </c>
      <c r="AV182" s="13" t="s">
        <v>82</v>
      </c>
      <c r="AW182" s="13" t="s">
        <v>33</v>
      </c>
      <c r="AX182" s="13" t="s">
        <v>80</v>
      </c>
      <c r="AY182" s="235" t="s">
        <v>142</v>
      </c>
    </row>
    <row r="183" s="2" customFormat="1" ht="16.5" customHeight="1">
      <c r="A183" s="39"/>
      <c r="B183" s="40"/>
      <c r="C183" s="236" t="s">
        <v>314</v>
      </c>
      <c r="D183" s="236" t="s">
        <v>152</v>
      </c>
      <c r="E183" s="237" t="s">
        <v>975</v>
      </c>
      <c r="F183" s="238" t="s">
        <v>976</v>
      </c>
      <c r="G183" s="239" t="s">
        <v>186</v>
      </c>
      <c r="H183" s="240">
        <v>405</v>
      </c>
      <c r="I183" s="241"/>
      <c r="J183" s="242">
        <f>ROUND(I183*H183,2)</f>
        <v>0</v>
      </c>
      <c r="K183" s="243"/>
      <c r="L183" s="244"/>
      <c r="M183" s="245" t="s">
        <v>19</v>
      </c>
      <c r="N183" s="246" t="s">
        <v>43</v>
      </c>
      <c r="O183" s="85"/>
      <c r="P183" s="215">
        <f>O183*H183</f>
        <v>0</v>
      </c>
      <c r="Q183" s="215">
        <v>0.0030000000000000001</v>
      </c>
      <c r="R183" s="215">
        <f>Q183*H183</f>
        <v>1.2150000000000001</v>
      </c>
      <c r="S183" s="215">
        <v>0</v>
      </c>
      <c r="T183" s="21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7" t="s">
        <v>155</v>
      </c>
      <c r="AT183" s="217" t="s">
        <v>152</v>
      </c>
      <c r="AU183" s="217" t="s">
        <v>82</v>
      </c>
      <c r="AY183" s="18" t="s">
        <v>142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80</v>
      </c>
      <c r="BK183" s="218">
        <f>ROUND(I183*H183,2)</f>
        <v>0</v>
      </c>
      <c r="BL183" s="18" t="s">
        <v>146</v>
      </c>
      <c r="BM183" s="217" t="s">
        <v>977</v>
      </c>
    </row>
    <row r="184" s="2" customFormat="1">
      <c r="A184" s="39"/>
      <c r="B184" s="40"/>
      <c r="C184" s="41"/>
      <c r="D184" s="226" t="s">
        <v>104</v>
      </c>
      <c r="E184" s="41"/>
      <c r="F184" s="260" t="s">
        <v>974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104</v>
      </c>
      <c r="AU184" s="18" t="s">
        <v>82</v>
      </c>
    </row>
    <row r="185" s="13" customFormat="1">
      <c r="A185" s="13"/>
      <c r="B185" s="224"/>
      <c r="C185" s="225"/>
      <c r="D185" s="226" t="s">
        <v>150</v>
      </c>
      <c r="E185" s="227" t="s">
        <v>19</v>
      </c>
      <c r="F185" s="228" t="s">
        <v>953</v>
      </c>
      <c r="G185" s="225"/>
      <c r="H185" s="229">
        <v>405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150</v>
      </c>
      <c r="AU185" s="235" t="s">
        <v>82</v>
      </c>
      <c r="AV185" s="13" t="s">
        <v>82</v>
      </c>
      <c r="AW185" s="13" t="s">
        <v>33</v>
      </c>
      <c r="AX185" s="13" t="s">
        <v>80</v>
      </c>
      <c r="AY185" s="235" t="s">
        <v>142</v>
      </c>
    </row>
    <row r="186" s="2" customFormat="1" ht="16.5" customHeight="1">
      <c r="A186" s="39"/>
      <c r="B186" s="40"/>
      <c r="C186" s="236" t="s">
        <v>320</v>
      </c>
      <c r="D186" s="236" t="s">
        <v>152</v>
      </c>
      <c r="E186" s="237" t="s">
        <v>978</v>
      </c>
      <c r="F186" s="238" t="s">
        <v>979</v>
      </c>
      <c r="G186" s="239" t="s">
        <v>186</v>
      </c>
      <c r="H186" s="240">
        <v>258</v>
      </c>
      <c r="I186" s="241"/>
      <c r="J186" s="242">
        <f>ROUND(I186*H186,2)</f>
        <v>0</v>
      </c>
      <c r="K186" s="243"/>
      <c r="L186" s="244"/>
      <c r="M186" s="245" t="s">
        <v>19</v>
      </c>
      <c r="N186" s="246" t="s">
        <v>43</v>
      </c>
      <c r="O186" s="85"/>
      <c r="P186" s="215">
        <f>O186*H186</f>
        <v>0</v>
      </c>
      <c r="Q186" s="215">
        <v>0.0030000000000000001</v>
      </c>
      <c r="R186" s="215">
        <f>Q186*H186</f>
        <v>0.77400000000000002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155</v>
      </c>
      <c r="AT186" s="217" t="s">
        <v>152</v>
      </c>
      <c r="AU186" s="217" t="s">
        <v>82</v>
      </c>
      <c r="AY186" s="18" t="s">
        <v>142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80</v>
      </c>
      <c r="BK186" s="218">
        <f>ROUND(I186*H186,2)</f>
        <v>0</v>
      </c>
      <c r="BL186" s="18" t="s">
        <v>146</v>
      </c>
      <c r="BM186" s="217" t="s">
        <v>980</v>
      </c>
    </row>
    <row r="187" s="2" customFormat="1">
      <c r="A187" s="39"/>
      <c r="B187" s="40"/>
      <c r="C187" s="41"/>
      <c r="D187" s="226" t="s">
        <v>104</v>
      </c>
      <c r="E187" s="41"/>
      <c r="F187" s="260" t="s">
        <v>974</v>
      </c>
      <c r="G187" s="41"/>
      <c r="H187" s="41"/>
      <c r="I187" s="221"/>
      <c r="J187" s="41"/>
      <c r="K187" s="41"/>
      <c r="L187" s="45"/>
      <c r="M187" s="222"/>
      <c r="N187" s="22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104</v>
      </c>
      <c r="AU187" s="18" t="s">
        <v>82</v>
      </c>
    </row>
    <row r="188" s="13" customFormat="1">
      <c r="A188" s="13"/>
      <c r="B188" s="224"/>
      <c r="C188" s="225"/>
      <c r="D188" s="226" t="s">
        <v>150</v>
      </c>
      <c r="E188" s="227" t="s">
        <v>19</v>
      </c>
      <c r="F188" s="228" t="s">
        <v>954</v>
      </c>
      <c r="G188" s="225"/>
      <c r="H188" s="229">
        <v>258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150</v>
      </c>
      <c r="AU188" s="235" t="s">
        <v>82</v>
      </c>
      <c r="AV188" s="13" t="s">
        <v>82</v>
      </c>
      <c r="AW188" s="13" t="s">
        <v>33</v>
      </c>
      <c r="AX188" s="13" t="s">
        <v>80</v>
      </c>
      <c r="AY188" s="235" t="s">
        <v>142</v>
      </c>
    </row>
    <row r="189" s="2" customFormat="1" ht="16.5" customHeight="1">
      <c r="A189" s="39"/>
      <c r="B189" s="40"/>
      <c r="C189" s="236" t="s">
        <v>326</v>
      </c>
      <c r="D189" s="236" t="s">
        <v>152</v>
      </c>
      <c r="E189" s="237" t="s">
        <v>981</v>
      </c>
      <c r="F189" s="238" t="s">
        <v>982</v>
      </c>
      <c r="G189" s="239" t="s">
        <v>186</v>
      </c>
      <c r="H189" s="240">
        <v>3</v>
      </c>
      <c r="I189" s="241"/>
      <c r="J189" s="242">
        <f>ROUND(I189*H189,2)</f>
        <v>0</v>
      </c>
      <c r="K189" s="243"/>
      <c r="L189" s="244"/>
      <c r="M189" s="245" t="s">
        <v>19</v>
      </c>
      <c r="N189" s="246" t="s">
        <v>43</v>
      </c>
      <c r="O189" s="85"/>
      <c r="P189" s="215">
        <f>O189*H189</f>
        <v>0</v>
      </c>
      <c r="Q189" s="215">
        <v>0.0030000000000000001</v>
      </c>
      <c r="R189" s="215">
        <f>Q189*H189</f>
        <v>0.0090000000000000011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155</v>
      </c>
      <c r="AT189" s="217" t="s">
        <v>152</v>
      </c>
      <c r="AU189" s="217" t="s">
        <v>82</v>
      </c>
      <c r="AY189" s="18" t="s">
        <v>142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80</v>
      </c>
      <c r="BK189" s="218">
        <f>ROUND(I189*H189,2)</f>
        <v>0</v>
      </c>
      <c r="BL189" s="18" t="s">
        <v>146</v>
      </c>
      <c r="BM189" s="217" t="s">
        <v>983</v>
      </c>
    </row>
    <row r="190" s="2" customFormat="1">
      <c r="A190" s="39"/>
      <c r="B190" s="40"/>
      <c r="C190" s="41"/>
      <c r="D190" s="226" t="s">
        <v>104</v>
      </c>
      <c r="E190" s="41"/>
      <c r="F190" s="260" t="s">
        <v>974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104</v>
      </c>
      <c r="AU190" s="18" t="s">
        <v>82</v>
      </c>
    </row>
    <row r="191" s="13" customFormat="1">
      <c r="A191" s="13"/>
      <c r="B191" s="224"/>
      <c r="C191" s="225"/>
      <c r="D191" s="226" t="s">
        <v>150</v>
      </c>
      <c r="E191" s="227" t="s">
        <v>19</v>
      </c>
      <c r="F191" s="228" t="s">
        <v>955</v>
      </c>
      <c r="G191" s="225"/>
      <c r="H191" s="229">
        <v>3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150</v>
      </c>
      <c r="AU191" s="235" t="s">
        <v>82</v>
      </c>
      <c r="AV191" s="13" t="s">
        <v>82</v>
      </c>
      <c r="AW191" s="13" t="s">
        <v>33</v>
      </c>
      <c r="AX191" s="13" t="s">
        <v>80</v>
      </c>
      <c r="AY191" s="235" t="s">
        <v>142</v>
      </c>
    </row>
    <row r="192" s="2" customFormat="1" ht="16.5" customHeight="1">
      <c r="A192" s="39"/>
      <c r="B192" s="40"/>
      <c r="C192" s="236" t="s">
        <v>333</v>
      </c>
      <c r="D192" s="236" t="s">
        <v>152</v>
      </c>
      <c r="E192" s="237" t="s">
        <v>984</v>
      </c>
      <c r="F192" s="238" t="s">
        <v>985</v>
      </c>
      <c r="G192" s="239" t="s">
        <v>186</v>
      </c>
      <c r="H192" s="240">
        <v>14</v>
      </c>
      <c r="I192" s="241"/>
      <c r="J192" s="242">
        <f>ROUND(I192*H192,2)</f>
        <v>0</v>
      </c>
      <c r="K192" s="243"/>
      <c r="L192" s="244"/>
      <c r="M192" s="245" t="s">
        <v>19</v>
      </c>
      <c r="N192" s="246" t="s">
        <v>43</v>
      </c>
      <c r="O192" s="85"/>
      <c r="P192" s="215">
        <f>O192*H192</f>
        <v>0</v>
      </c>
      <c r="Q192" s="215">
        <v>0.0030000000000000001</v>
      </c>
      <c r="R192" s="215">
        <f>Q192*H192</f>
        <v>0.042000000000000003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155</v>
      </c>
      <c r="AT192" s="217" t="s">
        <v>152</v>
      </c>
      <c r="AU192" s="217" t="s">
        <v>82</v>
      </c>
      <c r="AY192" s="18" t="s">
        <v>142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80</v>
      </c>
      <c r="BK192" s="218">
        <f>ROUND(I192*H192,2)</f>
        <v>0</v>
      </c>
      <c r="BL192" s="18" t="s">
        <v>146</v>
      </c>
      <c r="BM192" s="217" t="s">
        <v>986</v>
      </c>
    </row>
    <row r="193" s="2" customFormat="1">
      <c r="A193" s="39"/>
      <c r="B193" s="40"/>
      <c r="C193" s="41"/>
      <c r="D193" s="226" t="s">
        <v>104</v>
      </c>
      <c r="E193" s="41"/>
      <c r="F193" s="260" t="s">
        <v>974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104</v>
      </c>
      <c r="AU193" s="18" t="s">
        <v>82</v>
      </c>
    </row>
    <row r="194" s="13" customFormat="1">
      <c r="A194" s="13"/>
      <c r="B194" s="224"/>
      <c r="C194" s="225"/>
      <c r="D194" s="226" t="s">
        <v>150</v>
      </c>
      <c r="E194" s="227" t="s">
        <v>19</v>
      </c>
      <c r="F194" s="228" t="s">
        <v>956</v>
      </c>
      <c r="G194" s="225"/>
      <c r="H194" s="229">
        <v>14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150</v>
      </c>
      <c r="AU194" s="235" t="s">
        <v>82</v>
      </c>
      <c r="AV194" s="13" t="s">
        <v>82</v>
      </c>
      <c r="AW194" s="13" t="s">
        <v>33</v>
      </c>
      <c r="AX194" s="13" t="s">
        <v>80</v>
      </c>
      <c r="AY194" s="235" t="s">
        <v>142</v>
      </c>
    </row>
    <row r="195" s="2" customFormat="1" ht="16.5" customHeight="1">
      <c r="A195" s="39"/>
      <c r="B195" s="40"/>
      <c r="C195" s="236" t="s">
        <v>339</v>
      </c>
      <c r="D195" s="236" t="s">
        <v>152</v>
      </c>
      <c r="E195" s="237" t="s">
        <v>987</v>
      </c>
      <c r="F195" s="238" t="s">
        <v>988</v>
      </c>
      <c r="G195" s="239" t="s">
        <v>186</v>
      </c>
      <c r="H195" s="240">
        <v>11</v>
      </c>
      <c r="I195" s="241"/>
      <c r="J195" s="242">
        <f>ROUND(I195*H195,2)</f>
        <v>0</v>
      </c>
      <c r="K195" s="243"/>
      <c r="L195" s="244"/>
      <c r="M195" s="245" t="s">
        <v>19</v>
      </c>
      <c r="N195" s="246" t="s">
        <v>43</v>
      </c>
      <c r="O195" s="85"/>
      <c r="P195" s="215">
        <f>O195*H195</f>
        <v>0</v>
      </c>
      <c r="Q195" s="215">
        <v>0.0030000000000000001</v>
      </c>
      <c r="R195" s="215">
        <f>Q195*H195</f>
        <v>0.033000000000000002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155</v>
      </c>
      <c r="AT195" s="217" t="s">
        <v>152</v>
      </c>
      <c r="AU195" s="217" t="s">
        <v>82</v>
      </c>
      <c r="AY195" s="18" t="s">
        <v>142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80</v>
      </c>
      <c r="BK195" s="218">
        <f>ROUND(I195*H195,2)</f>
        <v>0</v>
      </c>
      <c r="BL195" s="18" t="s">
        <v>146</v>
      </c>
      <c r="BM195" s="217" t="s">
        <v>989</v>
      </c>
    </row>
    <row r="196" s="2" customFormat="1">
      <c r="A196" s="39"/>
      <c r="B196" s="40"/>
      <c r="C196" s="41"/>
      <c r="D196" s="226" t="s">
        <v>104</v>
      </c>
      <c r="E196" s="41"/>
      <c r="F196" s="260" t="s">
        <v>974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104</v>
      </c>
      <c r="AU196" s="18" t="s">
        <v>82</v>
      </c>
    </row>
    <row r="197" s="13" customFormat="1">
      <c r="A197" s="13"/>
      <c r="B197" s="224"/>
      <c r="C197" s="225"/>
      <c r="D197" s="226" t="s">
        <v>150</v>
      </c>
      <c r="E197" s="227" t="s">
        <v>19</v>
      </c>
      <c r="F197" s="228" t="s">
        <v>957</v>
      </c>
      <c r="G197" s="225"/>
      <c r="H197" s="229">
        <v>11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150</v>
      </c>
      <c r="AU197" s="235" t="s">
        <v>82</v>
      </c>
      <c r="AV197" s="13" t="s">
        <v>82</v>
      </c>
      <c r="AW197" s="13" t="s">
        <v>33</v>
      </c>
      <c r="AX197" s="13" t="s">
        <v>80</v>
      </c>
      <c r="AY197" s="235" t="s">
        <v>142</v>
      </c>
    </row>
    <row r="198" s="2" customFormat="1" ht="16.5" customHeight="1">
      <c r="A198" s="39"/>
      <c r="B198" s="40"/>
      <c r="C198" s="236" t="s">
        <v>346</v>
      </c>
      <c r="D198" s="236" t="s">
        <v>152</v>
      </c>
      <c r="E198" s="237" t="s">
        <v>990</v>
      </c>
      <c r="F198" s="238" t="s">
        <v>991</v>
      </c>
      <c r="G198" s="239" t="s">
        <v>186</v>
      </c>
      <c r="H198" s="240">
        <v>3</v>
      </c>
      <c r="I198" s="241"/>
      <c r="J198" s="242">
        <f>ROUND(I198*H198,2)</f>
        <v>0</v>
      </c>
      <c r="K198" s="243"/>
      <c r="L198" s="244"/>
      <c r="M198" s="245" t="s">
        <v>19</v>
      </c>
      <c r="N198" s="246" t="s">
        <v>43</v>
      </c>
      <c r="O198" s="85"/>
      <c r="P198" s="215">
        <f>O198*H198</f>
        <v>0</v>
      </c>
      <c r="Q198" s="215">
        <v>0.0030000000000000001</v>
      </c>
      <c r="R198" s="215">
        <f>Q198*H198</f>
        <v>0.0090000000000000011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155</v>
      </c>
      <c r="AT198" s="217" t="s">
        <v>152</v>
      </c>
      <c r="AU198" s="217" t="s">
        <v>82</v>
      </c>
      <c r="AY198" s="18" t="s">
        <v>142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80</v>
      </c>
      <c r="BK198" s="218">
        <f>ROUND(I198*H198,2)</f>
        <v>0</v>
      </c>
      <c r="BL198" s="18" t="s">
        <v>146</v>
      </c>
      <c r="BM198" s="217" t="s">
        <v>992</v>
      </c>
    </row>
    <row r="199" s="2" customFormat="1">
      <c r="A199" s="39"/>
      <c r="B199" s="40"/>
      <c r="C199" s="41"/>
      <c r="D199" s="226" t="s">
        <v>104</v>
      </c>
      <c r="E199" s="41"/>
      <c r="F199" s="260" t="s">
        <v>974</v>
      </c>
      <c r="G199" s="41"/>
      <c r="H199" s="41"/>
      <c r="I199" s="221"/>
      <c r="J199" s="41"/>
      <c r="K199" s="41"/>
      <c r="L199" s="45"/>
      <c r="M199" s="222"/>
      <c r="N199" s="223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104</v>
      </c>
      <c r="AU199" s="18" t="s">
        <v>82</v>
      </c>
    </row>
    <row r="200" s="13" customFormat="1">
      <c r="A200" s="13"/>
      <c r="B200" s="224"/>
      <c r="C200" s="225"/>
      <c r="D200" s="226" t="s">
        <v>150</v>
      </c>
      <c r="E200" s="227" t="s">
        <v>19</v>
      </c>
      <c r="F200" s="228" t="s">
        <v>958</v>
      </c>
      <c r="G200" s="225"/>
      <c r="H200" s="229">
        <v>3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150</v>
      </c>
      <c r="AU200" s="235" t="s">
        <v>82</v>
      </c>
      <c r="AV200" s="13" t="s">
        <v>82</v>
      </c>
      <c r="AW200" s="13" t="s">
        <v>33</v>
      </c>
      <c r="AX200" s="13" t="s">
        <v>80</v>
      </c>
      <c r="AY200" s="235" t="s">
        <v>142</v>
      </c>
    </row>
    <row r="201" s="2" customFormat="1" ht="24.15" customHeight="1">
      <c r="A201" s="39"/>
      <c r="B201" s="40"/>
      <c r="C201" s="205" t="s">
        <v>353</v>
      </c>
      <c r="D201" s="205" t="s">
        <v>143</v>
      </c>
      <c r="E201" s="206" t="s">
        <v>993</v>
      </c>
      <c r="F201" s="207" t="s">
        <v>994</v>
      </c>
      <c r="G201" s="208" t="s">
        <v>186</v>
      </c>
      <c r="H201" s="209">
        <v>15</v>
      </c>
      <c r="I201" s="210"/>
      <c r="J201" s="211">
        <f>ROUND(I201*H201,2)</f>
        <v>0</v>
      </c>
      <c r="K201" s="212"/>
      <c r="L201" s="45"/>
      <c r="M201" s="213" t="s">
        <v>19</v>
      </c>
      <c r="N201" s="214" t="s">
        <v>43</v>
      </c>
      <c r="O201" s="85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146</v>
      </c>
      <c r="AT201" s="217" t="s">
        <v>143</v>
      </c>
      <c r="AU201" s="217" t="s">
        <v>82</v>
      </c>
      <c r="AY201" s="18" t="s">
        <v>142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80</v>
      </c>
      <c r="BK201" s="218">
        <f>ROUND(I201*H201,2)</f>
        <v>0</v>
      </c>
      <c r="BL201" s="18" t="s">
        <v>146</v>
      </c>
      <c r="BM201" s="217" t="s">
        <v>995</v>
      </c>
    </row>
    <row r="202" s="2" customFormat="1">
      <c r="A202" s="39"/>
      <c r="B202" s="40"/>
      <c r="C202" s="41"/>
      <c r="D202" s="219" t="s">
        <v>148</v>
      </c>
      <c r="E202" s="41"/>
      <c r="F202" s="220" t="s">
        <v>996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148</v>
      </c>
      <c r="AU202" s="18" t="s">
        <v>82</v>
      </c>
    </row>
    <row r="203" s="2" customFormat="1" ht="16.5" customHeight="1">
      <c r="A203" s="39"/>
      <c r="B203" s="40"/>
      <c r="C203" s="236" t="s">
        <v>361</v>
      </c>
      <c r="D203" s="236" t="s">
        <v>152</v>
      </c>
      <c r="E203" s="237" t="s">
        <v>997</v>
      </c>
      <c r="F203" s="238" t="s">
        <v>998</v>
      </c>
      <c r="G203" s="239" t="s">
        <v>186</v>
      </c>
      <c r="H203" s="240">
        <v>2</v>
      </c>
      <c r="I203" s="241"/>
      <c r="J203" s="242">
        <f>ROUND(I203*H203,2)</f>
        <v>0</v>
      </c>
      <c r="K203" s="243"/>
      <c r="L203" s="244"/>
      <c r="M203" s="245" t="s">
        <v>19</v>
      </c>
      <c r="N203" s="246" t="s">
        <v>43</v>
      </c>
      <c r="O203" s="85"/>
      <c r="P203" s="215">
        <f>O203*H203</f>
        <v>0</v>
      </c>
      <c r="Q203" s="215">
        <v>3.0000000000000001E-05</v>
      </c>
      <c r="R203" s="215">
        <f>Q203*H203</f>
        <v>6.0000000000000002E-05</v>
      </c>
      <c r="S203" s="215">
        <v>0</v>
      </c>
      <c r="T203" s="21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7" t="s">
        <v>155</v>
      </c>
      <c r="AT203" s="217" t="s">
        <v>152</v>
      </c>
      <c r="AU203" s="217" t="s">
        <v>82</v>
      </c>
      <c r="AY203" s="18" t="s">
        <v>142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80</v>
      </c>
      <c r="BK203" s="218">
        <f>ROUND(I203*H203,2)</f>
        <v>0</v>
      </c>
      <c r="BL203" s="18" t="s">
        <v>146</v>
      </c>
      <c r="BM203" s="217" t="s">
        <v>999</v>
      </c>
    </row>
    <row r="204" s="2" customFormat="1">
      <c r="A204" s="39"/>
      <c r="B204" s="40"/>
      <c r="C204" s="41"/>
      <c r="D204" s="226" t="s">
        <v>104</v>
      </c>
      <c r="E204" s="41"/>
      <c r="F204" s="260" t="s">
        <v>1000</v>
      </c>
      <c r="G204" s="41"/>
      <c r="H204" s="41"/>
      <c r="I204" s="221"/>
      <c r="J204" s="41"/>
      <c r="K204" s="41"/>
      <c r="L204" s="45"/>
      <c r="M204" s="222"/>
      <c r="N204" s="223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104</v>
      </c>
      <c r="AU204" s="18" t="s">
        <v>82</v>
      </c>
    </row>
    <row r="205" s="13" customFormat="1">
      <c r="A205" s="13"/>
      <c r="B205" s="224"/>
      <c r="C205" s="225"/>
      <c r="D205" s="226" t="s">
        <v>150</v>
      </c>
      <c r="E205" s="227" t="s">
        <v>19</v>
      </c>
      <c r="F205" s="228" t="s">
        <v>931</v>
      </c>
      <c r="G205" s="225"/>
      <c r="H205" s="229">
        <v>2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150</v>
      </c>
      <c r="AU205" s="235" t="s">
        <v>82</v>
      </c>
      <c r="AV205" s="13" t="s">
        <v>82</v>
      </c>
      <c r="AW205" s="13" t="s">
        <v>33</v>
      </c>
      <c r="AX205" s="13" t="s">
        <v>80</v>
      </c>
      <c r="AY205" s="235" t="s">
        <v>142</v>
      </c>
    </row>
    <row r="206" s="2" customFormat="1" ht="16.5" customHeight="1">
      <c r="A206" s="39"/>
      <c r="B206" s="40"/>
      <c r="C206" s="236" t="s">
        <v>367</v>
      </c>
      <c r="D206" s="236" t="s">
        <v>152</v>
      </c>
      <c r="E206" s="237" t="s">
        <v>1001</v>
      </c>
      <c r="F206" s="238" t="s">
        <v>1002</v>
      </c>
      <c r="G206" s="239" t="s">
        <v>186</v>
      </c>
      <c r="H206" s="240">
        <v>5</v>
      </c>
      <c r="I206" s="241"/>
      <c r="J206" s="242">
        <f>ROUND(I206*H206,2)</f>
        <v>0</v>
      </c>
      <c r="K206" s="243"/>
      <c r="L206" s="244"/>
      <c r="M206" s="245" t="s">
        <v>19</v>
      </c>
      <c r="N206" s="246" t="s">
        <v>43</v>
      </c>
      <c r="O206" s="85"/>
      <c r="P206" s="215">
        <f>O206*H206</f>
        <v>0</v>
      </c>
      <c r="Q206" s="215">
        <v>3.0000000000000001E-05</v>
      </c>
      <c r="R206" s="215">
        <f>Q206*H206</f>
        <v>0.00015000000000000001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155</v>
      </c>
      <c r="AT206" s="217" t="s">
        <v>152</v>
      </c>
      <c r="AU206" s="217" t="s">
        <v>82</v>
      </c>
      <c r="AY206" s="18" t="s">
        <v>142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80</v>
      </c>
      <c r="BK206" s="218">
        <f>ROUND(I206*H206,2)</f>
        <v>0</v>
      </c>
      <c r="BL206" s="18" t="s">
        <v>146</v>
      </c>
      <c r="BM206" s="217" t="s">
        <v>1003</v>
      </c>
    </row>
    <row r="207" s="2" customFormat="1">
      <c r="A207" s="39"/>
      <c r="B207" s="40"/>
      <c r="C207" s="41"/>
      <c r="D207" s="226" t="s">
        <v>104</v>
      </c>
      <c r="E207" s="41"/>
      <c r="F207" s="260" t="s">
        <v>1000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104</v>
      </c>
      <c r="AU207" s="18" t="s">
        <v>82</v>
      </c>
    </row>
    <row r="208" s="13" customFormat="1">
      <c r="A208" s="13"/>
      <c r="B208" s="224"/>
      <c r="C208" s="225"/>
      <c r="D208" s="226" t="s">
        <v>150</v>
      </c>
      <c r="E208" s="227" t="s">
        <v>19</v>
      </c>
      <c r="F208" s="228" t="s">
        <v>932</v>
      </c>
      <c r="G208" s="225"/>
      <c r="H208" s="229">
        <v>5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150</v>
      </c>
      <c r="AU208" s="235" t="s">
        <v>82</v>
      </c>
      <c r="AV208" s="13" t="s">
        <v>82</v>
      </c>
      <c r="AW208" s="13" t="s">
        <v>33</v>
      </c>
      <c r="AX208" s="13" t="s">
        <v>80</v>
      </c>
      <c r="AY208" s="235" t="s">
        <v>142</v>
      </c>
    </row>
    <row r="209" s="2" customFormat="1" ht="16.5" customHeight="1">
      <c r="A209" s="39"/>
      <c r="B209" s="40"/>
      <c r="C209" s="236" t="s">
        <v>373</v>
      </c>
      <c r="D209" s="236" t="s">
        <v>152</v>
      </c>
      <c r="E209" s="237" t="s">
        <v>1004</v>
      </c>
      <c r="F209" s="238" t="s">
        <v>1005</v>
      </c>
      <c r="G209" s="239" t="s">
        <v>186</v>
      </c>
      <c r="H209" s="240">
        <v>2</v>
      </c>
      <c r="I209" s="241"/>
      <c r="J209" s="242">
        <f>ROUND(I209*H209,2)</f>
        <v>0</v>
      </c>
      <c r="K209" s="243"/>
      <c r="L209" s="244"/>
      <c r="M209" s="245" t="s">
        <v>19</v>
      </c>
      <c r="N209" s="246" t="s">
        <v>43</v>
      </c>
      <c r="O209" s="85"/>
      <c r="P209" s="215">
        <f>O209*H209</f>
        <v>0</v>
      </c>
      <c r="Q209" s="215">
        <v>3.0000000000000001E-05</v>
      </c>
      <c r="R209" s="215">
        <f>Q209*H209</f>
        <v>6.0000000000000002E-05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155</v>
      </c>
      <c r="AT209" s="217" t="s">
        <v>152</v>
      </c>
      <c r="AU209" s="217" t="s">
        <v>82</v>
      </c>
      <c r="AY209" s="18" t="s">
        <v>142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80</v>
      </c>
      <c r="BK209" s="218">
        <f>ROUND(I209*H209,2)</f>
        <v>0</v>
      </c>
      <c r="BL209" s="18" t="s">
        <v>146</v>
      </c>
      <c r="BM209" s="217" t="s">
        <v>1006</v>
      </c>
    </row>
    <row r="210" s="2" customFormat="1">
      <c r="A210" s="39"/>
      <c r="B210" s="40"/>
      <c r="C210" s="41"/>
      <c r="D210" s="226" t="s">
        <v>104</v>
      </c>
      <c r="E210" s="41"/>
      <c r="F210" s="260" t="s">
        <v>1000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104</v>
      </c>
      <c r="AU210" s="18" t="s">
        <v>82</v>
      </c>
    </row>
    <row r="211" s="13" customFormat="1">
      <c r="A211" s="13"/>
      <c r="B211" s="224"/>
      <c r="C211" s="225"/>
      <c r="D211" s="226" t="s">
        <v>150</v>
      </c>
      <c r="E211" s="227" t="s">
        <v>19</v>
      </c>
      <c r="F211" s="228" t="s">
        <v>933</v>
      </c>
      <c r="G211" s="225"/>
      <c r="H211" s="229">
        <v>2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150</v>
      </c>
      <c r="AU211" s="235" t="s">
        <v>82</v>
      </c>
      <c r="AV211" s="13" t="s">
        <v>82</v>
      </c>
      <c r="AW211" s="13" t="s">
        <v>33</v>
      </c>
      <c r="AX211" s="13" t="s">
        <v>80</v>
      </c>
      <c r="AY211" s="235" t="s">
        <v>142</v>
      </c>
    </row>
    <row r="212" s="2" customFormat="1" ht="16.5" customHeight="1">
      <c r="A212" s="39"/>
      <c r="B212" s="40"/>
      <c r="C212" s="236" t="s">
        <v>380</v>
      </c>
      <c r="D212" s="236" t="s">
        <v>152</v>
      </c>
      <c r="E212" s="237" t="s">
        <v>1007</v>
      </c>
      <c r="F212" s="238" t="s">
        <v>1008</v>
      </c>
      <c r="G212" s="239" t="s">
        <v>186</v>
      </c>
      <c r="H212" s="240">
        <v>6</v>
      </c>
      <c r="I212" s="241"/>
      <c r="J212" s="242">
        <f>ROUND(I212*H212,2)</f>
        <v>0</v>
      </c>
      <c r="K212" s="243"/>
      <c r="L212" s="244"/>
      <c r="M212" s="245" t="s">
        <v>19</v>
      </c>
      <c r="N212" s="246" t="s">
        <v>43</v>
      </c>
      <c r="O212" s="85"/>
      <c r="P212" s="215">
        <f>O212*H212</f>
        <v>0</v>
      </c>
      <c r="Q212" s="215">
        <v>3.0000000000000001E-05</v>
      </c>
      <c r="R212" s="215">
        <f>Q212*H212</f>
        <v>0.00018000000000000001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155</v>
      </c>
      <c r="AT212" s="217" t="s">
        <v>152</v>
      </c>
      <c r="AU212" s="217" t="s">
        <v>82</v>
      </c>
      <c r="AY212" s="18" t="s">
        <v>142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80</v>
      </c>
      <c r="BK212" s="218">
        <f>ROUND(I212*H212,2)</f>
        <v>0</v>
      </c>
      <c r="BL212" s="18" t="s">
        <v>146</v>
      </c>
      <c r="BM212" s="217" t="s">
        <v>1009</v>
      </c>
    </row>
    <row r="213" s="2" customFormat="1">
      <c r="A213" s="39"/>
      <c r="B213" s="40"/>
      <c r="C213" s="41"/>
      <c r="D213" s="226" t="s">
        <v>104</v>
      </c>
      <c r="E213" s="41"/>
      <c r="F213" s="260" t="s">
        <v>1000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104</v>
      </c>
      <c r="AU213" s="18" t="s">
        <v>82</v>
      </c>
    </row>
    <row r="214" s="13" customFormat="1">
      <c r="A214" s="13"/>
      <c r="B214" s="224"/>
      <c r="C214" s="225"/>
      <c r="D214" s="226" t="s">
        <v>150</v>
      </c>
      <c r="E214" s="227" t="s">
        <v>19</v>
      </c>
      <c r="F214" s="228" t="s">
        <v>934</v>
      </c>
      <c r="G214" s="225"/>
      <c r="H214" s="229">
        <v>6</v>
      </c>
      <c r="I214" s="230"/>
      <c r="J214" s="225"/>
      <c r="K214" s="225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150</v>
      </c>
      <c r="AU214" s="235" t="s">
        <v>82</v>
      </c>
      <c r="AV214" s="13" t="s">
        <v>82</v>
      </c>
      <c r="AW214" s="13" t="s">
        <v>33</v>
      </c>
      <c r="AX214" s="13" t="s">
        <v>80</v>
      </c>
      <c r="AY214" s="235" t="s">
        <v>142</v>
      </c>
    </row>
    <row r="215" s="2" customFormat="1" ht="16.5" customHeight="1">
      <c r="A215" s="39"/>
      <c r="B215" s="40"/>
      <c r="C215" s="205" t="s">
        <v>385</v>
      </c>
      <c r="D215" s="205" t="s">
        <v>143</v>
      </c>
      <c r="E215" s="206" t="s">
        <v>1010</v>
      </c>
      <c r="F215" s="207" t="s">
        <v>1011</v>
      </c>
      <c r="G215" s="208" t="s">
        <v>186</v>
      </c>
      <c r="H215" s="209">
        <v>15</v>
      </c>
      <c r="I215" s="210"/>
      <c r="J215" s="211">
        <f>ROUND(I215*H215,2)</f>
        <v>0</v>
      </c>
      <c r="K215" s="212"/>
      <c r="L215" s="45"/>
      <c r="M215" s="213" t="s">
        <v>19</v>
      </c>
      <c r="N215" s="214" t="s">
        <v>43</v>
      </c>
      <c r="O215" s="85"/>
      <c r="P215" s="215">
        <f>O215*H215</f>
        <v>0</v>
      </c>
      <c r="Q215" s="215">
        <v>6.0000000000000002E-05</v>
      </c>
      <c r="R215" s="215">
        <f>Q215*H215</f>
        <v>0.00089999999999999998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146</v>
      </c>
      <c r="AT215" s="217" t="s">
        <v>143</v>
      </c>
      <c r="AU215" s="217" t="s">
        <v>82</v>
      </c>
      <c r="AY215" s="18" t="s">
        <v>142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80</v>
      </c>
      <c r="BK215" s="218">
        <f>ROUND(I215*H215,2)</f>
        <v>0</v>
      </c>
      <c r="BL215" s="18" t="s">
        <v>146</v>
      </c>
      <c r="BM215" s="217" t="s">
        <v>1012</v>
      </c>
    </row>
    <row r="216" s="2" customFormat="1">
      <c r="A216" s="39"/>
      <c r="B216" s="40"/>
      <c r="C216" s="41"/>
      <c r="D216" s="219" t="s">
        <v>148</v>
      </c>
      <c r="E216" s="41"/>
      <c r="F216" s="220" t="s">
        <v>1013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148</v>
      </c>
      <c r="AU216" s="18" t="s">
        <v>82</v>
      </c>
    </row>
    <row r="217" s="2" customFormat="1" ht="16.5" customHeight="1">
      <c r="A217" s="39"/>
      <c r="B217" s="40"/>
      <c r="C217" s="236" t="s">
        <v>391</v>
      </c>
      <c r="D217" s="236" t="s">
        <v>152</v>
      </c>
      <c r="E217" s="237" t="s">
        <v>1014</v>
      </c>
      <c r="F217" s="238" t="s">
        <v>1015</v>
      </c>
      <c r="G217" s="239" t="s">
        <v>186</v>
      </c>
      <c r="H217" s="240">
        <v>45</v>
      </c>
      <c r="I217" s="241"/>
      <c r="J217" s="242">
        <f>ROUND(I217*H217,2)</f>
        <v>0</v>
      </c>
      <c r="K217" s="243"/>
      <c r="L217" s="244"/>
      <c r="M217" s="245" t="s">
        <v>19</v>
      </c>
      <c r="N217" s="246" t="s">
        <v>43</v>
      </c>
      <c r="O217" s="85"/>
      <c r="P217" s="215">
        <f>O217*H217</f>
        <v>0</v>
      </c>
      <c r="Q217" s="215">
        <v>0.0058999999999999999</v>
      </c>
      <c r="R217" s="215">
        <f>Q217*H217</f>
        <v>0.26550000000000001</v>
      </c>
      <c r="S217" s="215">
        <v>0</v>
      </c>
      <c r="T217" s="21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7" t="s">
        <v>155</v>
      </c>
      <c r="AT217" s="217" t="s">
        <v>152</v>
      </c>
      <c r="AU217" s="217" t="s">
        <v>82</v>
      </c>
      <c r="AY217" s="18" t="s">
        <v>142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80</v>
      </c>
      <c r="BK217" s="218">
        <f>ROUND(I217*H217,2)</f>
        <v>0</v>
      </c>
      <c r="BL217" s="18" t="s">
        <v>146</v>
      </c>
      <c r="BM217" s="217" t="s">
        <v>1016</v>
      </c>
    </row>
    <row r="218" s="13" customFormat="1">
      <c r="A218" s="13"/>
      <c r="B218" s="224"/>
      <c r="C218" s="225"/>
      <c r="D218" s="226" t="s">
        <v>150</v>
      </c>
      <c r="E218" s="225"/>
      <c r="F218" s="228" t="s">
        <v>896</v>
      </c>
      <c r="G218" s="225"/>
      <c r="H218" s="229">
        <v>45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150</v>
      </c>
      <c r="AU218" s="235" t="s">
        <v>82</v>
      </c>
      <c r="AV218" s="13" t="s">
        <v>82</v>
      </c>
      <c r="AW218" s="13" t="s">
        <v>4</v>
      </c>
      <c r="AX218" s="13" t="s">
        <v>80</v>
      </c>
      <c r="AY218" s="235" t="s">
        <v>142</v>
      </c>
    </row>
    <row r="219" s="2" customFormat="1" ht="24.15" customHeight="1">
      <c r="A219" s="39"/>
      <c r="B219" s="40"/>
      <c r="C219" s="205" t="s">
        <v>388</v>
      </c>
      <c r="D219" s="205" t="s">
        <v>143</v>
      </c>
      <c r="E219" s="206" t="s">
        <v>1017</v>
      </c>
      <c r="F219" s="207" t="s">
        <v>1018</v>
      </c>
      <c r="G219" s="208" t="s">
        <v>102</v>
      </c>
      <c r="H219" s="209">
        <v>833.20000000000005</v>
      </c>
      <c r="I219" s="210"/>
      <c r="J219" s="211">
        <f>ROUND(I219*H219,2)</f>
        <v>0</v>
      </c>
      <c r="K219" s="212"/>
      <c r="L219" s="45"/>
      <c r="M219" s="213" t="s">
        <v>19</v>
      </c>
      <c r="N219" s="214" t="s">
        <v>43</v>
      </c>
      <c r="O219" s="85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7" t="s">
        <v>146</v>
      </c>
      <c r="AT219" s="217" t="s">
        <v>143</v>
      </c>
      <c r="AU219" s="217" t="s">
        <v>82</v>
      </c>
      <c r="AY219" s="18" t="s">
        <v>142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80</v>
      </c>
      <c r="BK219" s="218">
        <f>ROUND(I219*H219,2)</f>
        <v>0</v>
      </c>
      <c r="BL219" s="18" t="s">
        <v>146</v>
      </c>
      <c r="BM219" s="217" t="s">
        <v>1019</v>
      </c>
    </row>
    <row r="220" s="2" customFormat="1">
      <c r="A220" s="39"/>
      <c r="B220" s="40"/>
      <c r="C220" s="41"/>
      <c r="D220" s="219" t="s">
        <v>148</v>
      </c>
      <c r="E220" s="41"/>
      <c r="F220" s="220" t="s">
        <v>1020</v>
      </c>
      <c r="G220" s="41"/>
      <c r="H220" s="41"/>
      <c r="I220" s="221"/>
      <c r="J220" s="41"/>
      <c r="K220" s="41"/>
      <c r="L220" s="45"/>
      <c r="M220" s="222"/>
      <c r="N220" s="223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148</v>
      </c>
      <c r="AU220" s="18" t="s">
        <v>82</v>
      </c>
    </row>
    <row r="221" s="2" customFormat="1" ht="16.5" customHeight="1">
      <c r="A221" s="39"/>
      <c r="B221" s="40"/>
      <c r="C221" s="205" t="s">
        <v>400</v>
      </c>
      <c r="D221" s="205" t="s">
        <v>143</v>
      </c>
      <c r="E221" s="206" t="s">
        <v>1021</v>
      </c>
      <c r="F221" s="207" t="s">
        <v>1022</v>
      </c>
      <c r="G221" s="208" t="s">
        <v>102</v>
      </c>
      <c r="H221" s="209">
        <v>833.20000000000005</v>
      </c>
      <c r="I221" s="210"/>
      <c r="J221" s="211">
        <f>ROUND(I221*H221,2)</f>
        <v>0</v>
      </c>
      <c r="K221" s="212"/>
      <c r="L221" s="45"/>
      <c r="M221" s="213" t="s">
        <v>19</v>
      </c>
      <c r="N221" s="214" t="s">
        <v>43</v>
      </c>
      <c r="O221" s="85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146</v>
      </c>
      <c r="AT221" s="217" t="s">
        <v>143</v>
      </c>
      <c r="AU221" s="217" t="s">
        <v>82</v>
      </c>
      <c r="AY221" s="18" t="s">
        <v>142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80</v>
      </c>
      <c r="BK221" s="218">
        <f>ROUND(I221*H221,2)</f>
        <v>0</v>
      </c>
      <c r="BL221" s="18" t="s">
        <v>146</v>
      </c>
      <c r="BM221" s="217" t="s">
        <v>1023</v>
      </c>
    </row>
    <row r="222" s="2" customFormat="1">
      <c r="A222" s="39"/>
      <c r="B222" s="40"/>
      <c r="C222" s="41"/>
      <c r="D222" s="219" t="s">
        <v>148</v>
      </c>
      <c r="E222" s="41"/>
      <c r="F222" s="220" t="s">
        <v>1024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148</v>
      </c>
      <c r="AU222" s="18" t="s">
        <v>82</v>
      </c>
    </row>
    <row r="223" s="2" customFormat="1" ht="16.5" customHeight="1">
      <c r="A223" s="39"/>
      <c r="B223" s="40"/>
      <c r="C223" s="205" t="s">
        <v>405</v>
      </c>
      <c r="D223" s="205" t="s">
        <v>143</v>
      </c>
      <c r="E223" s="206" t="s">
        <v>1021</v>
      </c>
      <c r="F223" s="207" t="s">
        <v>1022</v>
      </c>
      <c r="G223" s="208" t="s">
        <v>102</v>
      </c>
      <c r="H223" s="209">
        <v>7.2000000000000002</v>
      </c>
      <c r="I223" s="210"/>
      <c r="J223" s="211">
        <f>ROUND(I223*H223,2)</f>
        <v>0</v>
      </c>
      <c r="K223" s="212"/>
      <c r="L223" s="45"/>
      <c r="M223" s="213" t="s">
        <v>19</v>
      </c>
      <c r="N223" s="214" t="s">
        <v>43</v>
      </c>
      <c r="O223" s="85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146</v>
      </c>
      <c r="AT223" s="217" t="s">
        <v>143</v>
      </c>
      <c r="AU223" s="217" t="s">
        <v>82</v>
      </c>
      <c r="AY223" s="18" t="s">
        <v>142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80</v>
      </c>
      <c r="BK223" s="218">
        <f>ROUND(I223*H223,2)</f>
        <v>0</v>
      </c>
      <c r="BL223" s="18" t="s">
        <v>146</v>
      </c>
      <c r="BM223" s="217" t="s">
        <v>1025</v>
      </c>
    </row>
    <row r="224" s="2" customFormat="1">
      <c r="A224" s="39"/>
      <c r="B224" s="40"/>
      <c r="C224" s="41"/>
      <c r="D224" s="219" t="s">
        <v>148</v>
      </c>
      <c r="E224" s="41"/>
      <c r="F224" s="220" t="s">
        <v>1024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148</v>
      </c>
      <c r="AU224" s="18" t="s">
        <v>82</v>
      </c>
    </row>
    <row r="225" s="2" customFormat="1" ht="16.5" customHeight="1">
      <c r="A225" s="39"/>
      <c r="B225" s="40"/>
      <c r="C225" s="205" t="s">
        <v>410</v>
      </c>
      <c r="D225" s="205" t="s">
        <v>143</v>
      </c>
      <c r="E225" s="206" t="s">
        <v>1021</v>
      </c>
      <c r="F225" s="207" t="s">
        <v>1022</v>
      </c>
      <c r="G225" s="208" t="s">
        <v>102</v>
      </c>
      <c r="H225" s="209">
        <v>20.399999999999999</v>
      </c>
      <c r="I225" s="210"/>
      <c r="J225" s="211">
        <f>ROUND(I225*H225,2)</f>
        <v>0</v>
      </c>
      <c r="K225" s="212"/>
      <c r="L225" s="45"/>
      <c r="M225" s="213" t="s">
        <v>19</v>
      </c>
      <c r="N225" s="214" t="s">
        <v>43</v>
      </c>
      <c r="O225" s="85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7" t="s">
        <v>146</v>
      </c>
      <c r="AT225" s="217" t="s">
        <v>143</v>
      </c>
      <c r="AU225" s="217" t="s">
        <v>82</v>
      </c>
      <c r="AY225" s="18" t="s">
        <v>142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8" t="s">
        <v>80</v>
      </c>
      <c r="BK225" s="218">
        <f>ROUND(I225*H225,2)</f>
        <v>0</v>
      </c>
      <c r="BL225" s="18" t="s">
        <v>146</v>
      </c>
      <c r="BM225" s="217" t="s">
        <v>1026</v>
      </c>
    </row>
    <row r="226" s="2" customFormat="1">
      <c r="A226" s="39"/>
      <c r="B226" s="40"/>
      <c r="C226" s="41"/>
      <c r="D226" s="219" t="s">
        <v>148</v>
      </c>
      <c r="E226" s="41"/>
      <c r="F226" s="220" t="s">
        <v>1024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148</v>
      </c>
      <c r="AU226" s="18" t="s">
        <v>82</v>
      </c>
    </row>
    <row r="227" s="2" customFormat="1" ht="16.5" customHeight="1">
      <c r="A227" s="39"/>
      <c r="B227" s="40"/>
      <c r="C227" s="205" t="s">
        <v>415</v>
      </c>
      <c r="D227" s="205" t="s">
        <v>143</v>
      </c>
      <c r="E227" s="206" t="s">
        <v>1027</v>
      </c>
      <c r="F227" s="207" t="s">
        <v>1028</v>
      </c>
      <c r="G227" s="208" t="s">
        <v>186</v>
      </c>
      <c r="H227" s="209">
        <v>15</v>
      </c>
      <c r="I227" s="210"/>
      <c r="J227" s="211">
        <f>ROUND(I227*H227,2)</f>
        <v>0</v>
      </c>
      <c r="K227" s="212"/>
      <c r="L227" s="45"/>
      <c r="M227" s="213" t="s">
        <v>19</v>
      </c>
      <c r="N227" s="214" t="s">
        <v>43</v>
      </c>
      <c r="O227" s="85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146</v>
      </c>
      <c r="AT227" s="217" t="s">
        <v>143</v>
      </c>
      <c r="AU227" s="217" t="s">
        <v>82</v>
      </c>
      <c r="AY227" s="18" t="s">
        <v>142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80</v>
      </c>
      <c r="BK227" s="218">
        <f>ROUND(I227*H227,2)</f>
        <v>0</v>
      </c>
      <c r="BL227" s="18" t="s">
        <v>146</v>
      </c>
      <c r="BM227" s="217" t="s">
        <v>1029</v>
      </c>
    </row>
    <row r="228" s="2" customFormat="1" ht="24.15" customHeight="1">
      <c r="A228" s="39"/>
      <c r="B228" s="40"/>
      <c r="C228" s="205" t="s">
        <v>421</v>
      </c>
      <c r="D228" s="205" t="s">
        <v>143</v>
      </c>
      <c r="E228" s="206" t="s">
        <v>1030</v>
      </c>
      <c r="F228" s="207" t="s">
        <v>1031</v>
      </c>
      <c r="G228" s="208" t="s">
        <v>102</v>
      </c>
      <c r="H228" s="209">
        <v>7.2000000000000002</v>
      </c>
      <c r="I228" s="210"/>
      <c r="J228" s="211">
        <f>ROUND(I228*H228,2)</f>
        <v>0</v>
      </c>
      <c r="K228" s="212"/>
      <c r="L228" s="45"/>
      <c r="M228" s="213" t="s">
        <v>19</v>
      </c>
      <c r="N228" s="214" t="s">
        <v>43</v>
      </c>
      <c r="O228" s="85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146</v>
      </c>
      <c r="AT228" s="217" t="s">
        <v>143</v>
      </c>
      <c r="AU228" s="217" t="s">
        <v>82</v>
      </c>
      <c r="AY228" s="18" t="s">
        <v>142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80</v>
      </c>
      <c r="BK228" s="218">
        <f>ROUND(I228*H228,2)</f>
        <v>0</v>
      </c>
      <c r="BL228" s="18" t="s">
        <v>146</v>
      </c>
      <c r="BM228" s="217" t="s">
        <v>1032</v>
      </c>
    </row>
    <row r="229" s="2" customFormat="1">
      <c r="A229" s="39"/>
      <c r="B229" s="40"/>
      <c r="C229" s="41"/>
      <c r="D229" s="219" t="s">
        <v>148</v>
      </c>
      <c r="E229" s="41"/>
      <c r="F229" s="220" t="s">
        <v>1033</v>
      </c>
      <c r="G229" s="41"/>
      <c r="H229" s="41"/>
      <c r="I229" s="221"/>
      <c r="J229" s="41"/>
      <c r="K229" s="41"/>
      <c r="L229" s="45"/>
      <c r="M229" s="222"/>
      <c r="N229" s="223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148</v>
      </c>
      <c r="AU229" s="18" t="s">
        <v>82</v>
      </c>
    </row>
    <row r="230" s="2" customFormat="1" ht="24.15" customHeight="1">
      <c r="A230" s="39"/>
      <c r="B230" s="40"/>
      <c r="C230" s="205" t="s">
        <v>428</v>
      </c>
      <c r="D230" s="205" t="s">
        <v>143</v>
      </c>
      <c r="E230" s="206" t="s">
        <v>1030</v>
      </c>
      <c r="F230" s="207" t="s">
        <v>1031</v>
      </c>
      <c r="G230" s="208" t="s">
        <v>102</v>
      </c>
      <c r="H230" s="209">
        <v>20.399999999999999</v>
      </c>
      <c r="I230" s="210"/>
      <c r="J230" s="211">
        <f>ROUND(I230*H230,2)</f>
        <v>0</v>
      </c>
      <c r="K230" s="212"/>
      <c r="L230" s="45"/>
      <c r="M230" s="213" t="s">
        <v>19</v>
      </c>
      <c r="N230" s="214" t="s">
        <v>43</v>
      </c>
      <c r="O230" s="85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7" t="s">
        <v>146</v>
      </c>
      <c r="AT230" s="217" t="s">
        <v>143</v>
      </c>
      <c r="AU230" s="217" t="s">
        <v>82</v>
      </c>
      <c r="AY230" s="18" t="s">
        <v>142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80</v>
      </c>
      <c r="BK230" s="218">
        <f>ROUND(I230*H230,2)</f>
        <v>0</v>
      </c>
      <c r="BL230" s="18" t="s">
        <v>146</v>
      </c>
      <c r="BM230" s="217" t="s">
        <v>1034</v>
      </c>
    </row>
    <row r="231" s="2" customFormat="1">
      <c r="A231" s="39"/>
      <c r="B231" s="40"/>
      <c r="C231" s="41"/>
      <c r="D231" s="219" t="s">
        <v>148</v>
      </c>
      <c r="E231" s="41"/>
      <c r="F231" s="220" t="s">
        <v>1033</v>
      </c>
      <c r="G231" s="41"/>
      <c r="H231" s="41"/>
      <c r="I231" s="221"/>
      <c r="J231" s="41"/>
      <c r="K231" s="41"/>
      <c r="L231" s="45"/>
      <c r="M231" s="222"/>
      <c r="N231" s="22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148</v>
      </c>
      <c r="AU231" s="18" t="s">
        <v>82</v>
      </c>
    </row>
    <row r="232" s="2" customFormat="1" ht="16.5" customHeight="1">
      <c r="A232" s="39"/>
      <c r="B232" s="40"/>
      <c r="C232" s="205" t="s">
        <v>435</v>
      </c>
      <c r="D232" s="205" t="s">
        <v>143</v>
      </c>
      <c r="E232" s="206" t="s">
        <v>1035</v>
      </c>
      <c r="F232" s="207" t="s">
        <v>1036</v>
      </c>
      <c r="G232" s="208" t="s">
        <v>102</v>
      </c>
      <c r="H232" s="209">
        <v>503</v>
      </c>
      <c r="I232" s="210"/>
      <c r="J232" s="211">
        <f>ROUND(I232*H232,2)</f>
        <v>0</v>
      </c>
      <c r="K232" s="212"/>
      <c r="L232" s="45"/>
      <c r="M232" s="213" t="s">
        <v>19</v>
      </c>
      <c r="N232" s="214" t="s">
        <v>43</v>
      </c>
      <c r="O232" s="85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7" t="s">
        <v>146</v>
      </c>
      <c r="AT232" s="217" t="s">
        <v>143</v>
      </c>
      <c r="AU232" s="217" t="s">
        <v>82</v>
      </c>
      <c r="AY232" s="18" t="s">
        <v>142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80</v>
      </c>
      <c r="BK232" s="218">
        <f>ROUND(I232*H232,2)</f>
        <v>0</v>
      </c>
      <c r="BL232" s="18" t="s">
        <v>146</v>
      </c>
      <c r="BM232" s="217" t="s">
        <v>1037</v>
      </c>
    </row>
    <row r="233" s="2" customFormat="1">
      <c r="A233" s="39"/>
      <c r="B233" s="40"/>
      <c r="C233" s="41"/>
      <c r="D233" s="219" t="s">
        <v>148</v>
      </c>
      <c r="E233" s="41"/>
      <c r="F233" s="220" t="s">
        <v>1038</v>
      </c>
      <c r="G233" s="41"/>
      <c r="H233" s="41"/>
      <c r="I233" s="221"/>
      <c r="J233" s="41"/>
      <c r="K233" s="41"/>
      <c r="L233" s="45"/>
      <c r="M233" s="222"/>
      <c r="N233" s="223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148</v>
      </c>
      <c r="AU233" s="18" t="s">
        <v>82</v>
      </c>
    </row>
    <row r="234" s="13" customFormat="1">
      <c r="A234" s="13"/>
      <c r="B234" s="224"/>
      <c r="C234" s="225"/>
      <c r="D234" s="226" t="s">
        <v>150</v>
      </c>
      <c r="E234" s="227" t="s">
        <v>19</v>
      </c>
      <c r="F234" s="228" t="s">
        <v>1039</v>
      </c>
      <c r="G234" s="225"/>
      <c r="H234" s="229">
        <v>503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150</v>
      </c>
      <c r="AU234" s="235" t="s">
        <v>82</v>
      </c>
      <c r="AV234" s="13" t="s">
        <v>82</v>
      </c>
      <c r="AW234" s="13" t="s">
        <v>33</v>
      </c>
      <c r="AX234" s="13" t="s">
        <v>80</v>
      </c>
      <c r="AY234" s="235" t="s">
        <v>142</v>
      </c>
    </row>
    <row r="235" s="2" customFormat="1" ht="16.5" customHeight="1">
      <c r="A235" s="39"/>
      <c r="B235" s="40"/>
      <c r="C235" s="236" t="s">
        <v>441</v>
      </c>
      <c r="D235" s="236" t="s">
        <v>152</v>
      </c>
      <c r="E235" s="237" t="s">
        <v>1040</v>
      </c>
      <c r="F235" s="238" t="s">
        <v>1041</v>
      </c>
      <c r="G235" s="239" t="s">
        <v>231</v>
      </c>
      <c r="H235" s="240">
        <v>36.719000000000001</v>
      </c>
      <c r="I235" s="241"/>
      <c r="J235" s="242">
        <f>ROUND(I235*H235,2)</f>
        <v>0</v>
      </c>
      <c r="K235" s="243"/>
      <c r="L235" s="244"/>
      <c r="M235" s="245" t="s">
        <v>19</v>
      </c>
      <c r="N235" s="246" t="s">
        <v>43</v>
      </c>
      <c r="O235" s="85"/>
      <c r="P235" s="215">
        <f>O235*H235</f>
        <v>0</v>
      </c>
      <c r="Q235" s="215">
        <v>0.20000000000000001</v>
      </c>
      <c r="R235" s="215">
        <f>Q235*H235</f>
        <v>7.3438000000000008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155</v>
      </c>
      <c r="AT235" s="217" t="s">
        <v>152</v>
      </c>
      <c r="AU235" s="217" t="s">
        <v>82</v>
      </c>
      <c r="AY235" s="18" t="s">
        <v>142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80</v>
      </c>
      <c r="BK235" s="218">
        <f>ROUND(I235*H235,2)</f>
        <v>0</v>
      </c>
      <c r="BL235" s="18" t="s">
        <v>146</v>
      </c>
      <c r="BM235" s="217" t="s">
        <v>1042</v>
      </c>
    </row>
    <row r="236" s="13" customFormat="1">
      <c r="A236" s="13"/>
      <c r="B236" s="224"/>
      <c r="C236" s="225"/>
      <c r="D236" s="226" t="s">
        <v>150</v>
      </c>
      <c r="E236" s="225"/>
      <c r="F236" s="228" t="s">
        <v>1043</v>
      </c>
      <c r="G236" s="225"/>
      <c r="H236" s="229">
        <v>36.719000000000001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150</v>
      </c>
      <c r="AU236" s="235" t="s">
        <v>82</v>
      </c>
      <c r="AV236" s="13" t="s">
        <v>82</v>
      </c>
      <c r="AW236" s="13" t="s">
        <v>4</v>
      </c>
      <c r="AX236" s="13" t="s">
        <v>80</v>
      </c>
      <c r="AY236" s="235" t="s">
        <v>142</v>
      </c>
    </row>
    <row r="237" s="2" customFormat="1" ht="16.5" customHeight="1">
      <c r="A237" s="39"/>
      <c r="B237" s="40"/>
      <c r="C237" s="205" t="s">
        <v>445</v>
      </c>
      <c r="D237" s="205" t="s">
        <v>143</v>
      </c>
      <c r="E237" s="206" t="s">
        <v>1044</v>
      </c>
      <c r="F237" s="207" t="s">
        <v>1045</v>
      </c>
      <c r="G237" s="208" t="s">
        <v>1046</v>
      </c>
      <c r="H237" s="209">
        <v>0.083000000000000004</v>
      </c>
      <c r="I237" s="210"/>
      <c r="J237" s="211">
        <f>ROUND(I237*H237,2)</f>
        <v>0</v>
      </c>
      <c r="K237" s="212"/>
      <c r="L237" s="45"/>
      <c r="M237" s="213" t="s">
        <v>19</v>
      </c>
      <c r="N237" s="214" t="s">
        <v>43</v>
      </c>
      <c r="O237" s="85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146</v>
      </c>
      <c r="AT237" s="217" t="s">
        <v>143</v>
      </c>
      <c r="AU237" s="217" t="s">
        <v>82</v>
      </c>
      <c r="AY237" s="18" t="s">
        <v>142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80</v>
      </c>
      <c r="BK237" s="218">
        <f>ROUND(I237*H237,2)</f>
        <v>0</v>
      </c>
      <c r="BL237" s="18" t="s">
        <v>146</v>
      </c>
      <c r="BM237" s="217" t="s">
        <v>1047</v>
      </c>
    </row>
    <row r="238" s="13" customFormat="1">
      <c r="A238" s="13"/>
      <c r="B238" s="224"/>
      <c r="C238" s="225"/>
      <c r="D238" s="226" t="s">
        <v>150</v>
      </c>
      <c r="E238" s="227" t="s">
        <v>19</v>
      </c>
      <c r="F238" s="228" t="s">
        <v>1048</v>
      </c>
      <c r="G238" s="225"/>
      <c r="H238" s="229">
        <v>0.083000000000000004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150</v>
      </c>
      <c r="AU238" s="235" t="s">
        <v>82</v>
      </c>
      <c r="AV238" s="13" t="s">
        <v>82</v>
      </c>
      <c r="AW238" s="13" t="s">
        <v>33</v>
      </c>
      <c r="AX238" s="13" t="s">
        <v>72</v>
      </c>
      <c r="AY238" s="235" t="s">
        <v>142</v>
      </c>
    </row>
    <row r="239" s="14" customFormat="1">
      <c r="A239" s="14"/>
      <c r="B239" s="249"/>
      <c r="C239" s="250"/>
      <c r="D239" s="226" t="s">
        <v>150</v>
      </c>
      <c r="E239" s="251" t="s">
        <v>19</v>
      </c>
      <c r="F239" s="252" t="s">
        <v>236</v>
      </c>
      <c r="G239" s="250"/>
      <c r="H239" s="253">
        <v>0.083000000000000004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9" t="s">
        <v>150</v>
      </c>
      <c r="AU239" s="259" t="s">
        <v>82</v>
      </c>
      <c r="AV239" s="14" t="s">
        <v>146</v>
      </c>
      <c r="AW239" s="14" t="s">
        <v>33</v>
      </c>
      <c r="AX239" s="14" t="s">
        <v>80</v>
      </c>
      <c r="AY239" s="259" t="s">
        <v>142</v>
      </c>
    </row>
    <row r="240" s="2" customFormat="1" ht="16.5" customHeight="1">
      <c r="A240" s="39"/>
      <c r="B240" s="40"/>
      <c r="C240" s="236" t="s">
        <v>450</v>
      </c>
      <c r="D240" s="236" t="s">
        <v>152</v>
      </c>
      <c r="E240" s="237" t="s">
        <v>1049</v>
      </c>
      <c r="F240" s="238" t="s">
        <v>1050</v>
      </c>
      <c r="G240" s="239" t="s">
        <v>872</v>
      </c>
      <c r="H240" s="240">
        <v>85.819999999999993</v>
      </c>
      <c r="I240" s="241"/>
      <c r="J240" s="242">
        <f>ROUND(I240*H240,2)</f>
        <v>0</v>
      </c>
      <c r="K240" s="243"/>
      <c r="L240" s="244"/>
      <c r="M240" s="245" t="s">
        <v>19</v>
      </c>
      <c r="N240" s="246" t="s">
        <v>43</v>
      </c>
      <c r="O240" s="85"/>
      <c r="P240" s="215">
        <f>O240*H240</f>
        <v>0</v>
      </c>
      <c r="Q240" s="215">
        <v>0.001</v>
      </c>
      <c r="R240" s="215">
        <f>Q240*H240</f>
        <v>0.085819999999999994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155</v>
      </c>
      <c r="AT240" s="217" t="s">
        <v>152</v>
      </c>
      <c r="AU240" s="217" t="s">
        <v>82</v>
      </c>
      <c r="AY240" s="18" t="s">
        <v>142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80</v>
      </c>
      <c r="BK240" s="218">
        <f>ROUND(I240*H240,2)</f>
        <v>0</v>
      </c>
      <c r="BL240" s="18" t="s">
        <v>146</v>
      </c>
      <c r="BM240" s="217" t="s">
        <v>1051</v>
      </c>
    </row>
    <row r="241" s="2" customFormat="1">
      <c r="A241" s="39"/>
      <c r="B241" s="40"/>
      <c r="C241" s="41"/>
      <c r="D241" s="226" t="s">
        <v>104</v>
      </c>
      <c r="E241" s="41"/>
      <c r="F241" s="260" t="s">
        <v>1052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104</v>
      </c>
      <c r="AU241" s="18" t="s">
        <v>82</v>
      </c>
    </row>
    <row r="242" s="13" customFormat="1">
      <c r="A242" s="13"/>
      <c r="B242" s="224"/>
      <c r="C242" s="225"/>
      <c r="D242" s="226" t="s">
        <v>150</v>
      </c>
      <c r="E242" s="227" t="s">
        <v>19</v>
      </c>
      <c r="F242" s="228" t="s">
        <v>1053</v>
      </c>
      <c r="G242" s="225"/>
      <c r="H242" s="229">
        <v>833.20000000000005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150</v>
      </c>
      <c r="AU242" s="235" t="s">
        <v>82</v>
      </c>
      <c r="AV242" s="13" t="s">
        <v>82</v>
      </c>
      <c r="AW242" s="13" t="s">
        <v>33</v>
      </c>
      <c r="AX242" s="13" t="s">
        <v>80</v>
      </c>
      <c r="AY242" s="235" t="s">
        <v>142</v>
      </c>
    </row>
    <row r="243" s="13" customFormat="1">
      <c r="A243" s="13"/>
      <c r="B243" s="224"/>
      <c r="C243" s="225"/>
      <c r="D243" s="226" t="s">
        <v>150</v>
      </c>
      <c r="E243" s="225"/>
      <c r="F243" s="228" t="s">
        <v>1054</v>
      </c>
      <c r="G243" s="225"/>
      <c r="H243" s="229">
        <v>85.819999999999993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150</v>
      </c>
      <c r="AU243" s="235" t="s">
        <v>82</v>
      </c>
      <c r="AV243" s="13" t="s">
        <v>82</v>
      </c>
      <c r="AW243" s="13" t="s">
        <v>4</v>
      </c>
      <c r="AX243" s="13" t="s">
        <v>80</v>
      </c>
      <c r="AY243" s="235" t="s">
        <v>142</v>
      </c>
    </row>
    <row r="244" s="2" customFormat="1" ht="16.5" customHeight="1">
      <c r="A244" s="39"/>
      <c r="B244" s="40"/>
      <c r="C244" s="205" t="s">
        <v>454</v>
      </c>
      <c r="D244" s="205" t="s">
        <v>143</v>
      </c>
      <c r="E244" s="206" t="s">
        <v>1044</v>
      </c>
      <c r="F244" s="207" t="s">
        <v>1045</v>
      </c>
      <c r="G244" s="208" t="s">
        <v>1046</v>
      </c>
      <c r="H244" s="209">
        <v>0.001</v>
      </c>
      <c r="I244" s="210"/>
      <c r="J244" s="211">
        <f>ROUND(I244*H244,2)</f>
        <v>0</v>
      </c>
      <c r="K244" s="212"/>
      <c r="L244" s="45"/>
      <c r="M244" s="213" t="s">
        <v>19</v>
      </c>
      <c r="N244" s="214" t="s">
        <v>43</v>
      </c>
      <c r="O244" s="85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7" t="s">
        <v>146</v>
      </c>
      <c r="AT244" s="217" t="s">
        <v>143</v>
      </c>
      <c r="AU244" s="217" t="s">
        <v>82</v>
      </c>
      <c r="AY244" s="18" t="s">
        <v>142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80</v>
      </c>
      <c r="BK244" s="218">
        <f>ROUND(I244*H244,2)</f>
        <v>0</v>
      </c>
      <c r="BL244" s="18" t="s">
        <v>146</v>
      </c>
      <c r="BM244" s="217" t="s">
        <v>1055</v>
      </c>
    </row>
    <row r="245" s="13" customFormat="1">
      <c r="A245" s="13"/>
      <c r="B245" s="224"/>
      <c r="C245" s="225"/>
      <c r="D245" s="226" t="s">
        <v>150</v>
      </c>
      <c r="E245" s="227" t="s">
        <v>19</v>
      </c>
      <c r="F245" s="228" t="s">
        <v>1056</v>
      </c>
      <c r="G245" s="225"/>
      <c r="H245" s="229">
        <v>0.001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150</v>
      </c>
      <c r="AU245" s="235" t="s">
        <v>82</v>
      </c>
      <c r="AV245" s="13" t="s">
        <v>82</v>
      </c>
      <c r="AW245" s="13" t="s">
        <v>33</v>
      </c>
      <c r="AX245" s="13" t="s">
        <v>72</v>
      </c>
      <c r="AY245" s="235" t="s">
        <v>142</v>
      </c>
    </row>
    <row r="246" s="14" customFormat="1">
      <c r="A246" s="14"/>
      <c r="B246" s="249"/>
      <c r="C246" s="250"/>
      <c r="D246" s="226" t="s">
        <v>150</v>
      </c>
      <c r="E246" s="251" t="s">
        <v>19</v>
      </c>
      <c r="F246" s="252" t="s">
        <v>236</v>
      </c>
      <c r="G246" s="250"/>
      <c r="H246" s="253">
        <v>0.001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150</v>
      </c>
      <c r="AU246" s="259" t="s">
        <v>82</v>
      </c>
      <c r="AV246" s="14" t="s">
        <v>146</v>
      </c>
      <c r="AW246" s="14" t="s">
        <v>33</v>
      </c>
      <c r="AX246" s="14" t="s">
        <v>80</v>
      </c>
      <c r="AY246" s="259" t="s">
        <v>142</v>
      </c>
    </row>
    <row r="247" s="2" customFormat="1" ht="16.5" customHeight="1">
      <c r="A247" s="39"/>
      <c r="B247" s="40"/>
      <c r="C247" s="236" t="s">
        <v>461</v>
      </c>
      <c r="D247" s="236" t="s">
        <v>152</v>
      </c>
      <c r="E247" s="237" t="s">
        <v>1049</v>
      </c>
      <c r="F247" s="238" t="s">
        <v>1050</v>
      </c>
      <c r="G247" s="239" t="s">
        <v>872</v>
      </c>
      <c r="H247" s="240">
        <v>0.74199999999999999</v>
      </c>
      <c r="I247" s="241"/>
      <c r="J247" s="242">
        <f>ROUND(I247*H247,2)</f>
        <v>0</v>
      </c>
      <c r="K247" s="243"/>
      <c r="L247" s="244"/>
      <c r="M247" s="245" t="s">
        <v>19</v>
      </c>
      <c r="N247" s="246" t="s">
        <v>43</v>
      </c>
      <c r="O247" s="85"/>
      <c r="P247" s="215">
        <f>O247*H247</f>
        <v>0</v>
      </c>
      <c r="Q247" s="215">
        <v>0.001</v>
      </c>
      <c r="R247" s="215">
        <f>Q247*H247</f>
        <v>0.00074200000000000004</v>
      </c>
      <c r="S247" s="215">
        <v>0</v>
      </c>
      <c r="T247" s="21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7" t="s">
        <v>155</v>
      </c>
      <c r="AT247" s="217" t="s">
        <v>152</v>
      </c>
      <c r="AU247" s="217" t="s">
        <v>82</v>
      </c>
      <c r="AY247" s="18" t="s">
        <v>142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80</v>
      </c>
      <c r="BK247" s="218">
        <f>ROUND(I247*H247,2)</f>
        <v>0</v>
      </c>
      <c r="BL247" s="18" t="s">
        <v>146</v>
      </c>
      <c r="BM247" s="217" t="s">
        <v>1057</v>
      </c>
    </row>
    <row r="248" s="2" customFormat="1">
      <c r="A248" s="39"/>
      <c r="B248" s="40"/>
      <c r="C248" s="41"/>
      <c r="D248" s="226" t="s">
        <v>104</v>
      </c>
      <c r="E248" s="41"/>
      <c r="F248" s="260" t="s">
        <v>1052</v>
      </c>
      <c r="G248" s="41"/>
      <c r="H248" s="41"/>
      <c r="I248" s="221"/>
      <c r="J248" s="41"/>
      <c r="K248" s="41"/>
      <c r="L248" s="45"/>
      <c r="M248" s="222"/>
      <c r="N248" s="223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104</v>
      </c>
      <c r="AU248" s="18" t="s">
        <v>82</v>
      </c>
    </row>
    <row r="249" s="13" customFormat="1">
      <c r="A249" s="13"/>
      <c r="B249" s="224"/>
      <c r="C249" s="225"/>
      <c r="D249" s="226" t="s">
        <v>150</v>
      </c>
      <c r="E249" s="227" t="s">
        <v>19</v>
      </c>
      <c r="F249" s="228" t="s">
        <v>1058</v>
      </c>
      <c r="G249" s="225"/>
      <c r="H249" s="229">
        <v>7.2000000000000002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150</v>
      </c>
      <c r="AU249" s="235" t="s">
        <v>82</v>
      </c>
      <c r="AV249" s="13" t="s">
        <v>82</v>
      </c>
      <c r="AW249" s="13" t="s">
        <v>33</v>
      </c>
      <c r="AX249" s="13" t="s">
        <v>80</v>
      </c>
      <c r="AY249" s="235" t="s">
        <v>142</v>
      </c>
    </row>
    <row r="250" s="13" customFormat="1">
      <c r="A250" s="13"/>
      <c r="B250" s="224"/>
      <c r="C250" s="225"/>
      <c r="D250" s="226" t="s">
        <v>150</v>
      </c>
      <c r="E250" s="225"/>
      <c r="F250" s="228" t="s">
        <v>1059</v>
      </c>
      <c r="G250" s="225"/>
      <c r="H250" s="229">
        <v>0.74199999999999999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150</v>
      </c>
      <c r="AU250" s="235" t="s">
        <v>82</v>
      </c>
      <c r="AV250" s="13" t="s">
        <v>82</v>
      </c>
      <c r="AW250" s="13" t="s">
        <v>4</v>
      </c>
      <c r="AX250" s="13" t="s">
        <v>80</v>
      </c>
      <c r="AY250" s="235" t="s">
        <v>142</v>
      </c>
    </row>
    <row r="251" s="2" customFormat="1" ht="16.5" customHeight="1">
      <c r="A251" s="39"/>
      <c r="B251" s="40"/>
      <c r="C251" s="205" t="s">
        <v>467</v>
      </c>
      <c r="D251" s="205" t="s">
        <v>143</v>
      </c>
      <c r="E251" s="206" t="s">
        <v>1044</v>
      </c>
      <c r="F251" s="207" t="s">
        <v>1045</v>
      </c>
      <c r="G251" s="208" t="s">
        <v>1046</v>
      </c>
      <c r="H251" s="209">
        <v>0.002</v>
      </c>
      <c r="I251" s="210"/>
      <c r="J251" s="211">
        <f>ROUND(I251*H251,2)</f>
        <v>0</v>
      </c>
      <c r="K251" s="212"/>
      <c r="L251" s="45"/>
      <c r="M251" s="213" t="s">
        <v>19</v>
      </c>
      <c r="N251" s="214" t="s">
        <v>43</v>
      </c>
      <c r="O251" s="85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7" t="s">
        <v>146</v>
      </c>
      <c r="AT251" s="217" t="s">
        <v>143</v>
      </c>
      <c r="AU251" s="217" t="s">
        <v>82</v>
      </c>
      <c r="AY251" s="18" t="s">
        <v>142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80</v>
      </c>
      <c r="BK251" s="218">
        <f>ROUND(I251*H251,2)</f>
        <v>0</v>
      </c>
      <c r="BL251" s="18" t="s">
        <v>146</v>
      </c>
      <c r="BM251" s="217" t="s">
        <v>1060</v>
      </c>
    </row>
    <row r="252" s="13" customFormat="1">
      <c r="A252" s="13"/>
      <c r="B252" s="224"/>
      <c r="C252" s="225"/>
      <c r="D252" s="226" t="s">
        <v>150</v>
      </c>
      <c r="E252" s="227" t="s">
        <v>19</v>
      </c>
      <c r="F252" s="228" t="s">
        <v>1061</v>
      </c>
      <c r="G252" s="225"/>
      <c r="H252" s="229">
        <v>0.002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150</v>
      </c>
      <c r="AU252" s="235" t="s">
        <v>82</v>
      </c>
      <c r="AV252" s="13" t="s">
        <v>82</v>
      </c>
      <c r="AW252" s="13" t="s">
        <v>33</v>
      </c>
      <c r="AX252" s="13" t="s">
        <v>72</v>
      </c>
      <c r="AY252" s="235" t="s">
        <v>142</v>
      </c>
    </row>
    <row r="253" s="14" customFormat="1">
      <c r="A253" s="14"/>
      <c r="B253" s="249"/>
      <c r="C253" s="250"/>
      <c r="D253" s="226" t="s">
        <v>150</v>
      </c>
      <c r="E253" s="251" t="s">
        <v>19</v>
      </c>
      <c r="F253" s="252" t="s">
        <v>236</v>
      </c>
      <c r="G253" s="250"/>
      <c r="H253" s="253">
        <v>0.002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150</v>
      </c>
      <c r="AU253" s="259" t="s">
        <v>82</v>
      </c>
      <c r="AV253" s="14" t="s">
        <v>146</v>
      </c>
      <c r="AW253" s="14" t="s">
        <v>33</v>
      </c>
      <c r="AX253" s="14" t="s">
        <v>80</v>
      </c>
      <c r="AY253" s="259" t="s">
        <v>142</v>
      </c>
    </row>
    <row r="254" s="2" customFormat="1" ht="16.5" customHeight="1">
      <c r="A254" s="39"/>
      <c r="B254" s="40"/>
      <c r="C254" s="236" t="s">
        <v>472</v>
      </c>
      <c r="D254" s="236" t="s">
        <v>152</v>
      </c>
      <c r="E254" s="237" t="s">
        <v>1049</v>
      </c>
      <c r="F254" s="238" t="s">
        <v>1050</v>
      </c>
      <c r="G254" s="239" t="s">
        <v>872</v>
      </c>
      <c r="H254" s="240">
        <v>2.101</v>
      </c>
      <c r="I254" s="241"/>
      <c r="J254" s="242">
        <f>ROUND(I254*H254,2)</f>
        <v>0</v>
      </c>
      <c r="K254" s="243"/>
      <c r="L254" s="244"/>
      <c r="M254" s="245" t="s">
        <v>19</v>
      </c>
      <c r="N254" s="246" t="s">
        <v>43</v>
      </c>
      <c r="O254" s="85"/>
      <c r="P254" s="215">
        <f>O254*H254</f>
        <v>0</v>
      </c>
      <c r="Q254" s="215">
        <v>0.001</v>
      </c>
      <c r="R254" s="215">
        <f>Q254*H254</f>
        <v>0.002101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155</v>
      </c>
      <c r="AT254" s="217" t="s">
        <v>152</v>
      </c>
      <c r="AU254" s="217" t="s">
        <v>82</v>
      </c>
      <c r="AY254" s="18" t="s">
        <v>142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80</v>
      </c>
      <c r="BK254" s="218">
        <f>ROUND(I254*H254,2)</f>
        <v>0</v>
      </c>
      <c r="BL254" s="18" t="s">
        <v>146</v>
      </c>
      <c r="BM254" s="217" t="s">
        <v>1062</v>
      </c>
    </row>
    <row r="255" s="2" customFormat="1">
      <c r="A255" s="39"/>
      <c r="B255" s="40"/>
      <c r="C255" s="41"/>
      <c r="D255" s="226" t="s">
        <v>104</v>
      </c>
      <c r="E255" s="41"/>
      <c r="F255" s="260" t="s">
        <v>1052</v>
      </c>
      <c r="G255" s="41"/>
      <c r="H255" s="41"/>
      <c r="I255" s="221"/>
      <c r="J255" s="41"/>
      <c r="K255" s="41"/>
      <c r="L255" s="45"/>
      <c r="M255" s="222"/>
      <c r="N255" s="223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104</v>
      </c>
      <c r="AU255" s="18" t="s">
        <v>82</v>
      </c>
    </row>
    <row r="256" s="13" customFormat="1">
      <c r="A256" s="13"/>
      <c r="B256" s="224"/>
      <c r="C256" s="225"/>
      <c r="D256" s="226" t="s">
        <v>150</v>
      </c>
      <c r="E256" s="227" t="s">
        <v>19</v>
      </c>
      <c r="F256" s="228" t="s">
        <v>1063</v>
      </c>
      <c r="G256" s="225"/>
      <c r="H256" s="229">
        <v>20.399999999999999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150</v>
      </c>
      <c r="AU256" s="235" t="s">
        <v>82</v>
      </c>
      <c r="AV256" s="13" t="s">
        <v>82</v>
      </c>
      <c r="AW256" s="13" t="s">
        <v>33</v>
      </c>
      <c r="AX256" s="13" t="s">
        <v>80</v>
      </c>
      <c r="AY256" s="235" t="s">
        <v>142</v>
      </c>
    </row>
    <row r="257" s="13" customFormat="1">
      <c r="A257" s="13"/>
      <c r="B257" s="224"/>
      <c r="C257" s="225"/>
      <c r="D257" s="226" t="s">
        <v>150</v>
      </c>
      <c r="E257" s="225"/>
      <c r="F257" s="228" t="s">
        <v>1064</v>
      </c>
      <c r="G257" s="225"/>
      <c r="H257" s="229">
        <v>2.101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150</v>
      </c>
      <c r="AU257" s="235" t="s">
        <v>82</v>
      </c>
      <c r="AV257" s="13" t="s">
        <v>82</v>
      </c>
      <c r="AW257" s="13" t="s">
        <v>4</v>
      </c>
      <c r="AX257" s="13" t="s">
        <v>80</v>
      </c>
      <c r="AY257" s="235" t="s">
        <v>142</v>
      </c>
    </row>
    <row r="258" s="2" customFormat="1" ht="16.5" customHeight="1">
      <c r="A258" s="39"/>
      <c r="B258" s="40"/>
      <c r="C258" s="205" t="s">
        <v>477</v>
      </c>
      <c r="D258" s="205" t="s">
        <v>143</v>
      </c>
      <c r="E258" s="206" t="s">
        <v>1065</v>
      </c>
      <c r="F258" s="207" t="s">
        <v>1066</v>
      </c>
      <c r="G258" s="208" t="s">
        <v>102</v>
      </c>
      <c r="H258" s="209">
        <v>833.20000000000005</v>
      </c>
      <c r="I258" s="210"/>
      <c r="J258" s="211">
        <f>ROUND(I258*H258,2)</f>
        <v>0</v>
      </c>
      <c r="K258" s="212"/>
      <c r="L258" s="45"/>
      <c r="M258" s="213" t="s">
        <v>19</v>
      </c>
      <c r="N258" s="214" t="s">
        <v>43</v>
      </c>
      <c r="O258" s="85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7" t="s">
        <v>146</v>
      </c>
      <c r="AT258" s="217" t="s">
        <v>143</v>
      </c>
      <c r="AU258" s="217" t="s">
        <v>82</v>
      </c>
      <c r="AY258" s="18" t="s">
        <v>142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80</v>
      </c>
      <c r="BK258" s="218">
        <f>ROUND(I258*H258,2)</f>
        <v>0</v>
      </c>
      <c r="BL258" s="18" t="s">
        <v>146</v>
      </c>
      <c r="BM258" s="217" t="s">
        <v>1067</v>
      </c>
    </row>
    <row r="259" s="2" customFormat="1">
      <c r="A259" s="39"/>
      <c r="B259" s="40"/>
      <c r="C259" s="41"/>
      <c r="D259" s="219" t="s">
        <v>148</v>
      </c>
      <c r="E259" s="41"/>
      <c r="F259" s="220" t="s">
        <v>1068</v>
      </c>
      <c r="G259" s="41"/>
      <c r="H259" s="41"/>
      <c r="I259" s="221"/>
      <c r="J259" s="41"/>
      <c r="K259" s="41"/>
      <c r="L259" s="45"/>
      <c r="M259" s="222"/>
      <c r="N259" s="223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148</v>
      </c>
      <c r="AU259" s="18" t="s">
        <v>82</v>
      </c>
    </row>
    <row r="260" s="2" customFormat="1" ht="16.5" customHeight="1">
      <c r="A260" s="39"/>
      <c r="B260" s="40"/>
      <c r="C260" s="205" t="s">
        <v>424</v>
      </c>
      <c r="D260" s="205" t="s">
        <v>143</v>
      </c>
      <c r="E260" s="206" t="s">
        <v>1065</v>
      </c>
      <c r="F260" s="207" t="s">
        <v>1066</v>
      </c>
      <c r="G260" s="208" t="s">
        <v>102</v>
      </c>
      <c r="H260" s="209">
        <v>7.2000000000000002</v>
      </c>
      <c r="I260" s="210"/>
      <c r="J260" s="211">
        <f>ROUND(I260*H260,2)</f>
        <v>0</v>
      </c>
      <c r="K260" s="212"/>
      <c r="L260" s="45"/>
      <c r="M260" s="213" t="s">
        <v>19</v>
      </c>
      <c r="N260" s="214" t="s">
        <v>43</v>
      </c>
      <c r="O260" s="85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7" t="s">
        <v>146</v>
      </c>
      <c r="AT260" s="217" t="s">
        <v>143</v>
      </c>
      <c r="AU260" s="217" t="s">
        <v>82</v>
      </c>
      <c r="AY260" s="18" t="s">
        <v>142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80</v>
      </c>
      <c r="BK260" s="218">
        <f>ROUND(I260*H260,2)</f>
        <v>0</v>
      </c>
      <c r="BL260" s="18" t="s">
        <v>146</v>
      </c>
      <c r="BM260" s="217" t="s">
        <v>1069</v>
      </c>
    </row>
    <row r="261" s="2" customFormat="1">
      <c r="A261" s="39"/>
      <c r="B261" s="40"/>
      <c r="C261" s="41"/>
      <c r="D261" s="219" t="s">
        <v>148</v>
      </c>
      <c r="E261" s="41"/>
      <c r="F261" s="220" t="s">
        <v>1068</v>
      </c>
      <c r="G261" s="41"/>
      <c r="H261" s="41"/>
      <c r="I261" s="221"/>
      <c r="J261" s="41"/>
      <c r="K261" s="41"/>
      <c r="L261" s="45"/>
      <c r="M261" s="222"/>
      <c r="N261" s="223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148</v>
      </c>
      <c r="AU261" s="18" t="s">
        <v>82</v>
      </c>
    </row>
    <row r="262" s="2" customFormat="1" ht="16.5" customHeight="1">
      <c r="A262" s="39"/>
      <c r="B262" s="40"/>
      <c r="C262" s="205" t="s">
        <v>494</v>
      </c>
      <c r="D262" s="205" t="s">
        <v>143</v>
      </c>
      <c r="E262" s="206" t="s">
        <v>1065</v>
      </c>
      <c r="F262" s="207" t="s">
        <v>1066</v>
      </c>
      <c r="G262" s="208" t="s">
        <v>102</v>
      </c>
      <c r="H262" s="209">
        <v>20.399999999999999</v>
      </c>
      <c r="I262" s="210"/>
      <c r="J262" s="211">
        <f>ROUND(I262*H262,2)</f>
        <v>0</v>
      </c>
      <c r="K262" s="212"/>
      <c r="L262" s="45"/>
      <c r="M262" s="213" t="s">
        <v>19</v>
      </c>
      <c r="N262" s="214" t="s">
        <v>43</v>
      </c>
      <c r="O262" s="85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146</v>
      </c>
      <c r="AT262" s="217" t="s">
        <v>143</v>
      </c>
      <c r="AU262" s="217" t="s">
        <v>82</v>
      </c>
      <c r="AY262" s="18" t="s">
        <v>142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80</v>
      </c>
      <c r="BK262" s="218">
        <f>ROUND(I262*H262,2)</f>
        <v>0</v>
      </c>
      <c r="BL262" s="18" t="s">
        <v>146</v>
      </c>
      <c r="BM262" s="217" t="s">
        <v>1070</v>
      </c>
    </row>
    <row r="263" s="2" customFormat="1">
      <c r="A263" s="39"/>
      <c r="B263" s="40"/>
      <c r="C263" s="41"/>
      <c r="D263" s="219" t="s">
        <v>148</v>
      </c>
      <c r="E263" s="41"/>
      <c r="F263" s="220" t="s">
        <v>1068</v>
      </c>
      <c r="G263" s="41"/>
      <c r="H263" s="41"/>
      <c r="I263" s="221"/>
      <c r="J263" s="41"/>
      <c r="K263" s="41"/>
      <c r="L263" s="45"/>
      <c r="M263" s="222"/>
      <c r="N263" s="22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148</v>
      </c>
      <c r="AU263" s="18" t="s">
        <v>82</v>
      </c>
    </row>
    <row r="264" s="2" customFormat="1" ht="16.5" customHeight="1">
      <c r="A264" s="39"/>
      <c r="B264" s="40"/>
      <c r="C264" s="205" t="s">
        <v>500</v>
      </c>
      <c r="D264" s="205" t="s">
        <v>143</v>
      </c>
      <c r="E264" s="206" t="s">
        <v>1071</v>
      </c>
      <c r="F264" s="207" t="s">
        <v>1072</v>
      </c>
      <c r="G264" s="208" t="s">
        <v>231</v>
      </c>
      <c r="H264" s="209">
        <v>74.049000000000007</v>
      </c>
      <c r="I264" s="210"/>
      <c r="J264" s="211">
        <f>ROUND(I264*H264,2)</f>
        <v>0</v>
      </c>
      <c r="K264" s="212"/>
      <c r="L264" s="45"/>
      <c r="M264" s="213" t="s">
        <v>19</v>
      </c>
      <c r="N264" s="214" t="s">
        <v>43</v>
      </c>
      <c r="O264" s="85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7" t="s">
        <v>146</v>
      </c>
      <c r="AT264" s="217" t="s">
        <v>143</v>
      </c>
      <c r="AU264" s="217" t="s">
        <v>82</v>
      </c>
      <c r="AY264" s="18" t="s">
        <v>142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80</v>
      </c>
      <c r="BK264" s="218">
        <f>ROUND(I264*H264,2)</f>
        <v>0</v>
      </c>
      <c r="BL264" s="18" t="s">
        <v>146</v>
      </c>
      <c r="BM264" s="217" t="s">
        <v>1073</v>
      </c>
    </row>
    <row r="265" s="13" customFormat="1">
      <c r="A265" s="13"/>
      <c r="B265" s="224"/>
      <c r="C265" s="225"/>
      <c r="D265" s="226" t="s">
        <v>150</v>
      </c>
      <c r="E265" s="227" t="s">
        <v>19</v>
      </c>
      <c r="F265" s="228" t="s">
        <v>1074</v>
      </c>
      <c r="G265" s="225"/>
      <c r="H265" s="229">
        <v>24.683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150</v>
      </c>
      <c r="AU265" s="235" t="s">
        <v>82</v>
      </c>
      <c r="AV265" s="13" t="s">
        <v>82</v>
      </c>
      <c r="AW265" s="13" t="s">
        <v>33</v>
      </c>
      <c r="AX265" s="13" t="s">
        <v>80</v>
      </c>
      <c r="AY265" s="235" t="s">
        <v>142</v>
      </c>
    </row>
    <row r="266" s="13" customFormat="1">
      <c r="A266" s="13"/>
      <c r="B266" s="224"/>
      <c r="C266" s="225"/>
      <c r="D266" s="226" t="s">
        <v>150</v>
      </c>
      <c r="E266" s="225"/>
      <c r="F266" s="228" t="s">
        <v>1075</v>
      </c>
      <c r="G266" s="225"/>
      <c r="H266" s="229">
        <v>74.049000000000007</v>
      </c>
      <c r="I266" s="230"/>
      <c r="J266" s="225"/>
      <c r="K266" s="225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150</v>
      </c>
      <c r="AU266" s="235" t="s">
        <v>82</v>
      </c>
      <c r="AV266" s="13" t="s">
        <v>82</v>
      </c>
      <c r="AW266" s="13" t="s">
        <v>4</v>
      </c>
      <c r="AX266" s="13" t="s">
        <v>80</v>
      </c>
      <c r="AY266" s="235" t="s">
        <v>142</v>
      </c>
    </row>
    <row r="267" s="2" customFormat="1" ht="16.5" customHeight="1">
      <c r="A267" s="39"/>
      <c r="B267" s="40"/>
      <c r="C267" s="205" t="s">
        <v>504</v>
      </c>
      <c r="D267" s="205" t="s">
        <v>143</v>
      </c>
      <c r="E267" s="206" t="s">
        <v>1071</v>
      </c>
      <c r="F267" s="207" t="s">
        <v>1072</v>
      </c>
      <c r="G267" s="208" t="s">
        <v>231</v>
      </c>
      <c r="H267" s="209">
        <v>0.021000000000000001</v>
      </c>
      <c r="I267" s="210"/>
      <c r="J267" s="211">
        <f>ROUND(I267*H267,2)</f>
        <v>0</v>
      </c>
      <c r="K267" s="212"/>
      <c r="L267" s="45"/>
      <c r="M267" s="213" t="s">
        <v>19</v>
      </c>
      <c r="N267" s="214" t="s">
        <v>43</v>
      </c>
      <c r="O267" s="85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7" t="s">
        <v>146</v>
      </c>
      <c r="AT267" s="217" t="s">
        <v>143</v>
      </c>
      <c r="AU267" s="217" t="s">
        <v>82</v>
      </c>
      <c r="AY267" s="18" t="s">
        <v>142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80</v>
      </c>
      <c r="BK267" s="218">
        <f>ROUND(I267*H267,2)</f>
        <v>0</v>
      </c>
      <c r="BL267" s="18" t="s">
        <v>146</v>
      </c>
      <c r="BM267" s="217" t="s">
        <v>1076</v>
      </c>
    </row>
    <row r="268" s="13" customFormat="1">
      <c r="A268" s="13"/>
      <c r="B268" s="224"/>
      <c r="C268" s="225"/>
      <c r="D268" s="226" t="s">
        <v>150</v>
      </c>
      <c r="E268" s="227" t="s">
        <v>19</v>
      </c>
      <c r="F268" s="228" t="s">
        <v>1077</v>
      </c>
      <c r="G268" s="225"/>
      <c r="H268" s="229">
        <v>0.0070000000000000001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150</v>
      </c>
      <c r="AU268" s="235" t="s">
        <v>82</v>
      </c>
      <c r="AV268" s="13" t="s">
        <v>82</v>
      </c>
      <c r="AW268" s="13" t="s">
        <v>33</v>
      </c>
      <c r="AX268" s="13" t="s">
        <v>80</v>
      </c>
      <c r="AY268" s="235" t="s">
        <v>142</v>
      </c>
    </row>
    <row r="269" s="13" customFormat="1">
      <c r="A269" s="13"/>
      <c r="B269" s="224"/>
      <c r="C269" s="225"/>
      <c r="D269" s="226" t="s">
        <v>150</v>
      </c>
      <c r="E269" s="225"/>
      <c r="F269" s="228" t="s">
        <v>1078</v>
      </c>
      <c r="G269" s="225"/>
      <c r="H269" s="229">
        <v>0.021000000000000001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150</v>
      </c>
      <c r="AU269" s="235" t="s">
        <v>82</v>
      </c>
      <c r="AV269" s="13" t="s">
        <v>82</v>
      </c>
      <c r="AW269" s="13" t="s">
        <v>4</v>
      </c>
      <c r="AX269" s="13" t="s">
        <v>80</v>
      </c>
      <c r="AY269" s="235" t="s">
        <v>142</v>
      </c>
    </row>
    <row r="270" s="2" customFormat="1" ht="16.5" customHeight="1">
      <c r="A270" s="39"/>
      <c r="B270" s="40"/>
      <c r="C270" s="205" t="s">
        <v>508</v>
      </c>
      <c r="D270" s="205" t="s">
        <v>143</v>
      </c>
      <c r="E270" s="206" t="s">
        <v>1071</v>
      </c>
      <c r="F270" s="207" t="s">
        <v>1072</v>
      </c>
      <c r="G270" s="208" t="s">
        <v>231</v>
      </c>
      <c r="H270" s="209">
        <v>0.059999999999999998</v>
      </c>
      <c r="I270" s="210"/>
      <c r="J270" s="211">
        <f>ROUND(I270*H270,2)</f>
        <v>0</v>
      </c>
      <c r="K270" s="212"/>
      <c r="L270" s="45"/>
      <c r="M270" s="213" t="s">
        <v>19</v>
      </c>
      <c r="N270" s="214" t="s">
        <v>43</v>
      </c>
      <c r="O270" s="85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7" t="s">
        <v>146</v>
      </c>
      <c r="AT270" s="217" t="s">
        <v>143</v>
      </c>
      <c r="AU270" s="217" t="s">
        <v>82</v>
      </c>
      <c r="AY270" s="18" t="s">
        <v>142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80</v>
      </c>
      <c r="BK270" s="218">
        <f>ROUND(I270*H270,2)</f>
        <v>0</v>
      </c>
      <c r="BL270" s="18" t="s">
        <v>146</v>
      </c>
      <c r="BM270" s="217" t="s">
        <v>1079</v>
      </c>
    </row>
    <row r="271" s="13" customFormat="1">
      <c r="A271" s="13"/>
      <c r="B271" s="224"/>
      <c r="C271" s="225"/>
      <c r="D271" s="226" t="s">
        <v>150</v>
      </c>
      <c r="E271" s="227" t="s">
        <v>19</v>
      </c>
      <c r="F271" s="228" t="s">
        <v>1080</v>
      </c>
      <c r="G271" s="225"/>
      <c r="H271" s="229">
        <v>0.02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150</v>
      </c>
      <c r="AU271" s="235" t="s">
        <v>82</v>
      </c>
      <c r="AV271" s="13" t="s">
        <v>82</v>
      </c>
      <c r="AW271" s="13" t="s">
        <v>33</v>
      </c>
      <c r="AX271" s="13" t="s">
        <v>80</v>
      </c>
      <c r="AY271" s="235" t="s">
        <v>142</v>
      </c>
    </row>
    <row r="272" s="13" customFormat="1">
      <c r="A272" s="13"/>
      <c r="B272" s="224"/>
      <c r="C272" s="225"/>
      <c r="D272" s="226" t="s">
        <v>150</v>
      </c>
      <c r="E272" s="225"/>
      <c r="F272" s="228" t="s">
        <v>1081</v>
      </c>
      <c r="G272" s="225"/>
      <c r="H272" s="229">
        <v>0.059999999999999998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150</v>
      </c>
      <c r="AU272" s="235" t="s">
        <v>82</v>
      </c>
      <c r="AV272" s="13" t="s">
        <v>82</v>
      </c>
      <c r="AW272" s="13" t="s">
        <v>4</v>
      </c>
      <c r="AX272" s="13" t="s">
        <v>80</v>
      </c>
      <c r="AY272" s="235" t="s">
        <v>142</v>
      </c>
    </row>
    <row r="273" s="12" customFormat="1" ht="22.8" customHeight="1">
      <c r="A273" s="12"/>
      <c r="B273" s="191"/>
      <c r="C273" s="192"/>
      <c r="D273" s="193" t="s">
        <v>71</v>
      </c>
      <c r="E273" s="247" t="s">
        <v>1082</v>
      </c>
      <c r="F273" s="247" t="s">
        <v>1083</v>
      </c>
      <c r="G273" s="192"/>
      <c r="H273" s="192"/>
      <c r="I273" s="195"/>
      <c r="J273" s="248">
        <f>BK273</f>
        <v>0</v>
      </c>
      <c r="K273" s="192"/>
      <c r="L273" s="197"/>
      <c r="M273" s="198"/>
      <c r="N273" s="199"/>
      <c r="O273" s="199"/>
      <c r="P273" s="200">
        <f>SUM(P274:P275)</f>
        <v>0</v>
      </c>
      <c r="Q273" s="199"/>
      <c r="R273" s="200">
        <f>SUM(R274:R275)</f>
        <v>0</v>
      </c>
      <c r="S273" s="199"/>
      <c r="T273" s="201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2" t="s">
        <v>170</v>
      </c>
      <c r="AT273" s="203" t="s">
        <v>71</v>
      </c>
      <c r="AU273" s="203" t="s">
        <v>80</v>
      </c>
      <c r="AY273" s="202" t="s">
        <v>142</v>
      </c>
      <c r="BK273" s="204">
        <f>SUM(BK274:BK275)</f>
        <v>0</v>
      </c>
    </row>
    <row r="274" s="2" customFormat="1" ht="16.5" customHeight="1">
      <c r="A274" s="39"/>
      <c r="B274" s="40"/>
      <c r="C274" s="205" t="s">
        <v>514</v>
      </c>
      <c r="D274" s="205" t="s">
        <v>143</v>
      </c>
      <c r="E274" s="206" t="s">
        <v>1084</v>
      </c>
      <c r="F274" s="207" t="s">
        <v>1085</v>
      </c>
      <c r="G274" s="208" t="s">
        <v>812</v>
      </c>
      <c r="H274" s="209">
        <v>1</v>
      </c>
      <c r="I274" s="210"/>
      <c r="J274" s="211">
        <f>ROUND(I274*H274,2)</f>
        <v>0</v>
      </c>
      <c r="K274" s="212"/>
      <c r="L274" s="45"/>
      <c r="M274" s="213" t="s">
        <v>19</v>
      </c>
      <c r="N274" s="214" t="s">
        <v>43</v>
      </c>
      <c r="O274" s="85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7" t="s">
        <v>146</v>
      </c>
      <c r="AT274" s="217" t="s">
        <v>143</v>
      </c>
      <c r="AU274" s="217" t="s">
        <v>82</v>
      </c>
      <c r="AY274" s="18" t="s">
        <v>142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8" t="s">
        <v>80</v>
      </c>
      <c r="BK274" s="218">
        <f>ROUND(I274*H274,2)</f>
        <v>0</v>
      </c>
      <c r="BL274" s="18" t="s">
        <v>146</v>
      </c>
      <c r="BM274" s="217" t="s">
        <v>1086</v>
      </c>
    </row>
    <row r="275" s="2" customFormat="1">
      <c r="A275" s="39"/>
      <c r="B275" s="40"/>
      <c r="C275" s="41"/>
      <c r="D275" s="226" t="s">
        <v>104</v>
      </c>
      <c r="E275" s="41"/>
      <c r="F275" s="260" t="s">
        <v>1087</v>
      </c>
      <c r="G275" s="41"/>
      <c r="H275" s="41"/>
      <c r="I275" s="221"/>
      <c r="J275" s="41"/>
      <c r="K275" s="41"/>
      <c r="L275" s="45"/>
      <c r="M275" s="283"/>
      <c r="N275" s="284"/>
      <c r="O275" s="274"/>
      <c r="P275" s="274"/>
      <c r="Q275" s="274"/>
      <c r="R275" s="274"/>
      <c r="S275" s="274"/>
      <c r="T275" s="285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104</v>
      </c>
      <c r="AU275" s="18" t="s">
        <v>82</v>
      </c>
    </row>
    <row r="276" s="2" customFormat="1" ht="6.96" customHeight="1">
      <c r="A276" s="39"/>
      <c r="B276" s="60"/>
      <c r="C276" s="61"/>
      <c r="D276" s="61"/>
      <c r="E276" s="61"/>
      <c r="F276" s="61"/>
      <c r="G276" s="61"/>
      <c r="H276" s="61"/>
      <c r="I276" s="61"/>
      <c r="J276" s="61"/>
      <c r="K276" s="61"/>
      <c r="L276" s="45"/>
      <c r="M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</sheetData>
  <sheetProtection sheet="1" autoFilter="0" formatColumns="0" formatRows="0" objects="1" scenarios="1" spinCount="100000" saltValue="n/kIuHGFbLWjHutdDVFTUpYqgrRmyT8/9F7DMDsbqOHOW0Ke5jQrte1YWW5JhZHY4FCPeSDd8EnioexbtrpgGw==" hashValue="NkcIgUd7Pw9kpIvqH9Jih0vyivNLZVOSQWm6aEkGTTfX/xw3h0gDPCbvT3V0jkWuR4VQi19Fj+UyEy3ZxuhpzA==" algorithmName="SHA-512" password="CC35"/>
  <autoFilter ref="C81:K27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3_02/162351104"/>
    <hyperlink ref="F90" r:id="rId2" display="https://podminky.urs.cz/item/CS_URS_2023_02/162351104"/>
    <hyperlink ref="F94" r:id="rId3" display="https://podminky.urs.cz/item/CS_URS_2023_02/162351104"/>
    <hyperlink ref="F98" r:id="rId4" display="https://podminky.urs.cz/item/CS_URS_2023_02/162751117"/>
    <hyperlink ref="F102" r:id="rId5" display="https://podminky.urs.cz/item/CS_URS_2023_02/162751119"/>
    <hyperlink ref="F105" r:id="rId6" display="https://podminky.urs.cz/item/CS_URS_2023_02/167151101"/>
    <hyperlink ref="F109" r:id="rId7" display="https://podminky.urs.cz/item/CS_URS_2023_02/167151111"/>
    <hyperlink ref="F114" r:id="rId8" display="https://podminky.urs.cz/item/CS_URS_2023_02/171201231"/>
    <hyperlink ref="F117" r:id="rId9" display="https://podminky.urs.cz/item/CS_URS_2023_02/171251201"/>
    <hyperlink ref="F121" r:id="rId10" display="https://podminky.urs.cz/item/CS_URS_2023_02/181451312"/>
    <hyperlink ref="F125" r:id="rId11" display="https://podminky.urs.cz/item/CS_URS_2023_02/181451312"/>
    <hyperlink ref="F129" r:id="rId12" display="https://podminky.urs.cz/item/CS_URS_2023_02/181451312"/>
    <hyperlink ref="F133" r:id="rId13" display="https://podminky.urs.cz/item/CS_URS_2023_02/182351023"/>
    <hyperlink ref="F135" r:id="rId14" display="https://podminky.urs.cz/item/CS_URS_2023_02/182351023"/>
    <hyperlink ref="F137" r:id="rId15" display="https://podminky.urs.cz/item/CS_URS_2023_02/182351133"/>
    <hyperlink ref="F139" r:id="rId16" display="https://podminky.urs.cz/item/CS_URS_2023_01/183101321"/>
    <hyperlink ref="F153" r:id="rId17" display="https://podminky.urs.cz/item/CS_URS_2023_01/183111212"/>
    <hyperlink ref="F165" r:id="rId18" display="https://podminky.urs.cz/item/CS_URS_2023_02/183403253"/>
    <hyperlink ref="F167" r:id="rId19" display="https://podminky.urs.cz/item/CS_URS_2023_02/183403253"/>
    <hyperlink ref="F169" r:id="rId20" display="https://podminky.urs.cz/item/CS_URS_2023_02/183403253"/>
    <hyperlink ref="F171" r:id="rId21" display="https://podminky.urs.cz/item/CS_URS_2023_01/184102112"/>
    <hyperlink ref="F202" r:id="rId22" display="https://podminky.urs.cz/item/CS_URS_2023_02/184102124"/>
    <hyperlink ref="F216" r:id="rId23" display="https://podminky.urs.cz/item/CS_URS_2023_01/184215133"/>
    <hyperlink ref="F220" r:id="rId24" display="https://podminky.urs.cz/item/CS_URS_2022_01/184802211"/>
    <hyperlink ref="F222" r:id="rId25" display="https://podminky.urs.cz/item/CS_URS_2022_01/184802621"/>
    <hyperlink ref="F224" r:id="rId26" display="https://podminky.urs.cz/item/CS_URS_2022_01/184802621"/>
    <hyperlink ref="F226" r:id="rId27" display="https://podminky.urs.cz/item/CS_URS_2022_01/184802621"/>
    <hyperlink ref="F229" r:id="rId28" display="https://podminky.urs.cz/item/CS_URS_2023_02/184813512"/>
    <hyperlink ref="F231" r:id="rId29" display="https://podminky.urs.cz/item/CS_URS_2023_02/184813512"/>
    <hyperlink ref="F233" r:id="rId30" display="https://podminky.urs.cz/item/CS_URS_2023_01/184911421"/>
    <hyperlink ref="F259" r:id="rId31" display="https://podminky.urs.cz/item/CS_URS_2023_02/185803112"/>
    <hyperlink ref="F261" r:id="rId32" display="https://podminky.urs.cz/item/CS_URS_2023_02/185803112"/>
    <hyperlink ref="F263" r:id="rId33" display="https://podminky.urs.cz/item/CS_URS_2023_02/18580311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4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82</v>
      </c>
    </row>
    <row r="4" s="1" customFormat="1" ht="24.96" customHeight="1">
      <c r="B4" s="21"/>
      <c r="D4" s="132" t="s">
        <v>107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16</v>
      </c>
      <c r="L6" s="21"/>
    </row>
    <row r="7" s="1" customFormat="1" ht="16.5" customHeight="1">
      <c r="B7" s="21"/>
      <c r="E7" s="135" t="str">
        <f>'Rekapitulace stavby'!K6</f>
        <v>Rozšíření parkování v ulici Náchodská v Táboře, severní část, etapa 2</v>
      </c>
      <c r="F7" s="134"/>
      <c r="G7" s="134"/>
      <c r="H7" s="134"/>
      <c r="L7" s="21"/>
    </row>
    <row r="8" s="2" customFormat="1" ht="12" customHeight="1">
      <c r="A8" s="39"/>
      <c r="B8" s="45"/>
      <c r="C8" s="39"/>
      <c r="D8" s="134" t="s">
        <v>111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7" t="s">
        <v>1088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25. 2. 2024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19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8" t="s">
        <v>32</v>
      </c>
      <c r="F21" s="39"/>
      <c r="G21" s="39"/>
      <c r="H21" s="39"/>
      <c r="I21" s="134" t="s">
        <v>28</v>
      </c>
      <c r="J21" s="138" t="s">
        <v>19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4" t="s">
        <v>34</v>
      </c>
      <c r="E23" s="39"/>
      <c r="F23" s="39"/>
      <c r="G23" s="39"/>
      <c r="H23" s="39"/>
      <c r="I23" s="134" t="s">
        <v>26</v>
      </c>
      <c r="J23" s="138" t="s">
        <v>19</v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8" t="s">
        <v>35</v>
      </c>
      <c r="F24" s="39"/>
      <c r="G24" s="39"/>
      <c r="H24" s="39"/>
      <c r="I24" s="134" t="s">
        <v>28</v>
      </c>
      <c r="J24" s="138" t="s">
        <v>19</v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4" t="s">
        <v>36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47.25" customHeight="1">
      <c r="A27" s="140"/>
      <c r="B27" s="141"/>
      <c r="C27" s="140"/>
      <c r="D27" s="140"/>
      <c r="E27" s="142" t="s">
        <v>113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5" t="s">
        <v>38</v>
      </c>
      <c r="E30" s="39"/>
      <c r="F30" s="39"/>
      <c r="G30" s="39"/>
      <c r="H30" s="39"/>
      <c r="I30" s="39"/>
      <c r="J30" s="146">
        <f>ROUND(J88, 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7" t="s">
        <v>40</v>
      </c>
      <c r="G32" s="39"/>
      <c r="H32" s="39"/>
      <c r="I32" s="147" t="s">
        <v>39</v>
      </c>
      <c r="J32" s="147" t="s">
        <v>41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8" t="s">
        <v>42</v>
      </c>
      <c r="E33" s="134" t="s">
        <v>43</v>
      </c>
      <c r="F33" s="149">
        <f>ROUND((SUM(BE88:BE126)),  2)</f>
        <v>0</v>
      </c>
      <c r="G33" s="39"/>
      <c r="H33" s="39"/>
      <c r="I33" s="150">
        <v>0.20999999999999999</v>
      </c>
      <c r="J33" s="149">
        <f>ROUND(((SUM(BE88:BE126))*I33),  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4" t="s">
        <v>44</v>
      </c>
      <c r="F34" s="149">
        <f>ROUND((SUM(BF88:BF126)),  2)</f>
        <v>0</v>
      </c>
      <c r="G34" s="39"/>
      <c r="H34" s="39"/>
      <c r="I34" s="150">
        <v>0.14999999999999999</v>
      </c>
      <c r="J34" s="149">
        <f>ROUND(((SUM(BF88:BF126))*I34),  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4" t="s">
        <v>45</v>
      </c>
      <c r="F35" s="149">
        <f>ROUND((SUM(BG88:BG126)),  2)</f>
        <v>0</v>
      </c>
      <c r="G35" s="39"/>
      <c r="H35" s="39"/>
      <c r="I35" s="150">
        <v>0.20999999999999999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4" t="s">
        <v>46</v>
      </c>
      <c r="F36" s="149">
        <f>ROUND((SUM(BH88:BH126)),  2)</f>
        <v>0</v>
      </c>
      <c r="G36" s="39"/>
      <c r="H36" s="39"/>
      <c r="I36" s="150">
        <v>0.14999999999999999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4" t="s">
        <v>47</v>
      </c>
      <c r="F37" s="149">
        <f>ROUND((SUM(BI88:BI126)),  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114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2" t="str">
        <f>E7</f>
        <v>Rozšíření parkování v ulici Náchodská v Táboře, severní část, etapa 2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111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 xml:space="preserve">VON - Všeobecné a obecné náklady 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Tábor</v>
      </c>
      <c r="G52" s="41"/>
      <c r="H52" s="41"/>
      <c r="I52" s="33" t="s">
        <v>23</v>
      </c>
      <c r="J52" s="73" t="str">
        <f>IF(J12="","",J12)</f>
        <v>25. 2. 2024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Tábor</v>
      </c>
      <c r="G54" s="41"/>
      <c r="H54" s="41"/>
      <c r="I54" s="33" t="s">
        <v>31</v>
      </c>
      <c r="J54" s="37" t="str">
        <f>E21</f>
        <v>Ing. Robert Juřina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Ing. Barbora Filip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3" t="s">
        <v>115</v>
      </c>
      <c r="D57" s="164"/>
      <c r="E57" s="164"/>
      <c r="F57" s="164"/>
      <c r="G57" s="164"/>
      <c r="H57" s="164"/>
      <c r="I57" s="164"/>
      <c r="J57" s="165" t="s">
        <v>116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6" t="s">
        <v>70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117</v>
      </c>
    </row>
    <row r="60" s="9" customFormat="1" ht="24.96" customHeight="1">
      <c r="A60" s="9"/>
      <c r="B60" s="167"/>
      <c r="C60" s="168"/>
      <c r="D60" s="169" t="s">
        <v>119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123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7"/>
      <c r="C62" s="168"/>
      <c r="D62" s="169" t="s">
        <v>1089</v>
      </c>
      <c r="E62" s="170"/>
      <c r="F62" s="170"/>
      <c r="G62" s="170"/>
      <c r="H62" s="170"/>
      <c r="I62" s="170"/>
      <c r="J62" s="171">
        <f>J93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3"/>
      <c r="C63" s="174"/>
      <c r="D63" s="175" t="s">
        <v>1090</v>
      </c>
      <c r="E63" s="176"/>
      <c r="F63" s="176"/>
      <c r="G63" s="176"/>
      <c r="H63" s="176"/>
      <c r="I63" s="176"/>
      <c r="J63" s="177">
        <f>J94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1091</v>
      </c>
      <c r="E64" s="176"/>
      <c r="F64" s="176"/>
      <c r="G64" s="176"/>
      <c r="H64" s="176"/>
      <c r="I64" s="176"/>
      <c r="J64" s="177">
        <f>J109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1092</v>
      </c>
      <c r="E65" s="176"/>
      <c r="F65" s="176"/>
      <c r="G65" s="176"/>
      <c r="H65" s="176"/>
      <c r="I65" s="176"/>
      <c r="J65" s="177">
        <f>J112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1093</v>
      </c>
      <c r="E66" s="176"/>
      <c r="F66" s="176"/>
      <c r="G66" s="176"/>
      <c r="H66" s="176"/>
      <c r="I66" s="176"/>
      <c r="J66" s="177">
        <f>J119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3"/>
      <c r="C67" s="174"/>
      <c r="D67" s="175" t="s">
        <v>886</v>
      </c>
      <c r="E67" s="176"/>
      <c r="F67" s="176"/>
      <c r="G67" s="176"/>
      <c r="H67" s="176"/>
      <c r="I67" s="176"/>
      <c r="J67" s="177">
        <f>J121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7"/>
      <c r="C68" s="168"/>
      <c r="D68" s="169" t="s">
        <v>1094</v>
      </c>
      <c r="E68" s="170"/>
      <c r="F68" s="170"/>
      <c r="G68" s="170"/>
      <c r="H68" s="170"/>
      <c r="I68" s="170"/>
      <c r="J68" s="171">
        <f>J124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128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162" t="str">
        <f>E7</f>
        <v>Rozšíření parkování v ulici Náchodská v Táboře, severní část, etapa 2</v>
      </c>
      <c r="F78" s="33"/>
      <c r="G78" s="33"/>
      <c r="H78" s="33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111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E9</f>
        <v xml:space="preserve">VON - Všeobecné a obecné náklady </v>
      </c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21</v>
      </c>
      <c r="D82" s="41"/>
      <c r="E82" s="41"/>
      <c r="F82" s="28" t="str">
        <f>F12</f>
        <v>Tábor</v>
      </c>
      <c r="G82" s="41"/>
      <c r="H82" s="41"/>
      <c r="I82" s="33" t="s">
        <v>23</v>
      </c>
      <c r="J82" s="73" t="str">
        <f>IF(J12="","",J12)</f>
        <v>25. 2. 2024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Město Tábor</v>
      </c>
      <c r="G84" s="41"/>
      <c r="H84" s="41"/>
      <c r="I84" s="33" t="s">
        <v>31</v>
      </c>
      <c r="J84" s="37" t="str">
        <f>E21</f>
        <v>Ing. Robert Juřina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>Ing. Barbora Filip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79"/>
      <c r="B87" s="180"/>
      <c r="C87" s="181" t="s">
        <v>129</v>
      </c>
      <c r="D87" s="182" t="s">
        <v>57</v>
      </c>
      <c r="E87" s="182" t="s">
        <v>53</v>
      </c>
      <c r="F87" s="182" t="s">
        <v>54</v>
      </c>
      <c r="G87" s="182" t="s">
        <v>130</v>
      </c>
      <c r="H87" s="182" t="s">
        <v>131</v>
      </c>
      <c r="I87" s="182" t="s">
        <v>132</v>
      </c>
      <c r="J87" s="183" t="s">
        <v>116</v>
      </c>
      <c r="K87" s="184" t="s">
        <v>133</v>
      </c>
      <c r="L87" s="185"/>
      <c r="M87" s="93" t="s">
        <v>19</v>
      </c>
      <c r="N87" s="94" t="s">
        <v>42</v>
      </c>
      <c r="O87" s="94" t="s">
        <v>134</v>
      </c>
      <c r="P87" s="94" t="s">
        <v>135</v>
      </c>
      <c r="Q87" s="94" t="s">
        <v>136</v>
      </c>
      <c r="R87" s="94" t="s">
        <v>137</v>
      </c>
      <c r="S87" s="94" t="s">
        <v>138</v>
      </c>
      <c r="T87" s="95" t="s">
        <v>139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="2" customFormat="1" ht="22.8" customHeight="1">
      <c r="A88" s="39"/>
      <c r="B88" s="40"/>
      <c r="C88" s="100" t="s">
        <v>140</v>
      </c>
      <c r="D88" s="41"/>
      <c r="E88" s="41"/>
      <c r="F88" s="41"/>
      <c r="G88" s="41"/>
      <c r="H88" s="41"/>
      <c r="I88" s="41"/>
      <c r="J88" s="186">
        <f>BK88</f>
        <v>0</v>
      </c>
      <c r="K88" s="41"/>
      <c r="L88" s="45"/>
      <c r="M88" s="96"/>
      <c r="N88" s="187"/>
      <c r="O88" s="97"/>
      <c r="P88" s="188">
        <f>P89+P93+P124</f>
        <v>0</v>
      </c>
      <c r="Q88" s="97"/>
      <c r="R88" s="188">
        <f>R89+R93+R124</f>
        <v>0</v>
      </c>
      <c r="S88" s="97"/>
      <c r="T88" s="189">
        <f>T89+T93+T124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71</v>
      </c>
      <c r="AU88" s="18" t="s">
        <v>117</v>
      </c>
      <c r="BK88" s="190">
        <f>BK89+BK93+BK124</f>
        <v>0</v>
      </c>
    </row>
    <row r="89" s="12" customFormat="1" ht="25.92" customHeight="1">
      <c r="A89" s="12"/>
      <c r="B89" s="191"/>
      <c r="C89" s="192"/>
      <c r="D89" s="193" t="s">
        <v>71</v>
      </c>
      <c r="E89" s="194" t="s">
        <v>175</v>
      </c>
      <c r="F89" s="194" t="s">
        <v>176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</f>
        <v>0</v>
      </c>
      <c r="Q89" s="199"/>
      <c r="R89" s="200">
        <f>R90</f>
        <v>0</v>
      </c>
      <c r="S89" s="199"/>
      <c r="T89" s="201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80</v>
      </c>
      <c r="AT89" s="203" t="s">
        <v>71</v>
      </c>
      <c r="AU89" s="203" t="s">
        <v>72</v>
      </c>
      <c r="AY89" s="202" t="s">
        <v>142</v>
      </c>
      <c r="BK89" s="204">
        <f>BK90</f>
        <v>0</v>
      </c>
    </row>
    <row r="90" s="12" customFormat="1" ht="22.8" customHeight="1">
      <c r="A90" s="12"/>
      <c r="B90" s="191"/>
      <c r="C90" s="192"/>
      <c r="D90" s="193" t="s">
        <v>71</v>
      </c>
      <c r="E90" s="247" t="s">
        <v>193</v>
      </c>
      <c r="F90" s="247" t="s">
        <v>434</v>
      </c>
      <c r="G90" s="192"/>
      <c r="H90" s="192"/>
      <c r="I90" s="195"/>
      <c r="J90" s="248">
        <f>BK90</f>
        <v>0</v>
      </c>
      <c r="K90" s="192"/>
      <c r="L90" s="197"/>
      <c r="M90" s="198"/>
      <c r="N90" s="199"/>
      <c r="O90" s="199"/>
      <c r="P90" s="200">
        <f>SUM(P91:P92)</f>
        <v>0</v>
      </c>
      <c r="Q90" s="199"/>
      <c r="R90" s="200">
        <f>SUM(R91:R92)</f>
        <v>0</v>
      </c>
      <c r="S90" s="199"/>
      <c r="T90" s="201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80</v>
      </c>
      <c r="AT90" s="203" t="s">
        <v>71</v>
      </c>
      <c r="AU90" s="203" t="s">
        <v>80</v>
      </c>
      <c r="AY90" s="202" t="s">
        <v>142</v>
      </c>
      <c r="BK90" s="204">
        <f>SUM(BK91:BK92)</f>
        <v>0</v>
      </c>
    </row>
    <row r="91" s="2" customFormat="1" ht="33" customHeight="1">
      <c r="A91" s="39"/>
      <c r="B91" s="40"/>
      <c r="C91" s="205" t="s">
        <v>80</v>
      </c>
      <c r="D91" s="205" t="s">
        <v>143</v>
      </c>
      <c r="E91" s="206" t="s">
        <v>1095</v>
      </c>
      <c r="F91" s="207" t="s">
        <v>1096</v>
      </c>
      <c r="G91" s="208" t="s">
        <v>1097</v>
      </c>
      <c r="H91" s="209">
        <v>1</v>
      </c>
      <c r="I91" s="210"/>
      <c r="J91" s="211">
        <f>ROUND(I91*H91,2)</f>
        <v>0</v>
      </c>
      <c r="K91" s="212"/>
      <c r="L91" s="45"/>
      <c r="M91" s="213" t="s">
        <v>19</v>
      </c>
      <c r="N91" s="214" t="s">
        <v>43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146</v>
      </c>
      <c r="AT91" s="217" t="s">
        <v>143</v>
      </c>
      <c r="AU91" s="217" t="s">
        <v>82</v>
      </c>
      <c r="AY91" s="18" t="s">
        <v>142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80</v>
      </c>
      <c r="BK91" s="218">
        <f>ROUND(I91*H91,2)</f>
        <v>0</v>
      </c>
      <c r="BL91" s="18" t="s">
        <v>146</v>
      </c>
      <c r="BM91" s="217" t="s">
        <v>82</v>
      </c>
    </row>
    <row r="92" s="2" customFormat="1">
      <c r="A92" s="39"/>
      <c r="B92" s="40"/>
      <c r="C92" s="41"/>
      <c r="D92" s="226" t="s">
        <v>104</v>
      </c>
      <c r="E92" s="41"/>
      <c r="F92" s="260" t="s">
        <v>1098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104</v>
      </c>
      <c r="AU92" s="18" t="s">
        <v>82</v>
      </c>
    </row>
    <row r="93" s="12" customFormat="1" ht="25.92" customHeight="1">
      <c r="A93" s="12"/>
      <c r="B93" s="191"/>
      <c r="C93" s="192"/>
      <c r="D93" s="193" t="s">
        <v>71</v>
      </c>
      <c r="E93" s="194" t="s">
        <v>1099</v>
      </c>
      <c r="F93" s="194" t="s">
        <v>1100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P94+P109+P112+P119+P121</f>
        <v>0</v>
      </c>
      <c r="Q93" s="199"/>
      <c r="R93" s="200">
        <f>R94+R109+R112+R119+R121</f>
        <v>0</v>
      </c>
      <c r="S93" s="199"/>
      <c r="T93" s="201">
        <f>T94+T109+T112+T119+T121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170</v>
      </c>
      <c r="AT93" s="203" t="s">
        <v>71</v>
      </c>
      <c r="AU93" s="203" t="s">
        <v>72</v>
      </c>
      <c r="AY93" s="202" t="s">
        <v>142</v>
      </c>
      <c r="BK93" s="204">
        <f>BK94+BK109+BK112+BK119+BK121</f>
        <v>0</v>
      </c>
    </row>
    <row r="94" s="12" customFormat="1" ht="22.8" customHeight="1">
      <c r="A94" s="12"/>
      <c r="B94" s="191"/>
      <c r="C94" s="192"/>
      <c r="D94" s="193" t="s">
        <v>71</v>
      </c>
      <c r="E94" s="247" t="s">
        <v>72</v>
      </c>
      <c r="F94" s="247" t="s">
        <v>1100</v>
      </c>
      <c r="G94" s="192"/>
      <c r="H94" s="192"/>
      <c r="I94" s="195"/>
      <c r="J94" s="248">
        <f>BK94</f>
        <v>0</v>
      </c>
      <c r="K94" s="192"/>
      <c r="L94" s="197"/>
      <c r="M94" s="198"/>
      <c r="N94" s="199"/>
      <c r="O94" s="199"/>
      <c r="P94" s="200">
        <f>SUM(P95:P108)</f>
        <v>0</v>
      </c>
      <c r="Q94" s="199"/>
      <c r="R94" s="200">
        <f>SUM(R95:R108)</f>
        <v>0</v>
      </c>
      <c r="S94" s="199"/>
      <c r="T94" s="201">
        <f>SUM(T95:T108)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71</v>
      </c>
      <c r="AU94" s="203" t="s">
        <v>80</v>
      </c>
      <c r="AY94" s="202" t="s">
        <v>142</v>
      </c>
      <c r="BK94" s="204">
        <f>SUM(BK95:BK108)</f>
        <v>0</v>
      </c>
    </row>
    <row r="95" s="2" customFormat="1" ht="16.5" customHeight="1">
      <c r="A95" s="39"/>
      <c r="B95" s="40"/>
      <c r="C95" s="205" t="s">
        <v>82</v>
      </c>
      <c r="D95" s="205" t="s">
        <v>143</v>
      </c>
      <c r="E95" s="206" t="s">
        <v>1101</v>
      </c>
      <c r="F95" s="207" t="s">
        <v>1102</v>
      </c>
      <c r="G95" s="208" t="s">
        <v>812</v>
      </c>
      <c r="H95" s="209">
        <v>1</v>
      </c>
      <c r="I95" s="210"/>
      <c r="J95" s="211">
        <f>ROUND(I95*H95,2)</f>
        <v>0</v>
      </c>
      <c r="K95" s="212"/>
      <c r="L95" s="45"/>
      <c r="M95" s="213" t="s">
        <v>19</v>
      </c>
      <c r="N95" s="214" t="s">
        <v>43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1103</v>
      </c>
      <c r="AT95" s="217" t="s">
        <v>143</v>
      </c>
      <c r="AU95" s="217" t="s">
        <v>82</v>
      </c>
      <c r="AY95" s="18" t="s">
        <v>142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80</v>
      </c>
      <c r="BK95" s="218">
        <f>ROUND(I95*H95,2)</f>
        <v>0</v>
      </c>
      <c r="BL95" s="18" t="s">
        <v>1103</v>
      </c>
      <c r="BM95" s="217" t="s">
        <v>1104</v>
      </c>
    </row>
    <row r="96" s="2" customFormat="1">
      <c r="A96" s="39"/>
      <c r="B96" s="40"/>
      <c r="C96" s="41"/>
      <c r="D96" s="226" t="s">
        <v>104</v>
      </c>
      <c r="E96" s="41"/>
      <c r="F96" s="260" t="s">
        <v>1105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104</v>
      </c>
      <c r="AU96" s="18" t="s">
        <v>82</v>
      </c>
    </row>
    <row r="97" s="2" customFormat="1" ht="24.15" customHeight="1">
      <c r="A97" s="39"/>
      <c r="B97" s="40"/>
      <c r="C97" s="205" t="s">
        <v>158</v>
      </c>
      <c r="D97" s="205" t="s">
        <v>143</v>
      </c>
      <c r="E97" s="206" t="s">
        <v>1106</v>
      </c>
      <c r="F97" s="207" t="s">
        <v>1107</v>
      </c>
      <c r="G97" s="208" t="s">
        <v>812</v>
      </c>
      <c r="H97" s="209">
        <v>1</v>
      </c>
      <c r="I97" s="210"/>
      <c r="J97" s="211">
        <f>ROUND(I97*H97,2)</f>
        <v>0</v>
      </c>
      <c r="K97" s="212"/>
      <c r="L97" s="45"/>
      <c r="M97" s="213" t="s">
        <v>19</v>
      </c>
      <c r="N97" s="214" t="s">
        <v>43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1103</v>
      </c>
      <c r="AT97" s="217" t="s">
        <v>143</v>
      </c>
      <c r="AU97" s="217" t="s">
        <v>82</v>
      </c>
      <c r="AY97" s="18" t="s">
        <v>142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80</v>
      </c>
      <c r="BK97" s="218">
        <f>ROUND(I97*H97,2)</f>
        <v>0</v>
      </c>
      <c r="BL97" s="18" t="s">
        <v>1103</v>
      </c>
      <c r="BM97" s="217" t="s">
        <v>1108</v>
      </c>
    </row>
    <row r="98" s="2" customFormat="1" ht="16.5" customHeight="1">
      <c r="A98" s="39"/>
      <c r="B98" s="40"/>
      <c r="C98" s="205" t="s">
        <v>146</v>
      </c>
      <c r="D98" s="205" t="s">
        <v>143</v>
      </c>
      <c r="E98" s="206" t="s">
        <v>1109</v>
      </c>
      <c r="F98" s="207" t="s">
        <v>1110</v>
      </c>
      <c r="G98" s="208" t="s">
        <v>812</v>
      </c>
      <c r="H98" s="209">
        <v>1</v>
      </c>
      <c r="I98" s="210"/>
      <c r="J98" s="211">
        <f>ROUND(I98*H98,2)</f>
        <v>0</v>
      </c>
      <c r="K98" s="212"/>
      <c r="L98" s="45"/>
      <c r="M98" s="213" t="s">
        <v>19</v>
      </c>
      <c r="N98" s="214" t="s">
        <v>43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146</v>
      </c>
      <c r="AT98" s="217" t="s">
        <v>143</v>
      </c>
      <c r="AU98" s="217" t="s">
        <v>82</v>
      </c>
      <c r="AY98" s="18" t="s">
        <v>142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80</v>
      </c>
      <c r="BK98" s="218">
        <f>ROUND(I98*H98,2)</f>
        <v>0</v>
      </c>
      <c r="BL98" s="18" t="s">
        <v>146</v>
      </c>
      <c r="BM98" s="217" t="s">
        <v>146</v>
      </c>
    </row>
    <row r="99" s="2" customFormat="1">
      <c r="A99" s="39"/>
      <c r="B99" s="40"/>
      <c r="C99" s="41"/>
      <c r="D99" s="226" t="s">
        <v>104</v>
      </c>
      <c r="E99" s="41"/>
      <c r="F99" s="260" t="s">
        <v>1111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104</v>
      </c>
      <c r="AU99" s="18" t="s">
        <v>82</v>
      </c>
    </row>
    <row r="100" s="2" customFormat="1" ht="16.5" customHeight="1">
      <c r="A100" s="39"/>
      <c r="B100" s="40"/>
      <c r="C100" s="205" t="s">
        <v>170</v>
      </c>
      <c r="D100" s="205" t="s">
        <v>143</v>
      </c>
      <c r="E100" s="206" t="s">
        <v>1112</v>
      </c>
      <c r="F100" s="207" t="s">
        <v>1113</v>
      </c>
      <c r="G100" s="208" t="s">
        <v>812</v>
      </c>
      <c r="H100" s="209">
        <v>1</v>
      </c>
      <c r="I100" s="210"/>
      <c r="J100" s="211">
        <f>ROUND(I100*H100,2)</f>
        <v>0</v>
      </c>
      <c r="K100" s="212"/>
      <c r="L100" s="45"/>
      <c r="M100" s="213" t="s">
        <v>19</v>
      </c>
      <c r="N100" s="214" t="s">
        <v>43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146</v>
      </c>
      <c r="AT100" s="217" t="s">
        <v>143</v>
      </c>
      <c r="AU100" s="217" t="s">
        <v>82</v>
      </c>
      <c r="AY100" s="18" t="s">
        <v>142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80</v>
      </c>
      <c r="BK100" s="218">
        <f>ROUND(I100*H100,2)</f>
        <v>0</v>
      </c>
      <c r="BL100" s="18" t="s">
        <v>146</v>
      </c>
      <c r="BM100" s="217" t="s">
        <v>178</v>
      </c>
    </row>
    <row r="101" s="2" customFormat="1">
      <c r="A101" s="39"/>
      <c r="B101" s="40"/>
      <c r="C101" s="41"/>
      <c r="D101" s="226" t="s">
        <v>104</v>
      </c>
      <c r="E101" s="41"/>
      <c r="F101" s="260" t="s">
        <v>1114</v>
      </c>
      <c r="G101" s="41"/>
      <c r="H101" s="41"/>
      <c r="I101" s="221"/>
      <c r="J101" s="41"/>
      <c r="K101" s="41"/>
      <c r="L101" s="45"/>
      <c r="M101" s="222"/>
      <c r="N101" s="223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104</v>
      </c>
      <c r="AU101" s="18" t="s">
        <v>82</v>
      </c>
    </row>
    <row r="102" s="2" customFormat="1" ht="24.15" customHeight="1">
      <c r="A102" s="39"/>
      <c r="B102" s="40"/>
      <c r="C102" s="205" t="s">
        <v>178</v>
      </c>
      <c r="D102" s="205" t="s">
        <v>143</v>
      </c>
      <c r="E102" s="206" t="s">
        <v>1115</v>
      </c>
      <c r="F102" s="207" t="s">
        <v>1116</v>
      </c>
      <c r="G102" s="208" t="s">
        <v>812</v>
      </c>
      <c r="H102" s="209">
        <v>1</v>
      </c>
      <c r="I102" s="210"/>
      <c r="J102" s="211">
        <f>ROUND(I102*H102,2)</f>
        <v>0</v>
      </c>
      <c r="K102" s="212"/>
      <c r="L102" s="45"/>
      <c r="M102" s="213" t="s">
        <v>19</v>
      </c>
      <c r="N102" s="214" t="s">
        <v>43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146</v>
      </c>
      <c r="AT102" s="217" t="s">
        <v>143</v>
      </c>
      <c r="AU102" s="217" t="s">
        <v>82</v>
      </c>
      <c r="AY102" s="18" t="s">
        <v>142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80</v>
      </c>
      <c r="BK102" s="218">
        <f>ROUND(I102*H102,2)</f>
        <v>0</v>
      </c>
      <c r="BL102" s="18" t="s">
        <v>146</v>
      </c>
      <c r="BM102" s="217" t="s">
        <v>155</v>
      </c>
    </row>
    <row r="103" s="2" customFormat="1">
      <c r="A103" s="39"/>
      <c r="B103" s="40"/>
      <c r="C103" s="41"/>
      <c r="D103" s="226" t="s">
        <v>104</v>
      </c>
      <c r="E103" s="41"/>
      <c r="F103" s="260" t="s">
        <v>1117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104</v>
      </c>
      <c r="AU103" s="18" t="s">
        <v>82</v>
      </c>
    </row>
    <row r="104" s="2" customFormat="1" ht="16.5" customHeight="1">
      <c r="A104" s="39"/>
      <c r="B104" s="40"/>
      <c r="C104" s="205" t="s">
        <v>183</v>
      </c>
      <c r="D104" s="205" t="s">
        <v>143</v>
      </c>
      <c r="E104" s="206" t="s">
        <v>1118</v>
      </c>
      <c r="F104" s="207" t="s">
        <v>1119</v>
      </c>
      <c r="G104" s="208" t="s">
        <v>812</v>
      </c>
      <c r="H104" s="209">
        <v>1</v>
      </c>
      <c r="I104" s="210"/>
      <c r="J104" s="211">
        <f>ROUND(I104*H104,2)</f>
        <v>0</v>
      </c>
      <c r="K104" s="212"/>
      <c r="L104" s="45"/>
      <c r="M104" s="213" t="s">
        <v>19</v>
      </c>
      <c r="N104" s="214" t="s">
        <v>43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146</v>
      </c>
      <c r="AT104" s="217" t="s">
        <v>143</v>
      </c>
      <c r="AU104" s="217" t="s">
        <v>82</v>
      </c>
      <c r="AY104" s="18" t="s">
        <v>142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80</v>
      </c>
      <c r="BK104" s="218">
        <f>ROUND(I104*H104,2)</f>
        <v>0</v>
      </c>
      <c r="BL104" s="18" t="s">
        <v>146</v>
      </c>
      <c r="BM104" s="217" t="s">
        <v>198</v>
      </c>
    </row>
    <row r="105" s="2" customFormat="1">
      <c r="A105" s="39"/>
      <c r="B105" s="40"/>
      <c r="C105" s="41"/>
      <c r="D105" s="226" t="s">
        <v>104</v>
      </c>
      <c r="E105" s="41"/>
      <c r="F105" s="260" t="s">
        <v>1120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104</v>
      </c>
      <c r="AU105" s="18" t="s">
        <v>82</v>
      </c>
    </row>
    <row r="106" s="2" customFormat="1" ht="24.15" customHeight="1">
      <c r="A106" s="39"/>
      <c r="B106" s="40"/>
      <c r="C106" s="205" t="s">
        <v>155</v>
      </c>
      <c r="D106" s="205" t="s">
        <v>143</v>
      </c>
      <c r="E106" s="206" t="s">
        <v>1121</v>
      </c>
      <c r="F106" s="207" t="s">
        <v>1122</v>
      </c>
      <c r="G106" s="208" t="s">
        <v>812</v>
      </c>
      <c r="H106" s="209">
        <v>1</v>
      </c>
      <c r="I106" s="210"/>
      <c r="J106" s="211">
        <f>ROUND(I106*H106,2)</f>
        <v>0</v>
      </c>
      <c r="K106" s="212"/>
      <c r="L106" s="45"/>
      <c r="M106" s="213" t="s">
        <v>19</v>
      </c>
      <c r="N106" s="214" t="s">
        <v>43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146</v>
      </c>
      <c r="AT106" s="217" t="s">
        <v>143</v>
      </c>
      <c r="AU106" s="217" t="s">
        <v>82</v>
      </c>
      <c r="AY106" s="18" t="s">
        <v>142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80</v>
      </c>
      <c r="BK106" s="218">
        <f>ROUND(I106*H106,2)</f>
        <v>0</v>
      </c>
      <c r="BL106" s="18" t="s">
        <v>146</v>
      </c>
      <c r="BM106" s="217" t="s">
        <v>207</v>
      </c>
    </row>
    <row r="107" s="2" customFormat="1" ht="16.5" customHeight="1">
      <c r="A107" s="39"/>
      <c r="B107" s="40"/>
      <c r="C107" s="205" t="s">
        <v>193</v>
      </c>
      <c r="D107" s="205" t="s">
        <v>143</v>
      </c>
      <c r="E107" s="206" t="s">
        <v>1123</v>
      </c>
      <c r="F107" s="207" t="s">
        <v>1124</v>
      </c>
      <c r="G107" s="208" t="s">
        <v>812</v>
      </c>
      <c r="H107" s="209">
        <v>1</v>
      </c>
      <c r="I107" s="210"/>
      <c r="J107" s="211">
        <f>ROUND(I107*H107,2)</f>
        <v>0</v>
      </c>
      <c r="K107" s="212"/>
      <c r="L107" s="45"/>
      <c r="M107" s="213" t="s">
        <v>19</v>
      </c>
      <c r="N107" s="214" t="s">
        <v>43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146</v>
      </c>
      <c r="AT107" s="217" t="s">
        <v>143</v>
      </c>
      <c r="AU107" s="217" t="s">
        <v>82</v>
      </c>
      <c r="AY107" s="18" t="s">
        <v>142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80</v>
      </c>
      <c r="BK107" s="218">
        <f>ROUND(I107*H107,2)</f>
        <v>0</v>
      </c>
      <c r="BL107" s="18" t="s">
        <v>146</v>
      </c>
      <c r="BM107" s="217" t="s">
        <v>1125</v>
      </c>
    </row>
    <row r="108" s="2" customFormat="1">
      <c r="A108" s="39"/>
      <c r="B108" s="40"/>
      <c r="C108" s="41"/>
      <c r="D108" s="226" t="s">
        <v>104</v>
      </c>
      <c r="E108" s="41"/>
      <c r="F108" s="260" t="s">
        <v>1126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104</v>
      </c>
      <c r="AU108" s="18" t="s">
        <v>82</v>
      </c>
    </row>
    <row r="109" s="12" customFormat="1" ht="22.8" customHeight="1">
      <c r="A109" s="12"/>
      <c r="B109" s="191"/>
      <c r="C109" s="192"/>
      <c r="D109" s="193" t="s">
        <v>71</v>
      </c>
      <c r="E109" s="247" t="s">
        <v>1127</v>
      </c>
      <c r="F109" s="247" t="s">
        <v>1128</v>
      </c>
      <c r="G109" s="192"/>
      <c r="H109" s="192"/>
      <c r="I109" s="195"/>
      <c r="J109" s="248">
        <f>BK109</f>
        <v>0</v>
      </c>
      <c r="K109" s="192"/>
      <c r="L109" s="197"/>
      <c r="M109" s="198"/>
      <c r="N109" s="199"/>
      <c r="O109" s="199"/>
      <c r="P109" s="200">
        <f>SUM(P110:P111)</f>
        <v>0</v>
      </c>
      <c r="Q109" s="199"/>
      <c r="R109" s="200">
        <f>SUM(R110:R111)</f>
        <v>0</v>
      </c>
      <c r="S109" s="199"/>
      <c r="T109" s="201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2" t="s">
        <v>170</v>
      </c>
      <c r="AT109" s="203" t="s">
        <v>71</v>
      </c>
      <c r="AU109" s="203" t="s">
        <v>80</v>
      </c>
      <c r="AY109" s="202" t="s">
        <v>142</v>
      </c>
      <c r="BK109" s="204">
        <f>SUM(BK110:BK111)</f>
        <v>0</v>
      </c>
    </row>
    <row r="110" s="2" customFormat="1" ht="24.15" customHeight="1">
      <c r="A110" s="39"/>
      <c r="B110" s="40"/>
      <c r="C110" s="205" t="s">
        <v>198</v>
      </c>
      <c r="D110" s="205" t="s">
        <v>143</v>
      </c>
      <c r="E110" s="206" t="s">
        <v>1129</v>
      </c>
      <c r="F110" s="207" t="s">
        <v>1130</v>
      </c>
      <c r="G110" s="208" t="s">
        <v>812</v>
      </c>
      <c r="H110" s="209">
        <v>1</v>
      </c>
      <c r="I110" s="210"/>
      <c r="J110" s="211">
        <f>ROUND(I110*H110,2)</f>
        <v>0</v>
      </c>
      <c r="K110" s="212"/>
      <c r="L110" s="45"/>
      <c r="M110" s="213" t="s">
        <v>19</v>
      </c>
      <c r="N110" s="214" t="s">
        <v>43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146</v>
      </c>
      <c r="AT110" s="217" t="s">
        <v>143</v>
      </c>
      <c r="AU110" s="217" t="s">
        <v>82</v>
      </c>
      <c r="AY110" s="18" t="s">
        <v>142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80</v>
      </c>
      <c r="BK110" s="218">
        <f>ROUND(I110*H110,2)</f>
        <v>0</v>
      </c>
      <c r="BL110" s="18" t="s">
        <v>146</v>
      </c>
      <c r="BM110" s="217" t="s">
        <v>282</v>
      </c>
    </row>
    <row r="111" s="2" customFormat="1">
      <c r="A111" s="39"/>
      <c r="B111" s="40"/>
      <c r="C111" s="41"/>
      <c r="D111" s="226" t="s">
        <v>104</v>
      </c>
      <c r="E111" s="41"/>
      <c r="F111" s="260" t="s">
        <v>1131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104</v>
      </c>
      <c r="AU111" s="18" t="s">
        <v>82</v>
      </c>
    </row>
    <row r="112" s="12" customFormat="1" ht="22.8" customHeight="1">
      <c r="A112" s="12"/>
      <c r="B112" s="191"/>
      <c r="C112" s="192"/>
      <c r="D112" s="193" t="s">
        <v>71</v>
      </c>
      <c r="E112" s="247" t="s">
        <v>1132</v>
      </c>
      <c r="F112" s="247" t="s">
        <v>1133</v>
      </c>
      <c r="G112" s="192"/>
      <c r="H112" s="192"/>
      <c r="I112" s="195"/>
      <c r="J112" s="248">
        <f>BK112</f>
        <v>0</v>
      </c>
      <c r="K112" s="192"/>
      <c r="L112" s="197"/>
      <c r="M112" s="198"/>
      <c r="N112" s="199"/>
      <c r="O112" s="199"/>
      <c r="P112" s="200">
        <f>SUM(P113:P118)</f>
        <v>0</v>
      </c>
      <c r="Q112" s="199"/>
      <c r="R112" s="200">
        <f>SUM(R113:R118)</f>
        <v>0</v>
      </c>
      <c r="S112" s="199"/>
      <c r="T112" s="201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170</v>
      </c>
      <c r="AT112" s="203" t="s">
        <v>71</v>
      </c>
      <c r="AU112" s="203" t="s">
        <v>80</v>
      </c>
      <c r="AY112" s="202" t="s">
        <v>142</v>
      </c>
      <c r="BK112" s="204">
        <f>SUM(BK113:BK118)</f>
        <v>0</v>
      </c>
    </row>
    <row r="113" s="2" customFormat="1" ht="16.5" customHeight="1">
      <c r="A113" s="39"/>
      <c r="B113" s="40"/>
      <c r="C113" s="205" t="s">
        <v>203</v>
      </c>
      <c r="D113" s="205" t="s">
        <v>143</v>
      </c>
      <c r="E113" s="206" t="s">
        <v>1134</v>
      </c>
      <c r="F113" s="207" t="s">
        <v>1135</v>
      </c>
      <c r="G113" s="208" t="s">
        <v>812</v>
      </c>
      <c r="H113" s="209">
        <v>1</v>
      </c>
      <c r="I113" s="210"/>
      <c r="J113" s="211">
        <f>ROUND(I113*H113,2)</f>
        <v>0</v>
      </c>
      <c r="K113" s="212"/>
      <c r="L113" s="45"/>
      <c r="M113" s="213" t="s">
        <v>19</v>
      </c>
      <c r="N113" s="214" t="s">
        <v>43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146</v>
      </c>
      <c r="AT113" s="217" t="s">
        <v>143</v>
      </c>
      <c r="AU113" s="217" t="s">
        <v>82</v>
      </c>
      <c r="AY113" s="18" t="s">
        <v>142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80</v>
      </c>
      <c r="BK113" s="218">
        <f>ROUND(I113*H113,2)</f>
        <v>0</v>
      </c>
      <c r="BL113" s="18" t="s">
        <v>146</v>
      </c>
      <c r="BM113" s="217" t="s">
        <v>304</v>
      </c>
    </row>
    <row r="114" s="2" customFormat="1">
      <c r="A114" s="39"/>
      <c r="B114" s="40"/>
      <c r="C114" s="41"/>
      <c r="D114" s="226" t="s">
        <v>104</v>
      </c>
      <c r="E114" s="41"/>
      <c r="F114" s="260" t="s">
        <v>1136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104</v>
      </c>
      <c r="AU114" s="18" t="s">
        <v>82</v>
      </c>
    </row>
    <row r="115" s="2" customFormat="1" ht="16.5" customHeight="1">
      <c r="A115" s="39"/>
      <c r="B115" s="40"/>
      <c r="C115" s="205" t="s">
        <v>207</v>
      </c>
      <c r="D115" s="205" t="s">
        <v>143</v>
      </c>
      <c r="E115" s="206" t="s">
        <v>1137</v>
      </c>
      <c r="F115" s="207" t="s">
        <v>1138</v>
      </c>
      <c r="G115" s="208" t="s">
        <v>812</v>
      </c>
      <c r="H115" s="209">
        <v>1</v>
      </c>
      <c r="I115" s="210"/>
      <c r="J115" s="211">
        <f>ROUND(I115*H115,2)</f>
        <v>0</v>
      </c>
      <c r="K115" s="212"/>
      <c r="L115" s="45"/>
      <c r="M115" s="213" t="s">
        <v>19</v>
      </c>
      <c r="N115" s="214" t="s">
        <v>43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146</v>
      </c>
      <c r="AT115" s="217" t="s">
        <v>143</v>
      </c>
      <c r="AU115" s="217" t="s">
        <v>82</v>
      </c>
      <c r="AY115" s="18" t="s">
        <v>142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80</v>
      </c>
      <c r="BK115" s="218">
        <f>ROUND(I115*H115,2)</f>
        <v>0</v>
      </c>
      <c r="BL115" s="18" t="s">
        <v>146</v>
      </c>
      <c r="BM115" s="217" t="s">
        <v>320</v>
      </c>
    </row>
    <row r="116" s="2" customFormat="1">
      <c r="A116" s="39"/>
      <c r="B116" s="40"/>
      <c r="C116" s="41"/>
      <c r="D116" s="226" t="s">
        <v>104</v>
      </c>
      <c r="E116" s="41"/>
      <c r="F116" s="260" t="s">
        <v>1139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104</v>
      </c>
      <c r="AU116" s="18" t="s">
        <v>82</v>
      </c>
    </row>
    <row r="117" s="2" customFormat="1" ht="16.5" customHeight="1">
      <c r="A117" s="39"/>
      <c r="B117" s="40"/>
      <c r="C117" s="205" t="s">
        <v>212</v>
      </c>
      <c r="D117" s="205" t="s">
        <v>143</v>
      </c>
      <c r="E117" s="206" t="s">
        <v>1140</v>
      </c>
      <c r="F117" s="207" t="s">
        <v>1141</v>
      </c>
      <c r="G117" s="208" t="s">
        <v>812</v>
      </c>
      <c r="H117" s="209">
        <v>1</v>
      </c>
      <c r="I117" s="210"/>
      <c r="J117" s="211">
        <f>ROUND(I117*H117,2)</f>
        <v>0</v>
      </c>
      <c r="K117" s="212"/>
      <c r="L117" s="45"/>
      <c r="M117" s="213" t="s">
        <v>19</v>
      </c>
      <c r="N117" s="214" t="s">
        <v>43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146</v>
      </c>
      <c r="AT117" s="217" t="s">
        <v>143</v>
      </c>
      <c r="AU117" s="217" t="s">
        <v>82</v>
      </c>
      <c r="AY117" s="18" t="s">
        <v>142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80</v>
      </c>
      <c r="BK117" s="218">
        <f>ROUND(I117*H117,2)</f>
        <v>0</v>
      </c>
      <c r="BL117" s="18" t="s">
        <v>146</v>
      </c>
      <c r="BM117" s="217" t="s">
        <v>333</v>
      </c>
    </row>
    <row r="118" s="2" customFormat="1">
      <c r="A118" s="39"/>
      <c r="B118" s="40"/>
      <c r="C118" s="41"/>
      <c r="D118" s="226" t="s">
        <v>104</v>
      </c>
      <c r="E118" s="41"/>
      <c r="F118" s="260" t="s">
        <v>1142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104</v>
      </c>
      <c r="AU118" s="18" t="s">
        <v>82</v>
      </c>
    </row>
    <row r="119" s="12" customFormat="1" ht="22.8" customHeight="1">
      <c r="A119" s="12"/>
      <c r="B119" s="191"/>
      <c r="C119" s="192"/>
      <c r="D119" s="193" t="s">
        <v>71</v>
      </c>
      <c r="E119" s="247" t="s">
        <v>1143</v>
      </c>
      <c r="F119" s="247" t="s">
        <v>1144</v>
      </c>
      <c r="G119" s="192"/>
      <c r="H119" s="192"/>
      <c r="I119" s="195"/>
      <c r="J119" s="248">
        <f>BK119</f>
        <v>0</v>
      </c>
      <c r="K119" s="192"/>
      <c r="L119" s="197"/>
      <c r="M119" s="198"/>
      <c r="N119" s="199"/>
      <c r="O119" s="199"/>
      <c r="P119" s="200">
        <f>P120</f>
        <v>0</v>
      </c>
      <c r="Q119" s="199"/>
      <c r="R119" s="200">
        <f>R120</f>
        <v>0</v>
      </c>
      <c r="S119" s="199"/>
      <c r="T119" s="20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2" t="s">
        <v>170</v>
      </c>
      <c r="AT119" s="203" t="s">
        <v>71</v>
      </c>
      <c r="AU119" s="203" t="s">
        <v>80</v>
      </c>
      <c r="AY119" s="202" t="s">
        <v>142</v>
      </c>
      <c r="BK119" s="204">
        <f>BK120</f>
        <v>0</v>
      </c>
    </row>
    <row r="120" s="2" customFormat="1" ht="16.5" customHeight="1">
      <c r="A120" s="39"/>
      <c r="B120" s="40"/>
      <c r="C120" s="205" t="s">
        <v>217</v>
      </c>
      <c r="D120" s="205" t="s">
        <v>143</v>
      </c>
      <c r="E120" s="206" t="s">
        <v>1145</v>
      </c>
      <c r="F120" s="207" t="s">
        <v>1146</v>
      </c>
      <c r="G120" s="208" t="s">
        <v>812</v>
      </c>
      <c r="H120" s="209">
        <v>1</v>
      </c>
      <c r="I120" s="210"/>
      <c r="J120" s="211">
        <f>ROUND(I120*H120,2)</f>
        <v>0</v>
      </c>
      <c r="K120" s="212"/>
      <c r="L120" s="45"/>
      <c r="M120" s="213" t="s">
        <v>19</v>
      </c>
      <c r="N120" s="214" t="s">
        <v>43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146</v>
      </c>
      <c r="AT120" s="217" t="s">
        <v>143</v>
      </c>
      <c r="AU120" s="217" t="s">
        <v>82</v>
      </c>
      <c r="AY120" s="18" t="s">
        <v>142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80</v>
      </c>
      <c r="BK120" s="218">
        <f>ROUND(I120*H120,2)</f>
        <v>0</v>
      </c>
      <c r="BL120" s="18" t="s">
        <v>146</v>
      </c>
      <c r="BM120" s="217" t="s">
        <v>346</v>
      </c>
    </row>
    <row r="121" s="12" customFormat="1" ht="22.8" customHeight="1">
      <c r="A121" s="12"/>
      <c r="B121" s="191"/>
      <c r="C121" s="192"/>
      <c r="D121" s="193" t="s">
        <v>71</v>
      </c>
      <c r="E121" s="247" t="s">
        <v>1082</v>
      </c>
      <c r="F121" s="247" t="s">
        <v>1083</v>
      </c>
      <c r="G121" s="192"/>
      <c r="H121" s="192"/>
      <c r="I121" s="195"/>
      <c r="J121" s="248">
        <f>BK121</f>
        <v>0</v>
      </c>
      <c r="K121" s="192"/>
      <c r="L121" s="197"/>
      <c r="M121" s="198"/>
      <c r="N121" s="199"/>
      <c r="O121" s="199"/>
      <c r="P121" s="200">
        <f>SUM(P122:P123)</f>
        <v>0</v>
      </c>
      <c r="Q121" s="199"/>
      <c r="R121" s="200">
        <f>SUM(R122:R123)</f>
        <v>0</v>
      </c>
      <c r="S121" s="199"/>
      <c r="T121" s="201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2" t="s">
        <v>170</v>
      </c>
      <c r="AT121" s="203" t="s">
        <v>71</v>
      </c>
      <c r="AU121" s="203" t="s">
        <v>80</v>
      </c>
      <c r="AY121" s="202" t="s">
        <v>142</v>
      </c>
      <c r="BK121" s="204">
        <f>SUM(BK122:BK123)</f>
        <v>0</v>
      </c>
    </row>
    <row r="122" s="2" customFormat="1" ht="16.5" customHeight="1">
      <c r="A122" s="39"/>
      <c r="B122" s="40"/>
      <c r="C122" s="205" t="s">
        <v>8</v>
      </c>
      <c r="D122" s="205" t="s">
        <v>143</v>
      </c>
      <c r="E122" s="206" t="s">
        <v>1147</v>
      </c>
      <c r="F122" s="207" t="s">
        <v>1148</v>
      </c>
      <c r="G122" s="208" t="s">
        <v>812</v>
      </c>
      <c r="H122" s="209">
        <v>1</v>
      </c>
      <c r="I122" s="210"/>
      <c r="J122" s="211">
        <f>ROUND(I122*H122,2)</f>
        <v>0</v>
      </c>
      <c r="K122" s="212"/>
      <c r="L122" s="45"/>
      <c r="M122" s="213" t="s">
        <v>19</v>
      </c>
      <c r="N122" s="214" t="s">
        <v>43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146</v>
      </c>
      <c r="AT122" s="217" t="s">
        <v>143</v>
      </c>
      <c r="AU122" s="217" t="s">
        <v>82</v>
      </c>
      <c r="AY122" s="18" t="s">
        <v>142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80</v>
      </c>
      <c r="BK122" s="218">
        <f>ROUND(I122*H122,2)</f>
        <v>0</v>
      </c>
      <c r="BL122" s="18" t="s">
        <v>146</v>
      </c>
      <c r="BM122" s="217" t="s">
        <v>373</v>
      </c>
    </row>
    <row r="123" s="2" customFormat="1">
      <c r="A123" s="39"/>
      <c r="B123" s="40"/>
      <c r="C123" s="41"/>
      <c r="D123" s="226" t="s">
        <v>104</v>
      </c>
      <c r="E123" s="41"/>
      <c r="F123" s="260" t="s">
        <v>1149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104</v>
      </c>
      <c r="AU123" s="18" t="s">
        <v>82</v>
      </c>
    </row>
    <row r="124" s="12" customFormat="1" ht="25.92" customHeight="1">
      <c r="A124" s="12"/>
      <c r="B124" s="191"/>
      <c r="C124" s="192"/>
      <c r="D124" s="193" t="s">
        <v>71</v>
      </c>
      <c r="E124" s="194" t="s">
        <v>1150</v>
      </c>
      <c r="F124" s="194" t="s">
        <v>1151</v>
      </c>
      <c r="G124" s="192"/>
      <c r="H124" s="192"/>
      <c r="I124" s="195"/>
      <c r="J124" s="196">
        <f>BK124</f>
        <v>0</v>
      </c>
      <c r="K124" s="192"/>
      <c r="L124" s="197"/>
      <c r="M124" s="198"/>
      <c r="N124" s="199"/>
      <c r="O124" s="199"/>
      <c r="P124" s="200">
        <f>SUM(P125:P126)</f>
        <v>0</v>
      </c>
      <c r="Q124" s="199"/>
      <c r="R124" s="200">
        <f>SUM(R125:R126)</f>
        <v>0</v>
      </c>
      <c r="S124" s="199"/>
      <c r="T124" s="201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2" t="s">
        <v>170</v>
      </c>
      <c r="AT124" s="203" t="s">
        <v>71</v>
      </c>
      <c r="AU124" s="203" t="s">
        <v>72</v>
      </c>
      <c r="AY124" s="202" t="s">
        <v>142</v>
      </c>
      <c r="BK124" s="204">
        <f>SUM(BK125:BK126)</f>
        <v>0</v>
      </c>
    </row>
    <row r="125" s="2" customFormat="1" ht="16.5" customHeight="1">
      <c r="A125" s="39"/>
      <c r="B125" s="40"/>
      <c r="C125" s="205" t="s">
        <v>228</v>
      </c>
      <c r="D125" s="205" t="s">
        <v>143</v>
      </c>
      <c r="E125" s="206" t="s">
        <v>1152</v>
      </c>
      <c r="F125" s="207" t="s">
        <v>1153</v>
      </c>
      <c r="G125" s="208" t="s">
        <v>812</v>
      </c>
      <c r="H125" s="209">
        <v>1</v>
      </c>
      <c r="I125" s="210"/>
      <c r="J125" s="211">
        <f>ROUND(I125*H125,2)</f>
        <v>0</v>
      </c>
      <c r="K125" s="212"/>
      <c r="L125" s="45"/>
      <c r="M125" s="213" t="s">
        <v>19</v>
      </c>
      <c r="N125" s="214" t="s">
        <v>43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146</v>
      </c>
      <c r="AT125" s="217" t="s">
        <v>143</v>
      </c>
      <c r="AU125" s="217" t="s">
        <v>80</v>
      </c>
      <c r="AY125" s="18" t="s">
        <v>142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80</v>
      </c>
      <c r="BK125" s="218">
        <f>ROUND(I125*H125,2)</f>
        <v>0</v>
      </c>
      <c r="BL125" s="18" t="s">
        <v>146</v>
      </c>
      <c r="BM125" s="217" t="s">
        <v>1154</v>
      </c>
    </row>
    <row r="126" s="2" customFormat="1">
      <c r="A126" s="39"/>
      <c r="B126" s="40"/>
      <c r="C126" s="41"/>
      <c r="D126" s="226" t="s">
        <v>104</v>
      </c>
      <c r="E126" s="41"/>
      <c r="F126" s="260" t="s">
        <v>1155</v>
      </c>
      <c r="G126" s="41"/>
      <c r="H126" s="41"/>
      <c r="I126" s="221"/>
      <c r="J126" s="41"/>
      <c r="K126" s="41"/>
      <c r="L126" s="45"/>
      <c r="M126" s="283"/>
      <c r="N126" s="284"/>
      <c r="O126" s="274"/>
      <c r="P126" s="274"/>
      <c r="Q126" s="274"/>
      <c r="R126" s="274"/>
      <c r="S126" s="274"/>
      <c r="T126" s="285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104</v>
      </c>
      <c r="AU126" s="18" t="s">
        <v>80</v>
      </c>
    </row>
    <row r="127" s="2" customFormat="1" ht="6.96" customHeight="1">
      <c r="A127" s="39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sheet="1" autoFilter="0" formatColumns="0" formatRows="0" objects="1" scenarios="1" spinCount="100000" saltValue="fXkakKSJ69pM8VZp5BgrYxWxifHYsWRgtAIMLYznFa0nPnfnGEVwjhgEKEnW0yvTeXXuKTtid+6G9Oj3MVp4nw==" hashValue="pV7sgKWl7bQTpJ+KC8IVIWEt8/dENrDpEe1J9OoDDnPFur5YKhPDWJeun9UZD1zxC5qOqoQumLNls6/GW4E09A==" algorithmName="SHA-512" password="CC35"/>
  <autoFilter ref="C87:K12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130.832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0"/>
      <c r="C3" s="131"/>
      <c r="D3" s="131"/>
      <c r="E3" s="131"/>
      <c r="F3" s="131"/>
      <c r="G3" s="131"/>
      <c r="H3" s="21"/>
    </row>
    <row r="4" s="1" customFormat="1" ht="24.96" customHeight="1">
      <c r="B4" s="21"/>
      <c r="C4" s="132" t="s">
        <v>1156</v>
      </c>
      <c r="H4" s="21"/>
    </row>
    <row r="5" s="1" customFormat="1" ht="12" customHeight="1">
      <c r="B5" s="21"/>
      <c r="C5" s="286" t="s">
        <v>13</v>
      </c>
      <c r="D5" s="142" t="s">
        <v>14</v>
      </c>
      <c r="E5" s="1"/>
      <c r="F5" s="1"/>
      <c r="H5" s="21"/>
    </row>
    <row r="6" s="1" customFormat="1" ht="36.96" customHeight="1">
      <c r="B6" s="21"/>
      <c r="C6" s="287" t="s">
        <v>16</v>
      </c>
      <c r="D6" s="288" t="s">
        <v>17</v>
      </c>
      <c r="E6" s="1"/>
      <c r="F6" s="1"/>
      <c r="H6" s="21"/>
    </row>
    <row r="7" s="1" customFormat="1" ht="16.5" customHeight="1">
      <c r="B7" s="21"/>
      <c r="C7" s="134" t="s">
        <v>23</v>
      </c>
      <c r="D7" s="139" t="str">
        <f>'Rekapitulace stavby'!AN8</f>
        <v>25. 2. 2024</v>
      </c>
      <c r="H7" s="21"/>
    </row>
    <row r="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="11" customFormat="1" ht="29.28" customHeight="1">
      <c r="A9" s="179"/>
      <c r="B9" s="289"/>
      <c r="C9" s="290" t="s">
        <v>53</v>
      </c>
      <c r="D9" s="291" t="s">
        <v>54</v>
      </c>
      <c r="E9" s="291" t="s">
        <v>130</v>
      </c>
      <c r="F9" s="292" t="s">
        <v>1157</v>
      </c>
      <c r="G9" s="179"/>
      <c r="H9" s="289"/>
    </row>
    <row r="10" s="2" customFormat="1" ht="26.4" customHeight="1">
      <c r="A10" s="39"/>
      <c r="B10" s="45"/>
      <c r="C10" s="293" t="s">
        <v>1158</v>
      </c>
      <c r="D10" s="293" t="s">
        <v>78</v>
      </c>
      <c r="E10" s="39"/>
      <c r="F10" s="39"/>
      <c r="G10" s="39"/>
      <c r="H10" s="45"/>
    </row>
    <row r="11" s="2" customFormat="1" ht="16.8" customHeight="1">
      <c r="A11" s="39"/>
      <c r="B11" s="45"/>
      <c r="C11" s="294" t="s">
        <v>100</v>
      </c>
      <c r="D11" s="295" t="s">
        <v>101</v>
      </c>
      <c r="E11" s="296" t="s">
        <v>102</v>
      </c>
      <c r="F11" s="297">
        <v>314.26999999999998</v>
      </c>
      <c r="G11" s="39"/>
      <c r="H11" s="45"/>
    </row>
    <row r="12" s="2" customFormat="1" ht="16.8" customHeight="1">
      <c r="A12" s="39"/>
      <c r="B12" s="45"/>
      <c r="C12" s="298" t="s">
        <v>1159</v>
      </c>
      <c r="D12" s="39"/>
      <c r="E12" s="39"/>
      <c r="F12" s="39"/>
      <c r="G12" s="39"/>
      <c r="H12" s="45"/>
    </row>
    <row r="13" s="2" customFormat="1" ht="16.8" customHeight="1">
      <c r="A13" s="39"/>
      <c r="B13" s="45"/>
      <c r="C13" s="299" t="s">
        <v>347</v>
      </c>
      <c r="D13" s="299" t="s">
        <v>1160</v>
      </c>
      <c r="E13" s="18" t="s">
        <v>102</v>
      </c>
      <c r="F13" s="300">
        <v>905.5</v>
      </c>
      <c r="G13" s="39"/>
      <c r="H13" s="45"/>
    </row>
    <row r="14" s="2" customFormat="1" ht="16.8" customHeight="1">
      <c r="A14" s="39"/>
      <c r="B14" s="45"/>
      <c r="C14" s="299" t="s">
        <v>362</v>
      </c>
      <c r="D14" s="299" t="s">
        <v>1161</v>
      </c>
      <c r="E14" s="18" t="s">
        <v>102</v>
      </c>
      <c r="F14" s="300">
        <v>314.26999999999998</v>
      </c>
      <c r="G14" s="39"/>
      <c r="H14" s="45"/>
    </row>
    <row r="15" s="2" customFormat="1" ht="16.8" customHeight="1">
      <c r="A15" s="39"/>
      <c r="B15" s="45"/>
      <c r="C15" s="299" t="s">
        <v>374</v>
      </c>
      <c r="D15" s="299" t="s">
        <v>1162</v>
      </c>
      <c r="E15" s="18" t="s">
        <v>102</v>
      </c>
      <c r="F15" s="300">
        <v>861.48000000000002</v>
      </c>
      <c r="G15" s="39"/>
      <c r="H15" s="45"/>
    </row>
    <row r="16" s="2" customFormat="1" ht="16.8" customHeight="1">
      <c r="A16" s="39"/>
      <c r="B16" s="45"/>
      <c r="C16" s="299" t="s">
        <v>381</v>
      </c>
      <c r="D16" s="299" t="s">
        <v>1163</v>
      </c>
      <c r="E16" s="18" t="s">
        <v>102</v>
      </c>
      <c r="F16" s="300">
        <v>314.26999999999998</v>
      </c>
      <c r="G16" s="39"/>
      <c r="H16" s="45"/>
    </row>
    <row r="17" s="2" customFormat="1" ht="16.8" customHeight="1">
      <c r="A17" s="39"/>
      <c r="B17" s="45"/>
      <c r="C17" s="299" t="s">
        <v>386</v>
      </c>
      <c r="D17" s="299" t="s">
        <v>1164</v>
      </c>
      <c r="E17" s="18" t="s">
        <v>102</v>
      </c>
      <c r="F17" s="300">
        <v>314.26999999999998</v>
      </c>
      <c r="G17" s="39"/>
      <c r="H17" s="45"/>
    </row>
    <row r="18" s="2" customFormat="1" ht="16.8" customHeight="1">
      <c r="A18" s="39"/>
      <c r="B18" s="45"/>
      <c r="C18" s="299" t="s">
        <v>392</v>
      </c>
      <c r="D18" s="299" t="s">
        <v>1165</v>
      </c>
      <c r="E18" s="18" t="s">
        <v>102</v>
      </c>
      <c r="F18" s="300">
        <v>314.26999999999998</v>
      </c>
      <c r="G18" s="39"/>
      <c r="H18" s="45"/>
    </row>
    <row r="19" s="2" customFormat="1" ht="16.8" customHeight="1">
      <c r="A19" s="39"/>
      <c r="B19" s="45"/>
      <c r="C19" s="299" t="s">
        <v>396</v>
      </c>
      <c r="D19" s="299" t="s">
        <v>1166</v>
      </c>
      <c r="E19" s="18" t="s">
        <v>102</v>
      </c>
      <c r="F19" s="300">
        <v>314.26999999999998</v>
      </c>
      <c r="G19" s="39"/>
      <c r="H19" s="45"/>
    </row>
    <row r="20" s="2" customFormat="1" ht="16.8" customHeight="1">
      <c r="A20" s="39"/>
      <c r="B20" s="45"/>
      <c r="C20" s="294" t="s">
        <v>104</v>
      </c>
      <c r="D20" s="295" t="s">
        <v>105</v>
      </c>
      <c r="E20" s="296" t="s">
        <v>102</v>
      </c>
      <c r="F20" s="297">
        <v>466.95999999999998</v>
      </c>
      <c r="G20" s="39"/>
      <c r="H20" s="45"/>
    </row>
    <row r="21" s="2" customFormat="1" ht="16.8" customHeight="1">
      <c r="A21" s="39"/>
      <c r="B21" s="45"/>
      <c r="C21" s="298" t="s">
        <v>1159</v>
      </c>
      <c r="D21" s="39"/>
      <c r="E21" s="39"/>
      <c r="F21" s="39"/>
      <c r="G21" s="39"/>
      <c r="H21" s="45"/>
    </row>
    <row r="22" s="2" customFormat="1" ht="16.8" customHeight="1">
      <c r="A22" s="39"/>
      <c r="B22" s="45"/>
      <c r="C22" s="299" t="s">
        <v>347</v>
      </c>
      <c r="D22" s="299" t="s">
        <v>1160</v>
      </c>
      <c r="E22" s="18" t="s">
        <v>102</v>
      </c>
      <c r="F22" s="300">
        <v>905.5</v>
      </c>
      <c r="G22" s="39"/>
      <c r="H22" s="45"/>
    </row>
    <row r="23" s="2" customFormat="1" ht="16.8" customHeight="1">
      <c r="A23" s="39"/>
      <c r="B23" s="45"/>
      <c r="C23" s="299" t="s">
        <v>354</v>
      </c>
      <c r="D23" s="299" t="s">
        <v>1167</v>
      </c>
      <c r="E23" s="18" t="s">
        <v>102</v>
      </c>
      <c r="F23" s="300">
        <v>563.80999999999995</v>
      </c>
      <c r="G23" s="39"/>
      <c r="H23" s="45"/>
    </row>
    <row r="24" s="2" customFormat="1" ht="16.8" customHeight="1">
      <c r="A24" s="39"/>
      <c r="B24" s="45"/>
      <c r="C24" s="299" t="s">
        <v>374</v>
      </c>
      <c r="D24" s="299" t="s">
        <v>1162</v>
      </c>
      <c r="E24" s="18" t="s">
        <v>102</v>
      </c>
      <c r="F24" s="300">
        <v>861.48000000000002</v>
      </c>
      <c r="G24" s="39"/>
      <c r="H24" s="45"/>
    </row>
    <row r="25" s="2" customFormat="1" ht="16.8" customHeight="1">
      <c r="A25" s="39"/>
      <c r="B25" s="45"/>
      <c r="C25" s="299" t="s">
        <v>411</v>
      </c>
      <c r="D25" s="299" t="s">
        <v>1168</v>
      </c>
      <c r="E25" s="18" t="s">
        <v>102</v>
      </c>
      <c r="F25" s="300">
        <v>466.95999999999998</v>
      </c>
      <c r="G25" s="39"/>
      <c r="H25" s="45"/>
    </row>
    <row r="26" s="2" customFormat="1" ht="16.8" customHeight="1">
      <c r="A26" s="39"/>
      <c r="B26" s="45"/>
      <c r="C26" s="299" t="s">
        <v>416</v>
      </c>
      <c r="D26" s="299" t="s">
        <v>1169</v>
      </c>
      <c r="E26" s="18" t="s">
        <v>102</v>
      </c>
      <c r="F26" s="300">
        <v>480.96899999999999</v>
      </c>
      <c r="G26" s="39"/>
      <c r="H26" s="45"/>
    </row>
    <row r="27" s="2" customFormat="1" ht="16.8" customHeight="1">
      <c r="A27" s="39"/>
      <c r="B27" s="45"/>
      <c r="C27" s="294" t="s">
        <v>108</v>
      </c>
      <c r="D27" s="295" t="s">
        <v>109</v>
      </c>
      <c r="E27" s="296" t="s">
        <v>102</v>
      </c>
      <c r="F27" s="297">
        <v>30.449999999999999</v>
      </c>
      <c r="G27" s="39"/>
      <c r="H27" s="45"/>
    </row>
    <row r="28" s="2" customFormat="1" ht="16.8" customHeight="1">
      <c r="A28" s="39"/>
      <c r="B28" s="45"/>
      <c r="C28" s="298" t="s">
        <v>1159</v>
      </c>
      <c r="D28" s="39"/>
      <c r="E28" s="39"/>
      <c r="F28" s="39"/>
      <c r="G28" s="39"/>
      <c r="H28" s="45"/>
    </row>
    <row r="29" s="2" customFormat="1" ht="16.8" customHeight="1">
      <c r="A29" s="39"/>
      <c r="B29" s="45"/>
      <c r="C29" s="299" t="s">
        <v>347</v>
      </c>
      <c r="D29" s="299" t="s">
        <v>1160</v>
      </c>
      <c r="E29" s="18" t="s">
        <v>102</v>
      </c>
      <c r="F29" s="300">
        <v>905.5</v>
      </c>
      <c r="G29" s="39"/>
      <c r="H29" s="45"/>
    </row>
    <row r="30" s="2" customFormat="1" ht="16.8" customHeight="1">
      <c r="A30" s="39"/>
      <c r="B30" s="45"/>
      <c r="C30" s="299" t="s">
        <v>354</v>
      </c>
      <c r="D30" s="299" t="s">
        <v>1167</v>
      </c>
      <c r="E30" s="18" t="s">
        <v>102</v>
      </c>
      <c r="F30" s="300">
        <v>563.80999999999995</v>
      </c>
      <c r="G30" s="39"/>
      <c r="H30" s="45"/>
    </row>
    <row r="31" s="2" customFormat="1" ht="16.8" customHeight="1">
      <c r="A31" s="39"/>
      <c r="B31" s="45"/>
      <c r="C31" s="299" t="s">
        <v>374</v>
      </c>
      <c r="D31" s="299" t="s">
        <v>1162</v>
      </c>
      <c r="E31" s="18" t="s">
        <v>102</v>
      </c>
      <c r="F31" s="300">
        <v>861.48000000000002</v>
      </c>
      <c r="G31" s="39"/>
      <c r="H31" s="45"/>
    </row>
    <row r="32" s="2" customFormat="1" ht="16.8" customHeight="1">
      <c r="A32" s="39"/>
      <c r="B32" s="45"/>
      <c r="C32" s="299" t="s">
        <v>401</v>
      </c>
      <c r="D32" s="299" t="s">
        <v>1170</v>
      </c>
      <c r="E32" s="18" t="s">
        <v>102</v>
      </c>
      <c r="F32" s="300">
        <v>30.449999999999999</v>
      </c>
      <c r="G32" s="39"/>
      <c r="H32" s="45"/>
    </row>
    <row r="33" s="2" customFormat="1" ht="26.4" customHeight="1">
      <c r="A33" s="39"/>
      <c r="B33" s="45"/>
      <c r="C33" s="293" t="s">
        <v>1171</v>
      </c>
      <c r="D33" s="293" t="s">
        <v>84</v>
      </c>
      <c r="E33" s="39"/>
      <c r="F33" s="39"/>
      <c r="G33" s="39"/>
      <c r="H33" s="45"/>
    </row>
    <row r="34" s="2" customFormat="1" ht="16.8" customHeight="1">
      <c r="A34" s="39"/>
      <c r="B34" s="45"/>
      <c r="C34" s="294" t="s">
        <v>100</v>
      </c>
      <c r="D34" s="295" t="s">
        <v>101</v>
      </c>
      <c r="E34" s="296" t="s">
        <v>102</v>
      </c>
      <c r="F34" s="297">
        <v>314.26999999999998</v>
      </c>
      <c r="G34" s="39"/>
      <c r="H34" s="45"/>
    </row>
    <row r="35" s="2" customFormat="1" ht="16.8" customHeight="1">
      <c r="A35" s="39"/>
      <c r="B35" s="45"/>
      <c r="C35" s="294" t="s">
        <v>599</v>
      </c>
      <c r="D35" s="295" t="s">
        <v>600</v>
      </c>
      <c r="E35" s="296" t="s">
        <v>102</v>
      </c>
      <c r="F35" s="297">
        <v>37.990000000000002</v>
      </c>
      <c r="G35" s="39"/>
      <c r="H35" s="45"/>
    </row>
    <row r="36" s="2" customFormat="1" ht="16.8" customHeight="1">
      <c r="A36" s="39"/>
      <c r="B36" s="45"/>
      <c r="C36" s="299" t="s">
        <v>599</v>
      </c>
      <c r="D36" s="299" t="s">
        <v>611</v>
      </c>
      <c r="E36" s="18" t="s">
        <v>19</v>
      </c>
      <c r="F36" s="300">
        <v>37.990000000000002</v>
      </c>
      <c r="G36" s="39"/>
      <c r="H36" s="45"/>
    </row>
    <row r="37" s="2" customFormat="1" ht="16.8" customHeight="1">
      <c r="A37" s="39"/>
      <c r="B37" s="45"/>
      <c r="C37" s="298" t="s">
        <v>1159</v>
      </c>
      <c r="D37" s="39"/>
      <c r="E37" s="39"/>
      <c r="F37" s="39"/>
      <c r="G37" s="39"/>
      <c r="H37" s="45"/>
    </row>
    <row r="38" s="2" customFormat="1" ht="16.8" customHeight="1">
      <c r="A38" s="39"/>
      <c r="B38" s="45"/>
      <c r="C38" s="299" t="s">
        <v>347</v>
      </c>
      <c r="D38" s="299" t="s">
        <v>1160</v>
      </c>
      <c r="E38" s="18" t="s">
        <v>102</v>
      </c>
      <c r="F38" s="300">
        <v>49.880000000000003</v>
      </c>
      <c r="G38" s="39"/>
      <c r="H38" s="45"/>
    </row>
    <row r="39" s="2" customFormat="1" ht="16.8" customHeight="1">
      <c r="A39" s="39"/>
      <c r="B39" s="45"/>
      <c r="C39" s="299" t="s">
        <v>652</v>
      </c>
      <c r="D39" s="299" t="s">
        <v>1172</v>
      </c>
      <c r="E39" s="18" t="s">
        <v>102</v>
      </c>
      <c r="F39" s="300">
        <v>49.880000000000003</v>
      </c>
      <c r="G39" s="39"/>
      <c r="H39" s="45"/>
    </row>
    <row r="40" s="2" customFormat="1" ht="16.8" customHeight="1">
      <c r="A40" s="39"/>
      <c r="B40" s="45"/>
      <c r="C40" s="299" t="s">
        <v>656</v>
      </c>
      <c r="D40" s="299" t="s">
        <v>1173</v>
      </c>
      <c r="E40" s="18" t="s">
        <v>102</v>
      </c>
      <c r="F40" s="300">
        <v>49.880000000000003</v>
      </c>
      <c r="G40" s="39"/>
      <c r="H40" s="45"/>
    </row>
    <row r="41" s="2" customFormat="1" ht="16.8" customHeight="1">
      <c r="A41" s="39"/>
      <c r="B41" s="45"/>
      <c r="C41" s="299" t="s">
        <v>661</v>
      </c>
      <c r="D41" s="299" t="s">
        <v>1174</v>
      </c>
      <c r="E41" s="18" t="s">
        <v>102</v>
      </c>
      <c r="F41" s="300">
        <v>49.880000000000003</v>
      </c>
      <c r="G41" s="39"/>
      <c r="H41" s="45"/>
    </row>
    <row r="42" s="2" customFormat="1" ht="16.8" customHeight="1">
      <c r="A42" s="39"/>
      <c r="B42" s="45"/>
      <c r="C42" s="299" t="s">
        <v>670</v>
      </c>
      <c r="D42" s="299" t="s">
        <v>1175</v>
      </c>
      <c r="E42" s="18" t="s">
        <v>102</v>
      </c>
      <c r="F42" s="300">
        <v>49.880000000000003</v>
      </c>
      <c r="G42" s="39"/>
      <c r="H42" s="45"/>
    </row>
    <row r="43" s="2" customFormat="1" ht="16.8" customHeight="1">
      <c r="A43" s="39"/>
      <c r="B43" s="45"/>
      <c r="C43" s="299" t="s">
        <v>406</v>
      </c>
      <c r="D43" s="299" t="s">
        <v>407</v>
      </c>
      <c r="E43" s="18" t="s">
        <v>102</v>
      </c>
      <c r="F43" s="300">
        <v>39.130000000000003</v>
      </c>
      <c r="G43" s="39"/>
      <c r="H43" s="45"/>
    </row>
    <row r="44" s="2" customFormat="1" ht="16.8" customHeight="1">
      <c r="A44" s="39"/>
      <c r="B44" s="45"/>
      <c r="C44" s="294" t="s">
        <v>602</v>
      </c>
      <c r="D44" s="295" t="s">
        <v>603</v>
      </c>
      <c r="E44" s="296" t="s">
        <v>102</v>
      </c>
      <c r="F44" s="297">
        <v>11.890000000000001</v>
      </c>
      <c r="G44" s="39"/>
      <c r="H44" s="45"/>
    </row>
    <row r="45" s="2" customFormat="1" ht="16.8" customHeight="1">
      <c r="A45" s="39"/>
      <c r="B45" s="45"/>
      <c r="C45" s="299" t="s">
        <v>602</v>
      </c>
      <c r="D45" s="299" t="s">
        <v>610</v>
      </c>
      <c r="E45" s="18" t="s">
        <v>19</v>
      </c>
      <c r="F45" s="300">
        <v>11.890000000000001</v>
      </c>
      <c r="G45" s="39"/>
      <c r="H45" s="45"/>
    </row>
    <row r="46" s="2" customFormat="1" ht="16.8" customHeight="1">
      <c r="A46" s="39"/>
      <c r="B46" s="45"/>
      <c r="C46" s="298" t="s">
        <v>1159</v>
      </c>
      <c r="D46" s="39"/>
      <c r="E46" s="39"/>
      <c r="F46" s="39"/>
      <c r="G46" s="39"/>
      <c r="H46" s="45"/>
    </row>
    <row r="47" s="2" customFormat="1" ht="16.8" customHeight="1">
      <c r="A47" s="39"/>
      <c r="B47" s="45"/>
      <c r="C47" s="299" t="s">
        <v>347</v>
      </c>
      <c r="D47" s="299" t="s">
        <v>1160</v>
      </c>
      <c r="E47" s="18" t="s">
        <v>102</v>
      </c>
      <c r="F47" s="300">
        <v>49.880000000000003</v>
      </c>
      <c r="G47" s="39"/>
      <c r="H47" s="45"/>
    </row>
    <row r="48" s="2" customFormat="1" ht="16.8" customHeight="1">
      <c r="A48" s="39"/>
      <c r="B48" s="45"/>
      <c r="C48" s="299" t="s">
        <v>652</v>
      </c>
      <c r="D48" s="299" t="s">
        <v>1172</v>
      </c>
      <c r="E48" s="18" t="s">
        <v>102</v>
      </c>
      <c r="F48" s="300">
        <v>49.880000000000003</v>
      </c>
      <c r="G48" s="39"/>
      <c r="H48" s="45"/>
    </row>
    <row r="49" s="2" customFormat="1" ht="16.8" customHeight="1">
      <c r="A49" s="39"/>
      <c r="B49" s="45"/>
      <c r="C49" s="299" t="s">
        <v>656</v>
      </c>
      <c r="D49" s="299" t="s">
        <v>1173</v>
      </c>
      <c r="E49" s="18" t="s">
        <v>102</v>
      </c>
      <c r="F49" s="300">
        <v>49.880000000000003</v>
      </c>
      <c r="G49" s="39"/>
      <c r="H49" s="45"/>
    </row>
    <row r="50" s="2" customFormat="1" ht="16.8" customHeight="1">
      <c r="A50" s="39"/>
      <c r="B50" s="45"/>
      <c r="C50" s="299" t="s">
        <v>661</v>
      </c>
      <c r="D50" s="299" t="s">
        <v>1174</v>
      </c>
      <c r="E50" s="18" t="s">
        <v>102</v>
      </c>
      <c r="F50" s="300">
        <v>49.880000000000003</v>
      </c>
      <c r="G50" s="39"/>
      <c r="H50" s="45"/>
    </row>
    <row r="51" s="2" customFormat="1" ht="16.8" customHeight="1">
      <c r="A51" s="39"/>
      <c r="B51" s="45"/>
      <c r="C51" s="299" t="s">
        <v>670</v>
      </c>
      <c r="D51" s="299" t="s">
        <v>1175</v>
      </c>
      <c r="E51" s="18" t="s">
        <v>102</v>
      </c>
      <c r="F51" s="300">
        <v>49.880000000000003</v>
      </c>
      <c r="G51" s="39"/>
      <c r="H51" s="45"/>
    </row>
    <row r="52" s="2" customFormat="1" ht="16.8" customHeight="1">
      <c r="A52" s="39"/>
      <c r="B52" s="45"/>
      <c r="C52" s="299" t="s">
        <v>666</v>
      </c>
      <c r="D52" s="299" t="s">
        <v>667</v>
      </c>
      <c r="E52" s="18" t="s">
        <v>102</v>
      </c>
      <c r="F52" s="300">
        <v>12.484999999999999</v>
      </c>
      <c r="G52" s="39"/>
      <c r="H52" s="45"/>
    </row>
    <row r="53" s="2" customFormat="1" ht="16.8" customHeight="1">
      <c r="A53" s="39"/>
      <c r="B53" s="45"/>
      <c r="C53" s="294" t="s">
        <v>104</v>
      </c>
      <c r="D53" s="295" t="s">
        <v>105</v>
      </c>
      <c r="E53" s="296" t="s">
        <v>102</v>
      </c>
      <c r="F53" s="297">
        <v>466.95999999999998</v>
      </c>
      <c r="G53" s="39"/>
      <c r="H53" s="45"/>
    </row>
    <row r="54" s="2" customFormat="1" ht="16.8" customHeight="1">
      <c r="A54" s="39"/>
      <c r="B54" s="45"/>
      <c r="C54" s="294" t="s">
        <v>108</v>
      </c>
      <c r="D54" s="295" t="s">
        <v>109</v>
      </c>
      <c r="E54" s="296" t="s">
        <v>102</v>
      </c>
      <c r="F54" s="297">
        <v>30.449999999999999</v>
      </c>
      <c r="G54" s="39"/>
      <c r="H54" s="45"/>
    </row>
    <row r="55" s="2" customFormat="1" ht="26.4" customHeight="1">
      <c r="A55" s="39"/>
      <c r="B55" s="45"/>
      <c r="C55" s="293" t="s">
        <v>1176</v>
      </c>
      <c r="D55" s="293" t="s">
        <v>87</v>
      </c>
      <c r="E55" s="39"/>
      <c r="F55" s="39"/>
      <c r="G55" s="39"/>
      <c r="H55" s="45"/>
    </row>
    <row r="56" s="2" customFormat="1" ht="16.8" customHeight="1">
      <c r="A56" s="39"/>
      <c r="B56" s="45"/>
      <c r="C56" s="294" t="s">
        <v>100</v>
      </c>
      <c r="D56" s="295" t="s">
        <v>101</v>
      </c>
      <c r="E56" s="296" t="s">
        <v>102</v>
      </c>
      <c r="F56" s="297">
        <v>314.26999999999998</v>
      </c>
      <c r="G56" s="39"/>
      <c r="H56" s="45"/>
    </row>
    <row r="57" s="2" customFormat="1" ht="16.8" customHeight="1">
      <c r="A57" s="39"/>
      <c r="B57" s="45"/>
      <c r="C57" s="294" t="s">
        <v>599</v>
      </c>
      <c r="D57" s="295" t="s">
        <v>600</v>
      </c>
      <c r="E57" s="296" t="s">
        <v>102</v>
      </c>
      <c r="F57" s="297">
        <v>37.990000000000002</v>
      </c>
      <c r="G57" s="39"/>
      <c r="H57" s="45"/>
    </row>
    <row r="58" s="2" customFormat="1" ht="16.8" customHeight="1">
      <c r="A58" s="39"/>
      <c r="B58" s="45"/>
      <c r="C58" s="294" t="s">
        <v>602</v>
      </c>
      <c r="D58" s="295" t="s">
        <v>603</v>
      </c>
      <c r="E58" s="296" t="s">
        <v>102</v>
      </c>
      <c r="F58" s="297">
        <v>22.199999999999999</v>
      </c>
      <c r="G58" s="39"/>
      <c r="H58" s="45"/>
    </row>
    <row r="59" s="2" customFormat="1" ht="16.8" customHeight="1">
      <c r="A59" s="39"/>
      <c r="B59" s="45"/>
      <c r="C59" s="299" t="s">
        <v>602</v>
      </c>
      <c r="D59" s="299" t="s">
        <v>701</v>
      </c>
      <c r="E59" s="18" t="s">
        <v>19</v>
      </c>
      <c r="F59" s="300">
        <v>22.199999999999999</v>
      </c>
      <c r="G59" s="39"/>
      <c r="H59" s="45"/>
    </row>
    <row r="60" s="2" customFormat="1" ht="16.8" customHeight="1">
      <c r="A60" s="39"/>
      <c r="B60" s="45"/>
      <c r="C60" s="298" t="s">
        <v>1159</v>
      </c>
      <c r="D60" s="39"/>
      <c r="E60" s="39"/>
      <c r="F60" s="39"/>
      <c r="G60" s="39"/>
      <c r="H60" s="45"/>
    </row>
    <row r="61" s="2" customFormat="1" ht="16.8" customHeight="1">
      <c r="A61" s="39"/>
      <c r="B61" s="45"/>
      <c r="C61" s="299" t="s">
        <v>347</v>
      </c>
      <c r="D61" s="299" t="s">
        <v>1160</v>
      </c>
      <c r="E61" s="18" t="s">
        <v>102</v>
      </c>
      <c r="F61" s="300">
        <v>22.199999999999999</v>
      </c>
      <c r="G61" s="39"/>
      <c r="H61" s="45"/>
    </row>
    <row r="62" s="2" customFormat="1" ht="16.8" customHeight="1">
      <c r="A62" s="39"/>
      <c r="B62" s="45"/>
      <c r="C62" s="299" t="s">
        <v>652</v>
      </c>
      <c r="D62" s="299" t="s">
        <v>1172</v>
      </c>
      <c r="E62" s="18" t="s">
        <v>102</v>
      </c>
      <c r="F62" s="300">
        <v>22.199999999999999</v>
      </c>
      <c r="G62" s="39"/>
      <c r="H62" s="45"/>
    </row>
    <row r="63" s="2" customFormat="1" ht="16.8" customHeight="1">
      <c r="A63" s="39"/>
      <c r="B63" s="45"/>
      <c r="C63" s="299" t="s">
        <v>656</v>
      </c>
      <c r="D63" s="299" t="s">
        <v>1173</v>
      </c>
      <c r="E63" s="18" t="s">
        <v>102</v>
      </c>
      <c r="F63" s="300">
        <v>22.199999999999999</v>
      </c>
      <c r="G63" s="39"/>
      <c r="H63" s="45"/>
    </row>
    <row r="64" s="2" customFormat="1" ht="16.8" customHeight="1">
      <c r="A64" s="39"/>
      <c r="B64" s="45"/>
      <c r="C64" s="299" t="s">
        <v>401</v>
      </c>
      <c r="D64" s="299" t="s">
        <v>1170</v>
      </c>
      <c r="E64" s="18" t="s">
        <v>102</v>
      </c>
      <c r="F64" s="300">
        <v>22.199999999999999</v>
      </c>
      <c r="G64" s="39"/>
      <c r="H64" s="45"/>
    </row>
    <row r="65" s="2" customFormat="1" ht="16.8" customHeight="1">
      <c r="A65" s="39"/>
      <c r="B65" s="45"/>
      <c r="C65" s="299" t="s">
        <v>406</v>
      </c>
      <c r="D65" s="299" t="s">
        <v>407</v>
      </c>
      <c r="E65" s="18" t="s">
        <v>102</v>
      </c>
      <c r="F65" s="300">
        <v>22.866</v>
      </c>
      <c r="G65" s="39"/>
      <c r="H65" s="45"/>
    </row>
    <row r="66" s="2" customFormat="1" ht="16.8" customHeight="1">
      <c r="A66" s="39"/>
      <c r="B66" s="45"/>
      <c r="C66" s="294" t="s">
        <v>104</v>
      </c>
      <c r="D66" s="295" t="s">
        <v>105</v>
      </c>
      <c r="E66" s="296" t="s">
        <v>102</v>
      </c>
      <c r="F66" s="297">
        <v>466.95999999999998</v>
      </c>
      <c r="G66" s="39"/>
      <c r="H66" s="45"/>
    </row>
    <row r="67" s="2" customFormat="1" ht="16.8" customHeight="1">
      <c r="A67" s="39"/>
      <c r="B67" s="45"/>
      <c r="C67" s="294" t="s">
        <v>108</v>
      </c>
      <c r="D67" s="295" t="s">
        <v>109</v>
      </c>
      <c r="E67" s="296" t="s">
        <v>102</v>
      </c>
      <c r="F67" s="297">
        <v>30.449999999999999</v>
      </c>
      <c r="G67" s="39"/>
      <c r="H67" s="45"/>
    </row>
    <row r="68" s="2" customFormat="1" ht="7.44" customHeight="1">
      <c r="A68" s="39"/>
      <c r="B68" s="158"/>
      <c r="C68" s="159"/>
      <c r="D68" s="159"/>
      <c r="E68" s="159"/>
      <c r="F68" s="159"/>
      <c r="G68" s="159"/>
      <c r="H68" s="45"/>
    </row>
    <row r="69" s="2" customFormat="1">
      <c r="A69" s="39"/>
      <c r="B69" s="39"/>
      <c r="C69" s="39"/>
      <c r="D69" s="39"/>
      <c r="E69" s="39"/>
      <c r="F69" s="39"/>
      <c r="G69" s="39"/>
      <c r="H69" s="39"/>
    </row>
  </sheetData>
  <sheetProtection sheet="1" formatColumns="0" formatRows="0" objects="1" scenarios="1" spinCount="100000" saltValue="bZJjeP3PbKwqqDuq7FaszNboD403i1Gf6Pj8sXNbeyqLgNjopnHTxlGZp5VzEzcmDPJF6Jf7t92AtzX97GBZ1g==" hashValue="8b7xlPeOXgiYJodhqpXT4MmDKFgzwMrRm++TVO3bhk2i7rHh8JnazPI3N2/mBUK43SNaUWDWEmU/MP6Em6aSUQ==" algorithmName="SHA-512" password="CC35"/>
  <mergeCells count="2">
    <mergeCell ref="D5:F5"/>
    <mergeCell ref="D6:F6"/>
  </mergeCells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1" customWidth="1"/>
    <col min="2" max="2" width="1.667969" style="301" customWidth="1"/>
    <col min="3" max="4" width="5" style="301" customWidth="1"/>
    <col min="5" max="5" width="11.66016" style="301" customWidth="1"/>
    <col min="6" max="6" width="9.160156" style="301" customWidth="1"/>
    <col min="7" max="7" width="5" style="301" customWidth="1"/>
    <col min="8" max="8" width="77.83203" style="301" customWidth="1"/>
    <col min="9" max="10" width="20" style="301" customWidth="1"/>
    <col min="11" max="11" width="1.667969" style="301" customWidth="1"/>
  </cols>
  <sheetData>
    <row r="1" s="1" customFormat="1" ht="37.5" customHeight="1"/>
    <row r="2" s="1" customFormat="1" ht="7.5" customHeight="1">
      <c r="B2" s="302"/>
      <c r="C2" s="303"/>
      <c r="D2" s="303"/>
      <c r="E2" s="303"/>
      <c r="F2" s="303"/>
      <c r="G2" s="303"/>
      <c r="H2" s="303"/>
      <c r="I2" s="303"/>
      <c r="J2" s="303"/>
      <c r="K2" s="304"/>
    </row>
    <row r="3" s="16" customFormat="1" ht="45" customHeight="1">
      <c r="B3" s="305"/>
      <c r="C3" s="306" t="s">
        <v>1177</v>
      </c>
      <c r="D3" s="306"/>
      <c r="E3" s="306"/>
      <c r="F3" s="306"/>
      <c r="G3" s="306"/>
      <c r="H3" s="306"/>
      <c r="I3" s="306"/>
      <c r="J3" s="306"/>
      <c r="K3" s="307"/>
    </row>
    <row r="4" s="1" customFormat="1" ht="25.5" customHeight="1">
      <c r="B4" s="308"/>
      <c r="C4" s="309" t="s">
        <v>1178</v>
      </c>
      <c r="D4" s="309"/>
      <c r="E4" s="309"/>
      <c r="F4" s="309"/>
      <c r="G4" s="309"/>
      <c r="H4" s="309"/>
      <c r="I4" s="309"/>
      <c r="J4" s="309"/>
      <c r="K4" s="310"/>
    </row>
    <row r="5" s="1" customFormat="1" ht="5.25" customHeight="1">
      <c r="B5" s="308"/>
      <c r="C5" s="311"/>
      <c r="D5" s="311"/>
      <c r="E5" s="311"/>
      <c r="F5" s="311"/>
      <c r="G5" s="311"/>
      <c r="H5" s="311"/>
      <c r="I5" s="311"/>
      <c r="J5" s="311"/>
      <c r="K5" s="310"/>
    </row>
    <row r="6" s="1" customFormat="1" ht="15" customHeight="1">
      <c r="B6" s="308"/>
      <c r="C6" s="312" t="s">
        <v>1179</v>
      </c>
      <c r="D6" s="312"/>
      <c r="E6" s="312"/>
      <c r="F6" s="312"/>
      <c r="G6" s="312"/>
      <c r="H6" s="312"/>
      <c r="I6" s="312"/>
      <c r="J6" s="312"/>
      <c r="K6" s="310"/>
    </row>
    <row r="7" s="1" customFormat="1" ht="15" customHeight="1">
      <c r="B7" s="313"/>
      <c r="C7" s="312" t="s">
        <v>1180</v>
      </c>
      <c r="D7" s="312"/>
      <c r="E7" s="312"/>
      <c r="F7" s="312"/>
      <c r="G7" s="312"/>
      <c r="H7" s="312"/>
      <c r="I7" s="312"/>
      <c r="J7" s="312"/>
      <c r="K7" s="310"/>
    </row>
    <row r="8" s="1" customFormat="1" ht="12.75" customHeight="1">
      <c r="B8" s="313"/>
      <c r="C8" s="312"/>
      <c r="D8" s="312"/>
      <c r="E8" s="312"/>
      <c r="F8" s="312"/>
      <c r="G8" s="312"/>
      <c r="H8" s="312"/>
      <c r="I8" s="312"/>
      <c r="J8" s="312"/>
      <c r="K8" s="310"/>
    </row>
    <row r="9" s="1" customFormat="1" ht="15" customHeight="1">
      <c r="B9" s="313"/>
      <c r="C9" s="312" t="s">
        <v>1181</v>
      </c>
      <c r="D9" s="312"/>
      <c r="E9" s="312"/>
      <c r="F9" s="312"/>
      <c r="G9" s="312"/>
      <c r="H9" s="312"/>
      <c r="I9" s="312"/>
      <c r="J9" s="312"/>
      <c r="K9" s="310"/>
    </row>
    <row r="10" s="1" customFormat="1" ht="15" customHeight="1">
      <c r="B10" s="313"/>
      <c r="C10" s="312"/>
      <c r="D10" s="312" t="s">
        <v>1182</v>
      </c>
      <c r="E10" s="312"/>
      <c r="F10" s="312"/>
      <c r="G10" s="312"/>
      <c r="H10" s="312"/>
      <c r="I10" s="312"/>
      <c r="J10" s="312"/>
      <c r="K10" s="310"/>
    </row>
    <row r="11" s="1" customFormat="1" ht="15" customHeight="1">
      <c r="B11" s="313"/>
      <c r="C11" s="314"/>
      <c r="D11" s="312" t="s">
        <v>1183</v>
      </c>
      <c r="E11" s="312"/>
      <c r="F11" s="312"/>
      <c r="G11" s="312"/>
      <c r="H11" s="312"/>
      <c r="I11" s="312"/>
      <c r="J11" s="312"/>
      <c r="K11" s="310"/>
    </row>
    <row r="12" s="1" customFormat="1" ht="15" customHeight="1">
      <c r="B12" s="313"/>
      <c r="C12" s="314"/>
      <c r="D12" s="312"/>
      <c r="E12" s="312"/>
      <c r="F12" s="312"/>
      <c r="G12" s="312"/>
      <c r="H12" s="312"/>
      <c r="I12" s="312"/>
      <c r="J12" s="312"/>
      <c r="K12" s="310"/>
    </row>
    <row r="13" s="1" customFormat="1" ht="15" customHeight="1">
      <c r="B13" s="313"/>
      <c r="C13" s="314"/>
      <c r="D13" s="315" t="s">
        <v>1184</v>
      </c>
      <c r="E13" s="312"/>
      <c r="F13" s="312"/>
      <c r="G13" s="312"/>
      <c r="H13" s="312"/>
      <c r="I13" s="312"/>
      <c r="J13" s="312"/>
      <c r="K13" s="310"/>
    </row>
    <row r="14" s="1" customFormat="1" ht="12.75" customHeight="1">
      <c r="B14" s="313"/>
      <c r="C14" s="314"/>
      <c r="D14" s="314"/>
      <c r="E14" s="314"/>
      <c r="F14" s="314"/>
      <c r="G14" s="314"/>
      <c r="H14" s="314"/>
      <c r="I14" s="314"/>
      <c r="J14" s="314"/>
      <c r="K14" s="310"/>
    </row>
    <row r="15" s="1" customFormat="1" ht="15" customHeight="1">
      <c r="B15" s="313"/>
      <c r="C15" s="314"/>
      <c r="D15" s="312" t="s">
        <v>1185</v>
      </c>
      <c r="E15" s="312"/>
      <c r="F15" s="312"/>
      <c r="G15" s="312"/>
      <c r="H15" s="312"/>
      <c r="I15" s="312"/>
      <c r="J15" s="312"/>
      <c r="K15" s="310"/>
    </row>
    <row r="16" s="1" customFormat="1" ht="15" customHeight="1">
      <c r="B16" s="313"/>
      <c r="C16" s="314"/>
      <c r="D16" s="312" t="s">
        <v>1186</v>
      </c>
      <c r="E16" s="312"/>
      <c r="F16" s="312"/>
      <c r="G16" s="312"/>
      <c r="H16" s="312"/>
      <c r="I16" s="312"/>
      <c r="J16" s="312"/>
      <c r="K16" s="310"/>
    </row>
    <row r="17" s="1" customFormat="1" ht="15" customHeight="1">
      <c r="B17" s="313"/>
      <c r="C17" s="314"/>
      <c r="D17" s="312" t="s">
        <v>1187</v>
      </c>
      <c r="E17" s="312"/>
      <c r="F17" s="312"/>
      <c r="G17" s="312"/>
      <c r="H17" s="312"/>
      <c r="I17" s="312"/>
      <c r="J17" s="312"/>
      <c r="K17" s="310"/>
    </row>
    <row r="18" s="1" customFormat="1" ht="15" customHeight="1">
      <c r="B18" s="313"/>
      <c r="C18" s="314"/>
      <c r="D18" s="314"/>
      <c r="E18" s="316" t="s">
        <v>79</v>
      </c>
      <c r="F18" s="312" t="s">
        <v>1188</v>
      </c>
      <c r="G18" s="312"/>
      <c r="H18" s="312"/>
      <c r="I18" s="312"/>
      <c r="J18" s="312"/>
      <c r="K18" s="310"/>
    </row>
    <row r="19" s="1" customFormat="1" ht="15" customHeight="1">
      <c r="B19" s="313"/>
      <c r="C19" s="314"/>
      <c r="D19" s="314"/>
      <c r="E19" s="316" t="s">
        <v>91</v>
      </c>
      <c r="F19" s="312" t="s">
        <v>1189</v>
      </c>
      <c r="G19" s="312"/>
      <c r="H19" s="312"/>
      <c r="I19" s="312"/>
      <c r="J19" s="312"/>
      <c r="K19" s="310"/>
    </row>
    <row r="20" s="1" customFormat="1" ht="15" customHeight="1">
      <c r="B20" s="313"/>
      <c r="C20" s="314"/>
      <c r="D20" s="314"/>
      <c r="E20" s="316" t="s">
        <v>1190</v>
      </c>
      <c r="F20" s="312" t="s">
        <v>1191</v>
      </c>
      <c r="G20" s="312"/>
      <c r="H20" s="312"/>
      <c r="I20" s="312"/>
      <c r="J20" s="312"/>
      <c r="K20" s="310"/>
    </row>
    <row r="21" s="1" customFormat="1" ht="15" customHeight="1">
      <c r="B21" s="313"/>
      <c r="C21" s="314"/>
      <c r="D21" s="314"/>
      <c r="E21" s="316" t="s">
        <v>97</v>
      </c>
      <c r="F21" s="312" t="s">
        <v>1192</v>
      </c>
      <c r="G21" s="312"/>
      <c r="H21" s="312"/>
      <c r="I21" s="312"/>
      <c r="J21" s="312"/>
      <c r="K21" s="310"/>
    </row>
    <row r="22" s="1" customFormat="1" ht="15" customHeight="1">
      <c r="B22" s="313"/>
      <c r="C22" s="314"/>
      <c r="D22" s="314"/>
      <c r="E22" s="316" t="s">
        <v>1193</v>
      </c>
      <c r="F22" s="312" t="s">
        <v>1194</v>
      </c>
      <c r="G22" s="312"/>
      <c r="H22" s="312"/>
      <c r="I22" s="312"/>
      <c r="J22" s="312"/>
      <c r="K22" s="310"/>
    </row>
    <row r="23" s="1" customFormat="1" ht="15" customHeight="1">
      <c r="B23" s="313"/>
      <c r="C23" s="314"/>
      <c r="D23" s="314"/>
      <c r="E23" s="316" t="s">
        <v>1195</v>
      </c>
      <c r="F23" s="312" t="s">
        <v>1196</v>
      </c>
      <c r="G23" s="312"/>
      <c r="H23" s="312"/>
      <c r="I23" s="312"/>
      <c r="J23" s="312"/>
      <c r="K23" s="310"/>
    </row>
    <row r="24" s="1" customFormat="1" ht="12.75" customHeight="1">
      <c r="B24" s="313"/>
      <c r="C24" s="314"/>
      <c r="D24" s="314"/>
      <c r="E24" s="314"/>
      <c r="F24" s="314"/>
      <c r="G24" s="314"/>
      <c r="H24" s="314"/>
      <c r="I24" s="314"/>
      <c r="J24" s="314"/>
      <c r="K24" s="310"/>
    </row>
    <row r="25" s="1" customFormat="1" ht="15" customHeight="1">
      <c r="B25" s="313"/>
      <c r="C25" s="312" t="s">
        <v>1197</v>
      </c>
      <c r="D25" s="312"/>
      <c r="E25" s="312"/>
      <c r="F25" s="312"/>
      <c r="G25" s="312"/>
      <c r="H25" s="312"/>
      <c r="I25" s="312"/>
      <c r="J25" s="312"/>
      <c r="K25" s="310"/>
    </row>
    <row r="26" s="1" customFormat="1" ht="15" customHeight="1">
      <c r="B26" s="313"/>
      <c r="C26" s="312" t="s">
        <v>1198</v>
      </c>
      <c r="D26" s="312"/>
      <c r="E26" s="312"/>
      <c r="F26" s="312"/>
      <c r="G26" s="312"/>
      <c r="H26" s="312"/>
      <c r="I26" s="312"/>
      <c r="J26" s="312"/>
      <c r="K26" s="310"/>
    </row>
    <row r="27" s="1" customFormat="1" ht="15" customHeight="1">
      <c r="B27" s="313"/>
      <c r="C27" s="312"/>
      <c r="D27" s="312" t="s">
        <v>1199</v>
      </c>
      <c r="E27" s="312"/>
      <c r="F27" s="312"/>
      <c r="G27" s="312"/>
      <c r="H27" s="312"/>
      <c r="I27" s="312"/>
      <c r="J27" s="312"/>
      <c r="K27" s="310"/>
    </row>
    <row r="28" s="1" customFormat="1" ht="15" customHeight="1">
      <c r="B28" s="313"/>
      <c r="C28" s="314"/>
      <c r="D28" s="312" t="s">
        <v>1200</v>
      </c>
      <c r="E28" s="312"/>
      <c r="F28" s="312"/>
      <c r="G28" s="312"/>
      <c r="H28" s="312"/>
      <c r="I28" s="312"/>
      <c r="J28" s="312"/>
      <c r="K28" s="310"/>
    </row>
    <row r="29" s="1" customFormat="1" ht="12.75" customHeight="1">
      <c r="B29" s="313"/>
      <c r="C29" s="314"/>
      <c r="D29" s="314"/>
      <c r="E29" s="314"/>
      <c r="F29" s="314"/>
      <c r="G29" s="314"/>
      <c r="H29" s="314"/>
      <c r="I29" s="314"/>
      <c r="J29" s="314"/>
      <c r="K29" s="310"/>
    </row>
    <row r="30" s="1" customFormat="1" ht="15" customHeight="1">
      <c r="B30" s="313"/>
      <c r="C30" s="314"/>
      <c r="D30" s="312" t="s">
        <v>1201</v>
      </c>
      <c r="E30" s="312"/>
      <c r="F30" s="312"/>
      <c r="G30" s="312"/>
      <c r="H30" s="312"/>
      <c r="I30" s="312"/>
      <c r="J30" s="312"/>
      <c r="K30" s="310"/>
    </row>
    <row r="31" s="1" customFormat="1" ht="15" customHeight="1">
      <c r="B31" s="313"/>
      <c r="C31" s="314"/>
      <c r="D31" s="312" t="s">
        <v>1202</v>
      </c>
      <c r="E31" s="312"/>
      <c r="F31" s="312"/>
      <c r="G31" s="312"/>
      <c r="H31" s="312"/>
      <c r="I31" s="312"/>
      <c r="J31" s="312"/>
      <c r="K31" s="310"/>
    </row>
    <row r="32" s="1" customFormat="1" ht="12.75" customHeight="1">
      <c r="B32" s="313"/>
      <c r="C32" s="314"/>
      <c r="D32" s="314"/>
      <c r="E32" s="314"/>
      <c r="F32" s="314"/>
      <c r="G32" s="314"/>
      <c r="H32" s="314"/>
      <c r="I32" s="314"/>
      <c r="J32" s="314"/>
      <c r="K32" s="310"/>
    </row>
    <row r="33" s="1" customFormat="1" ht="15" customHeight="1">
      <c r="B33" s="313"/>
      <c r="C33" s="314"/>
      <c r="D33" s="312" t="s">
        <v>1203</v>
      </c>
      <c r="E33" s="312"/>
      <c r="F33" s="312"/>
      <c r="G33" s="312"/>
      <c r="H33" s="312"/>
      <c r="I33" s="312"/>
      <c r="J33" s="312"/>
      <c r="K33" s="310"/>
    </row>
    <row r="34" s="1" customFormat="1" ht="15" customHeight="1">
      <c r="B34" s="313"/>
      <c r="C34" s="314"/>
      <c r="D34" s="312" t="s">
        <v>1204</v>
      </c>
      <c r="E34" s="312"/>
      <c r="F34" s="312"/>
      <c r="G34" s="312"/>
      <c r="H34" s="312"/>
      <c r="I34" s="312"/>
      <c r="J34" s="312"/>
      <c r="K34" s="310"/>
    </row>
    <row r="35" s="1" customFormat="1" ht="15" customHeight="1">
      <c r="B35" s="313"/>
      <c r="C35" s="314"/>
      <c r="D35" s="312" t="s">
        <v>1205</v>
      </c>
      <c r="E35" s="312"/>
      <c r="F35" s="312"/>
      <c r="G35" s="312"/>
      <c r="H35" s="312"/>
      <c r="I35" s="312"/>
      <c r="J35" s="312"/>
      <c r="K35" s="310"/>
    </row>
    <row r="36" s="1" customFormat="1" ht="15" customHeight="1">
      <c r="B36" s="313"/>
      <c r="C36" s="314"/>
      <c r="D36" s="312"/>
      <c r="E36" s="315" t="s">
        <v>129</v>
      </c>
      <c r="F36" s="312"/>
      <c r="G36" s="312" t="s">
        <v>1206</v>
      </c>
      <c r="H36" s="312"/>
      <c r="I36" s="312"/>
      <c r="J36" s="312"/>
      <c r="K36" s="310"/>
    </row>
    <row r="37" s="1" customFormat="1" ht="30.75" customHeight="1">
      <c r="B37" s="313"/>
      <c r="C37" s="314"/>
      <c r="D37" s="312"/>
      <c r="E37" s="315" t="s">
        <v>1207</v>
      </c>
      <c r="F37" s="312"/>
      <c r="G37" s="312" t="s">
        <v>1208</v>
      </c>
      <c r="H37" s="312"/>
      <c r="I37" s="312"/>
      <c r="J37" s="312"/>
      <c r="K37" s="310"/>
    </row>
    <row r="38" s="1" customFormat="1" ht="15" customHeight="1">
      <c r="B38" s="313"/>
      <c r="C38" s="314"/>
      <c r="D38" s="312"/>
      <c r="E38" s="315" t="s">
        <v>53</v>
      </c>
      <c r="F38" s="312"/>
      <c r="G38" s="312" t="s">
        <v>1209</v>
      </c>
      <c r="H38" s="312"/>
      <c r="I38" s="312"/>
      <c r="J38" s="312"/>
      <c r="K38" s="310"/>
    </row>
    <row r="39" s="1" customFormat="1" ht="15" customHeight="1">
      <c r="B39" s="313"/>
      <c r="C39" s="314"/>
      <c r="D39" s="312"/>
      <c r="E39" s="315" t="s">
        <v>54</v>
      </c>
      <c r="F39" s="312"/>
      <c r="G39" s="312" t="s">
        <v>1210</v>
      </c>
      <c r="H39" s="312"/>
      <c r="I39" s="312"/>
      <c r="J39" s="312"/>
      <c r="K39" s="310"/>
    </row>
    <row r="40" s="1" customFormat="1" ht="15" customHeight="1">
      <c r="B40" s="313"/>
      <c r="C40" s="314"/>
      <c r="D40" s="312"/>
      <c r="E40" s="315" t="s">
        <v>130</v>
      </c>
      <c r="F40" s="312"/>
      <c r="G40" s="312" t="s">
        <v>1211</v>
      </c>
      <c r="H40" s="312"/>
      <c r="I40" s="312"/>
      <c r="J40" s="312"/>
      <c r="K40" s="310"/>
    </row>
    <row r="41" s="1" customFormat="1" ht="15" customHeight="1">
      <c r="B41" s="313"/>
      <c r="C41" s="314"/>
      <c r="D41" s="312"/>
      <c r="E41" s="315" t="s">
        <v>131</v>
      </c>
      <c r="F41" s="312"/>
      <c r="G41" s="312" t="s">
        <v>1212</v>
      </c>
      <c r="H41" s="312"/>
      <c r="I41" s="312"/>
      <c r="J41" s="312"/>
      <c r="K41" s="310"/>
    </row>
    <row r="42" s="1" customFormat="1" ht="15" customHeight="1">
      <c r="B42" s="313"/>
      <c r="C42" s="314"/>
      <c r="D42" s="312"/>
      <c r="E42" s="315" t="s">
        <v>1213</v>
      </c>
      <c r="F42" s="312"/>
      <c r="G42" s="312" t="s">
        <v>1214</v>
      </c>
      <c r="H42" s="312"/>
      <c r="I42" s="312"/>
      <c r="J42" s="312"/>
      <c r="K42" s="310"/>
    </row>
    <row r="43" s="1" customFormat="1" ht="15" customHeight="1">
      <c r="B43" s="313"/>
      <c r="C43" s="314"/>
      <c r="D43" s="312"/>
      <c r="E43" s="315"/>
      <c r="F43" s="312"/>
      <c r="G43" s="312" t="s">
        <v>1215</v>
      </c>
      <c r="H43" s="312"/>
      <c r="I43" s="312"/>
      <c r="J43" s="312"/>
      <c r="K43" s="310"/>
    </row>
    <row r="44" s="1" customFormat="1" ht="15" customHeight="1">
      <c r="B44" s="313"/>
      <c r="C44" s="314"/>
      <c r="D44" s="312"/>
      <c r="E44" s="315" t="s">
        <v>1216</v>
      </c>
      <c r="F44" s="312"/>
      <c r="G44" s="312" t="s">
        <v>1217</v>
      </c>
      <c r="H44" s="312"/>
      <c r="I44" s="312"/>
      <c r="J44" s="312"/>
      <c r="K44" s="310"/>
    </row>
    <row r="45" s="1" customFormat="1" ht="15" customHeight="1">
      <c r="B45" s="313"/>
      <c r="C45" s="314"/>
      <c r="D45" s="312"/>
      <c r="E45" s="315" t="s">
        <v>133</v>
      </c>
      <c r="F45" s="312"/>
      <c r="G45" s="312" t="s">
        <v>1218</v>
      </c>
      <c r="H45" s="312"/>
      <c r="I45" s="312"/>
      <c r="J45" s="312"/>
      <c r="K45" s="310"/>
    </row>
    <row r="46" s="1" customFormat="1" ht="12.75" customHeight="1">
      <c r="B46" s="313"/>
      <c r="C46" s="314"/>
      <c r="D46" s="312"/>
      <c r="E46" s="312"/>
      <c r="F46" s="312"/>
      <c r="G46" s="312"/>
      <c r="H46" s="312"/>
      <c r="I46" s="312"/>
      <c r="J46" s="312"/>
      <c r="K46" s="310"/>
    </row>
    <row r="47" s="1" customFormat="1" ht="15" customHeight="1">
      <c r="B47" s="313"/>
      <c r="C47" s="314"/>
      <c r="D47" s="312" t="s">
        <v>1219</v>
      </c>
      <c r="E47" s="312"/>
      <c r="F47" s="312"/>
      <c r="G47" s="312"/>
      <c r="H47" s="312"/>
      <c r="I47" s="312"/>
      <c r="J47" s="312"/>
      <c r="K47" s="310"/>
    </row>
    <row r="48" s="1" customFormat="1" ht="15" customHeight="1">
      <c r="B48" s="313"/>
      <c r="C48" s="314"/>
      <c r="D48" s="314"/>
      <c r="E48" s="312" t="s">
        <v>1220</v>
      </c>
      <c r="F48" s="312"/>
      <c r="G48" s="312"/>
      <c r="H48" s="312"/>
      <c r="I48" s="312"/>
      <c r="J48" s="312"/>
      <c r="K48" s="310"/>
    </row>
    <row r="49" s="1" customFormat="1" ht="15" customHeight="1">
      <c r="B49" s="313"/>
      <c r="C49" s="314"/>
      <c r="D49" s="314"/>
      <c r="E49" s="312" t="s">
        <v>1221</v>
      </c>
      <c r="F49" s="312"/>
      <c r="G49" s="312"/>
      <c r="H49" s="312"/>
      <c r="I49" s="312"/>
      <c r="J49" s="312"/>
      <c r="K49" s="310"/>
    </row>
    <row r="50" s="1" customFormat="1" ht="15" customHeight="1">
      <c r="B50" s="313"/>
      <c r="C50" s="314"/>
      <c r="D50" s="314"/>
      <c r="E50" s="312" t="s">
        <v>1222</v>
      </c>
      <c r="F50" s="312"/>
      <c r="G50" s="312"/>
      <c r="H50" s="312"/>
      <c r="I50" s="312"/>
      <c r="J50" s="312"/>
      <c r="K50" s="310"/>
    </row>
    <row r="51" s="1" customFormat="1" ht="15" customHeight="1">
      <c r="B51" s="313"/>
      <c r="C51" s="314"/>
      <c r="D51" s="312" t="s">
        <v>1223</v>
      </c>
      <c r="E51" s="312"/>
      <c r="F51" s="312"/>
      <c r="G51" s="312"/>
      <c r="H51" s="312"/>
      <c r="I51" s="312"/>
      <c r="J51" s="312"/>
      <c r="K51" s="310"/>
    </row>
    <row r="52" s="1" customFormat="1" ht="25.5" customHeight="1">
      <c r="B52" s="308"/>
      <c r="C52" s="309" t="s">
        <v>1224</v>
      </c>
      <c r="D52" s="309"/>
      <c r="E52" s="309"/>
      <c r="F52" s="309"/>
      <c r="G52" s="309"/>
      <c r="H52" s="309"/>
      <c r="I52" s="309"/>
      <c r="J52" s="309"/>
      <c r="K52" s="310"/>
    </row>
    <row r="53" s="1" customFormat="1" ht="5.25" customHeight="1">
      <c r="B53" s="308"/>
      <c r="C53" s="311"/>
      <c r="D53" s="311"/>
      <c r="E53" s="311"/>
      <c r="F53" s="311"/>
      <c r="G53" s="311"/>
      <c r="H53" s="311"/>
      <c r="I53" s="311"/>
      <c r="J53" s="311"/>
      <c r="K53" s="310"/>
    </row>
    <row r="54" s="1" customFormat="1" ht="15" customHeight="1">
      <c r="B54" s="308"/>
      <c r="C54" s="312" t="s">
        <v>1225</v>
      </c>
      <c r="D54" s="312"/>
      <c r="E54" s="312"/>
      <c r="F54" s="312"/>
      <c r="G54" s="312"/>
      <c r="H54" s="312"/>
      <c r="I54" s="312"/>
      <c r="J54" s="312"/>
      <c r="K54" s="310"/>
    </row>
    <row r="55" s="1" customFormat="1" ht="15" customHeight="1">
      <c r="B55" s="308"/>
      <c r="C55" s="312" t="s">
        <v>1226</v>
      </c>
      <c r="D55" s="312"/>
      <c r="E55" s="312"/>
      <c r="F55" s="312"/>
      <c r="G55" s="312"/>
      <c r="H55" s="312"/>
      <c r="I55" s="312"/>
      <c r="J55" s="312"/>
      <c r="K55" s="310"/>
    </row>
    <row r="56" s="1" customFormat="1" ht="12.75" customHeight="1">
      <c r="B56" s="308"/>
      <c r="C56" s="312"/>
      <c r="D56" s="312"/>
      <c r="E56" s="312"/>
      <c r="F56" s="312"/>
      <c r="G56" s="312"/>
      <c r="H56" s="312"/>
      <c r="I56" s="312"/>
      <c r="J56" s="312"/>
      <c r="K56" s="310"/>
    </row>
    <row r="57" s="1" customFormat="1" ht="15" customHeight="1">
      <c r="B57" s="308"/>
      <c r="C57" s="312" t="s">
        <v>1227</v>
      </c>
      <c r="D57" s="312"/>
      <c r="E57" s="312"/>
      <c r="F57" s="312"/>
      <c r="G57" s="312"/>
      <c r="H57" s="312"/>
      <c r="I57" s="312"/>
      <c r="J57" s="312"/>
      <c r="K57" s="310"/>
    </row>
    <row r="58" s="1" customFormat="1" ht="15" customHeight="1">
      <c r="B58" s="308"/>
      <c r="C58" s="314"/>
      <c r="D58" s="312" t="s">
        <v>1228</v>
      </c>
      <c r="E58" s="312"/>
      <c r="F58" s="312"/>
      <c r="G58" s="312"/>
      <c r="H58" s="312"/>
      <c r="I58" s="312"/>
      <c r="J58" s="312"/>
      <c r="K58" s="310"/>
    </row>
    <row r="59" s="1" customFormat="1" ht="15" customHeight="1">
      <c r="B59" s="308"/>
      <c r="C59" s="314"/>
      <c r="D59" s="312" t="s">
        <v>1229</v>
      </c>
      <c r="E59" s="312"/>
      <c r="F59" s="312"/>
      <c r="G59" s="312"/>
      <c r="H59" s="312"/>
      <c r="I59" s="312"/>
      <c r="J59" s="312"/>
      <c r="K59" s="310"/>
    </row>
    <row r="60" s="1" customFormat="1" ht="15" customHeight="1">
      <c r="B60" s="308"/>
      <c r="C60" s="314"/>
      <c r="D60" s="312" t="s">
        <v>1230</v>
      </c>
      <c r="E60" s="312"/>
      <c r="F60" s="312"/>
      <c r="G60" s="312"/>
      <c r="H60" s="312"/>
      <c r="I60" s="312"/>
      <c r="J60" s="312"/>
      <c r="K60" s="310"/>
    </row>
    <row r="61" s="1" customFormat="1" ht="15" customHeight="1">
      <c r="B61" s="308"/>
      <c r="C61" s="314"/>
      <c r="D61" s="312" t="s">
        <v>1231</v>
      </c>
      <c r="E61" s="312"/>
      <c r="F61" s="312"/>
      <c r="G61" s="312"/>
      <c r="H61" s="312"/>
      <c r="I61" s="312"/>
      <c r="J61" s="312"/>
      <c r="K61" s="310"/>
    </row>
    <row r="62" s="1" customFormat="1" ht="15" customHeight="1">
      <c r="B62" s="308"/>
      <c r="C62" s="314"/>
      <c r="D62" s="317" t="s">
        <v>1232</v>
      </c>
      <c r="E62" s="317"/>
      <c r="F62" s="317"/>
      <c r="G62" s="317"/>
      <c r="H62" s="317"/>
      <c r="I62" s="317"/>
      <c r="J62" s="317"/>
      <c r="K62" s="310"/>
    </row>
    <row r="63" s="1" customFormat="1" ht="15" customHeight="1">
      <c r="B63" s="308"/>
      <c r="C63" s="314"/>
      <c r="D63" s="312" t="s">
        <v>1233</v>
      </c>
      <c r="E63" s="312"/>
      <c r="F63" s="312"/>
      <c r="G63" s="312"/>
      <c r="H63" s="312"/>
      <c r="I63" s="312"/>
      <c r="J63" s="312"/>
      <c r="K63" s="310"/>
    </row>
    <row r="64" s="1" customFormat="1" ht="12.75" customHeight="1">
      <c r="B64" s="308"/>
      <c r="C64" s="314"/>
      <c r="D64" s="314"/>
      <c r="E64" s="318"/>
      <c r="F64" s="314"/>
      <c r="G64" s="314"/>
      <c r="H64" s="314"/>
      <c r="I64" s="314"/>
      <c r="J64" s="314"/>
      <c r="K64" s="310"/>
    </row>
    <row r="65" s="1" customFormat="1" ht="15" customHeight="1">
      <c r="B65" s="308"/>
      <c r="C65" s="314"/>
      <c r="D65" s="312" t="s">
        <v>1234</v>
      </c>
      <c r="E65" s="312"/>
      <c r="F65" s="312"/>
      <c r="G65" s="312"/>
      <c r="H65" s="312"/>
      <c r="I65" s="312"/>
      <c r="J65" s="312"/>
      <c r="K65" s="310"/>
    </row>
    <row r="66" s="1" customFormat="1" ht="15" customHeight="1">
      <c r="B66" s="308"/>
      <c r="C66" s="314"/>
      <c r="D66" s="317" t="s">
        <v>1235</v>
      </c>
      <c r="E66" s="317"/>
      <c r="F66" s="317"/>
      <c r="G66" s="317"/>
      <c r="H66" s="317"/>
      <c r="I66" s="317"/>
      <c r="J66" s="317"/>
      <c r="K66" s="310"/>
    </row>
    <row r="67" s="1" customFormat="1" ht="15" customHeight="1">
      <c r="B67" s="308"/>
      <c r="C67" s="314"/>
      <c r="D67" s="312" t="s">
        <v>1236</v>
      </c>
      <c r="E67" s="312"/>
      <c r="F67" s="312"/>
      <c r="G67" s="312"/>
      <c r="H67" s="312"/>
      <c r="I67" s="312"/>
      <c r="J67" s="312"/>
      <c r="K67" s="310"/>
    </row>
    <row r="68" s="1" customFormat="1" ht="15" customHeight="1">
      <c r="B68" s="308"/>
      <c r="C68" s="314"/>
      <c r="D68" s="312" t="s">
        <v>1237</v>
      </c>
      <c r="E68" s="312"/>
      <c r="F68" s="312"/>
      <c r="G68" s="312"/>
      <c r="H68" s="312"/>
      <c r="I68" s="312"/>
      <c r="J68" s="312"/>
      <c r="K68" s="310"/>
    </row>
    <row r="69" s="1" customFormat="1" ht="15" customHeight="1">
      <c r="B69" s="308"/>
      <c r="C69" s="314"/>
      <c r="D69" s="312" t="s">
        <v>1238</v>
      </c>
      <c r="E69" s="312"/>
      <c r="F69" s="312"/>
      <c r="G69" s="312"/>
      <c r="H69" s="312"/>
      <c r="I69" s="312"/>
      <c r="J69" s="312"/>
      <c r="K69" s="310"/>
    </row>
    <row r="70" s="1" customFormat="1" ht="15" customHeight="1">
      <c r="B70" s="308"/>
      <c r="C70" s="314"/>
      <c r="D70" s="312" t="s">
        <v>1239</v>
      </c>
      <c r="E70" s="312"/>
      <c r="F70" s="312"/>
      <c r="G70" s="312"/>
      <c r="H70" s="312"/>
      <c r="I70" s="312"/>
      <c r="J70" s="312"/>
      <c r="K70" s="310"/>
    </row>
    <row r="71" s="1" customFormat="1" ht="12.75" customHeight="1">
      <c r="B71" s="319"/>
      <c r="C71" s="320"/>
      <c r="D71" s="320"/>
      <c r="E71" s="320"/>
      <c r="F71" s="320"/>
      <c r="G71" s="320"/>
      <c r="H71" s="320"/>
      <c r="I71" s="320"/>
      <c r="J71" s="320"/>
      <c r="K71" s="321"/>
    </row>
    <row r="72" s="1" customFormat="1" ht="18.75" customHeight="1">
      <c r="B72" s="322"/>
      <c r="C72" s="322"/>
      <c r="D72" s="322"/>
      <c r="E72" s="322"/>
      <c r="F72" s="322"/>
      <c r="G72" s="322"/>
      <c r="H72" s="322"/>
      <c r="I72" s="322"/>
      <c r="J72" s="322"/>
      <c r="K72" s="323"/>
    </row>
    <row r="73" s="1" customFormat="1" ht="18.75" customHeight="1">
      <c r="B73" s="323"/>
      <c r="C73" s="323"/>
      <c r="D73" s="323"/>
      <c r="E73" s="323"/>
      <c r="F73" s="323"/>
      <c r="G73" s="323"/>
      <c r="H73" s="323"/>
      <c r="I73" s="323"/>
      <c r="J73" s="323"/>
      <c r="K73" s="323"/>
    </row>
    <row r="74" s="1" customFormat="1" ht="7.5" customHeight="1">
      <c r="B74" s="324"/>
      <c r="C74" s="325"/>
      <c r="D74" s="325"/>
      <c r="E74" s="325"/>
      <c r="F74" s="325"/>
      <c r="G74" s="325"/>
      <c r="H74" s="325"/>
      <c r="I74" s="325"/>
      <c r="J74" s="325"/>
      <c r="K74" s="326"/>
    </row>
    <row r="75" s="1" customFormat="1" ht="45" customHeight="1">
      <c r="B75" s="327"/>
      <c r="C75" s="328" t="s">
        <v>1240</v>
      </c>
      <c r="D75" s="328"/>
      <c r="E75" s="328"/>
      <c r="F75" s="328"/>
      <c r="G75" s="328"/>
      <c r="H75" s="328"/>
      <c r="I75" s="328"/>
      <c r="J75" s="328"/>
      <c r="K75" s="329"/>
    </row>
    <row r="76" s="1" customFormat="1" ht="17.25" customHeight="1">
      <c r="B76" s="327"/>
      <c r="C76" s="330" t="s">
        <v>1241</v>
      </c>
      <c r="D76" s="330"/>
      <c r="E76" s="330"/>
      <c r="F76" s="330" t="s">
        <v>1242</v>
      </c>
      <c r="G76" s="331"/>
      <c r="H76" s="330" t="s">
        <v>54</v>
      </c>
      <c r="I76" s="330" t="s">
        <v>57</v>
      </c>
      <c r="J76" s="330" t="s">
        <v>1243</v>
      </c>
      <c r="K76" s="329"/>
    </row>
    <row r="77" s="1" customFormat="1" ht="17.25" customHeight="1">
      <c r="B77" s="327"/>
      <c r="C77" s="332" t="s">
        <v>1244</v>
      </c>
      <c r="D77" s="332"/>
      <c r="E77" s="332"/>
      <c r="F77" s="333" t="s">
        <v>1245</v>
      </c>
      <c r="G77" s="334"/>
      <c r="H77" s="332"/>
      <c r="I77" s="332"/>
      <c r="J77" s="332" t="s">
        <v>1246</v>
      </c>
      <c r="K77" s="329"/>
    </row>
    <row r="78" s="1" customFormat="1" ht="5.25" customHeight="1">
      <c r="B78" s="327"/>
      <c r="C78" s="335"/>
      <c r="D78" s="335"/>
      <c r="E78" s="335"/>
      <c r="F78" s="335"/>
      <c r="G78" s="336"/>
      <c r="H78" s="335"/>
      <c r="I78" s="335"/>
      <c r="J78" s="335"/>
      <c r="K78" s="329"/>
    </row>
    <row r="79" s="1" customFormat="1" ht="15" customHeight="1">
      <c r="B79" s="327"/>
      <c r="C79" s="315" t="s">
        <v>53</v>
      </c>
      <c r="D79" s="337"/>
      <c r="E79" s="337"/>
      <c r="F79" s="338" t="s">
        <v>100</v>
      </c>
      <c r="G79" s="339"/>
      <c r="H79" s="315" t="s">
        <v>1247</v>
      </c>
      <c r="I79" s="315" t="s">
        <v>1248</v>
      </c>
      <c r="J79" s="315">
        <v>20</v>
      </c>
      <c r="K79" s="329"/>
    </row>
    <row r="80" s="1" customFormat="1" ht="15" customHeight="1">
      <c r="B80" s="327"/>
      <c r="C80" s="315" t="s">
        <v>1249</v>
      </c>
      <c r="D80" s="315"/>
      <c r="E80" s="315"/>
      <c r="F80" s="338" t="s">
        <v>100</v>
      </c>
      <c r="G80" s="339"/>
      <c r="H80" s="315" t="s">
        <v>1250</v>
      </c>
      <c r="I80" s="315" t="s">
        <v>1248</v>
      </c>
      <c r="J80" s="315">
        <v>120</v>
      </c>
      <c r="K80" s="329"/>
    </row>
    <row r="81" s="1" customFormat="1" ht="15" customHeight="1">
      <c r="B81" s="340"/>
      <c r="C81" s="315" t="s">
        <v>1251</v>
      </c>
      <c r="D81" s="315"/>
      <c r="E81" s="315"/>
      <c r="F81" s="338" t="s">
        <v>1252</v>
      </c>
      <c r="G81" s="339"/>
      <c r="H81" s="315" t="s">
        <v>1253</v>
      </c>
      <c r="I81" s="315" t="s">
        <v>1248</v>
      </c>
      <c r="J81" s="315">
        <v>50</v>
      </c>
      <c r="K81" s="329"/>
    </row>
    <row r="82" s="1" customFormat="1" ht="15" customHeight="1">
      <c r="B82" s="340"/>
      <c r="C82" s="315" t="s">
        <v>1254</v>
      </c>
      <c r="D82" s="315"/>
      <c r="E82" s="315"/>
      <c r="F82" s="338" t="s">
        <v>100</v>
      </c>
      <c r="G82" s="339"/>
      <c r="H82" s="315" t="s">
        <v>1255</v>
      </c>
      <c r="I82" s="315" t="s">
        <v>1256</v>
      </c>
      <c r="J82" s="315"/>
      <c r="K82" s="329"/>
    </row>
    <row r="83" s="1" customFormat="1" ht="15" customHeight="1">
      <c r="B83" s="340"/>
      <c r="C83" s="341" t="s">
        <v>1257</v>
      </c>
      <c r="D83" s="341"/>
      <c r="E83" s="341"/>
      <c r="F83" s="342" t="s">
        <v>1252</v>
      </c>
      <c r="G83" s="341"/>
      <c r="H83" s="341" t="s">
        <v>1258</v>
      </c>
      <c r="I83" s="341" t="s">
        <v>1248</v>
      </c>
      <c r="J83" s="341">
        <v>15</v>
      </c>
      <c r="K83" s="329"/>
    </row>
    <row r="84" s="1" customFormat="1" ht="15" customHeight="1">
      <c r="B84" s="340"/>
      <c r="C84" s="341" t="s">
        <v>1259</v>
      </c>
      <c r="D84" s="341"/>
      <c r="E84" s="341"/>
      <c r="F84" s="342" t="s">
        <v>1252</v>
      </c>
      <c r="G84" s="341"/>
      <c r="H84" s="341" t="s">
        <v>1260</v>
      </c>
      <c r="I84" s="341" t="s">
        <v>1248</v>
      </c>
      <c r="J84" s="341">
        <v>15</v>
      </c>
      <c r="K84" s="329"/>
    </row>
    <row r="85" s="1" customFormat="1" ht="15" customHeight="1">
      <c r="B85" s="340"/>
      <c r="C85" s="341" t="s">
        <v>1261</v>
      </c>
      <c r="D85" s="341"/>
      <c r="E85" s="341"/>
      <c r="F85" s="342" t="s">
        <v>1252</v>
      </c>
      <c r="G85" s="341"/>
      <c r="H85" s="341" t="s">
        <v>1262</v>
      </c>
      <c r="I85" s="341" t="s">
        <v>1248</v>
      </c>
      <c r="J85" s="341">
        <v>20</v>
      </c>
      <c r="K85" s="329"/>
    </row>
    <row r="86" s="1" customFormat="1" ht="15" customHeight="1">
      <c r="B86" s="340"/>
      <c r="C86" s="341" t="s">
        <v>1263</v>
      </c>
      <c r="D86" s="341"/>
      <c r="E86" s="341"/>
      <c r="F86" s="342" t="s">
        <v>1252</v>
      </c>
      <c r="G86" s="341"/>
      <c r="H86" s="341" t="s">
        <v>1264</v>
      </c>
      <c r="I86" s="341" t="s">
        <v>1248</v>
      </c>
      <c r="J86" s="341">
        <v>20</v>
      </c>
      <c r="K86" s="329"/>
    </row>
    <row r="87" s="1" customFormat="1" ht="15" customHeight="1">
      <c r="B87" s="340"/>
      <c r="C87" s="315" t="s">
        <v>1265</v>
      </c>
      <c r="D87" s="315"/>
      <c r="E87" s="315"/>
      <c r="F87" s="338" t="s">
        <v>1252</v>
      </c>
      <c r="G87" s="339"/>
      <c r="H87" s="315" t="s">
        <v>1266</v>
      </c>
      <c r="I87" s="315" t="s">
        <v>1248</v>
      </c>
      <c r="J87" s="315">
        <v>50</v>
      </c>
      <c r="K87" s="329"/>
    </row>
    <row r="88" s="1" customFormat="1" ht="15" customHeight="1">
      <c r="B88" s="340"/>
      <c r="C88" s="315" t="s">
        <v>1267</v>
      </c>
      <c r="D88" s="315"/>
      <c r="E88" s="315"/>
      <c r="F88" s="338" t="s">
        <v>1252</v>
      </c>
      <c r="G88" s="339"/>
      <c r="H88" s="315" t="s">
        <v>1268</v>
      </c>
      <c r="I88" s="315" t="s">
        <v>1248</v>
      </c>
      <c r="J88" s="315">
        <v>20</v>
      </c>
      <c r="K88" s="329"/>
    </row>
    <row r="89" s="1" customFormat="1" ht="15" customHeight="1">
      <c r="B89" s="340"/>
      <c r="C89" s="315" t="s">
        <v>1269</v>
      </c>
      <c r="D89" s="315"/>
      <c r="E89" s="315"/>
      <c r="F89" s="338" t="s">
        <v>1252</v>
      </c>
      <c r="G89" s="339"/>
      <c r="H89" s="315" t="s">
        <v>1270</v>
      </c>
      <c r="I89" s="315" t="s">
        <v>1248</v>
      </c>
      <c r="J89" s="315">
        <v>20</v>
      </c>
      <c r="K89" s="329"/>
    </row>
    <row r="90" s="1" customFormat="1" ht="15" customHeight="1">
      <c r="B90" s="340"/>
      <c r="C90" s="315" t="s">
        <v>1271</v>
      </c>
      <c r="D90" s="315"/>
      <c r="E90" s="315"/>
      <c r="F90" s="338" t="s">
        <v>1252</v>
      </c>
      <c r="G90" s="339"/>
      <c r="H90" s="315" t="s">
        <v>1272</v>
      </c>
      <c r="I90" s="315" t="s">
        <v>1248</v>
      </c>
      <c r="J90" s="315">
        <v>50</v>
      </c>
      <c r="K90" s="329"/>
    </row>
    <row r="91" s="1" customFormat="1" ht="15" customHeight="1">
      <c r="B91" s="340"/>
      <c r="C91" s="315" t="s">
        <v>1273</v>
      </c>
      <c r="D91" s="315"/>
      <c r="E91" s="315"/>
      <c r="F91" s="338" t="s">
        <v>1252</v>
      </c>
      <c r="G91" s="339"/>
      <c r="H91" s="315" t="s">
        <v>1273</v>
      </c>
      <c r="I91" s="315" t="s">
        <v>1248</v>
      </c>
      <c r="J91" s="315">
        <v>50</v>
      </c>
      <c r="K91" s="329"/>
    </row>
    <row r="92" s="1" customFormat="1" ht="15" customHeight="1">
      <c r="B92" s="340"/>
      <c r="C92" s="315" t="s">
        <v>1274</v>
      </c>
      <c r="D92" s="315"/>
      <c r="E92" s="315"/>
      <c r="F92" s="338" t="s">
        <v>1252</v>
      </c>
      <c r="G92" s="339"/>
      <c r="H92" s="315" t="s">
        <v>1275</v>
      </c>
      <c r="I92" s="315" t="s">
        <v>1248</v>
      </c>
      <c r="J92" s="315">
        <v>255</v>
      </c>
      <c r="K92" s="329"/>
    </row>
    <row r="93" s="1" customFormat="1" ht="15" customHeight="1">
      <c r="B93" s="340"/>
      <c r="C93" s="315" t="s">
        <v>1276</v>
      </c>
      <c r="D93" s="315"/>
      <c r="E93" s="315"/>
      <c r="F93" s="338" t="s">
        <v>100</v>
      </c>
      <c r="G93" s="339"/>
      <c r="H93" s="315" t="s">
        <v>1277</v>
      </c>
      <c r="I93" s="315" t="s">
        <v>1278</v>
      </c>
      <c r="J93" s="315"/>
      <c r="K93" s="329"/>
    </row>
    <row r="94" s="1" customFormat="1" ht="15" customHeight="1">
      <c r="B94" s="340"/>
      <c r="C94" s="315" t="s">
        <v>1279</v>
      </c>
      <c r="D94" s="315"/>
      <c r="E94" s="315"/>
      <c r="F94" s="338" t="s">
        <v>100</v>
      </c>
      <c r="G94" s="339"/>
      <c r="H94" s="315" t="s">
        <v>1280</v>
      </c>
      <c r="I94" s="315" t="s">
        <v>1281</v>
      </c>
      <c r="J94" s="315"/>
      <c r="K94" s="329"/>
    </row>
    <row r="95" s="1" customFormat="1" ht="15" customHeight="1">
      <c r="B95" s="340"/>
      <c r="C95" s="315" t="s">
        <v>1282</v>
      </c>
      <c r="D95" s="315"/>
      <c r="E95" s="315"/>
      <c r="F95" s="338" t="s">
        <v>100</v>
      </c>
      <c r="G95" s="339"/>
      <c r="H95" s="315" t="s">
        <v>1282</v>
      </c>
      <c r="I95" s="315" t="s">
        <v>1281</v>
      </c>
      <c r="J95" s="315"/>
      <c r="K95" s="329"/>
    </row>
    <row r="96" s="1" customFormat="1" ht="15" customHeight="1">
      <c r="B96" s="340"/>
      <c r="C96" s="315" t="s">
        <v>38</v>
      </c>
      <c r="D96" s="315"/>
      <c r="E96" s="315"/>
      <c r="F96" s="338" t="s">
        <v>100</v>
      </c>
      <c r="G96" s="339"/>
      <c r="H96" s="315" t="s">
        <v>1283</v>
      </c>
      <c r="I96" s="315" t="s">
        <v>1281</v>
      </c>
      <c r="J96" s="315"/>
      <c r="K96" s="329"/>
    </row>
    <row r="97" s="1" customFormat="1" ht="15" customHeight="1">
      <c r="B97" s="340"/>
      <c r="C97" s="315" t="s">
        <v>48</v>
      </c>
      <c r="D97" s="315"/>
      <c r="E97" s="315"/>
      <c r="F97" s="338" t="s">
        <v>100</v>
      </c>
      <c r="G97" s="339"/>
      <c r="H97" s="315" t="s">
        <v>1284</v>
      </c>
      <c r="I97" s="315" t="s">
        <v>1281</v>
      </c>
      <c r="J97" s="315"/>
      <c r="K97" s="329"/>
    </row>
    <row r="98" s="1" customFormat="1" ht="15" customHeight="1">
      <c r="B98" s="343"/>
      <c r="C98" s="344"/>
      <c r="D98" s="344"/>
      <c r="E98" s="344"/>
      <c r="F98" s="344"/>
      <c r="G98" s="344"/>
      <c r="H98" s="344"/>
      <c r="I98" s="344"/>
      <c r="J98" s="344"/>
      <c r="K98" s="345"/>
    </row>
    <row r="99" s="1" customFormat="1" ht="18.75" customHeight="1">
      <c r="B99" s="346"/>
      <c r="C99" s="347"/>
      <c r="D99" s="347"/>
      <c r="E99" s="347"/>
      <c r="F99" s="347"/>
      <c r="G99" s="347"/>
      <c r="H99" s="347"/>
      <c r="I99" s="347"/>
      <c r="J99" s="347"/>
      <c r="K99" s="346"/>
    </row>
    <row r="100" s="1" customFormat="1" ht="18.75" customHeight="1"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</row>
    <row r="101" s="1" customFormat="1" ht="7.5" customHeight="1">
      <c r="B101" s="324"/>
      <c r="C101" s="325"/>
      <c r="D101" s="325"/>
      <c r="E101" s="325"/>
      <c r="F101" s="325"/>
      <c r="G101" s="325"/>
      <c r="H101" s="325"/>
      <c r="I101" s="325"/>
      <c r="J101" s="325"/>
      <c r="K101" s="326"/>
    </row>
    <row r="102" s="1" customFormat="1" ht="45" customHeight="1">
      <c r="B102" s="327"/>
      <c r="C102" s="328" t="s">
        <v>1285</v>
      </c>
      <c r="D102" s="328"/>
      <c r="E102" s="328"/>
      <c r="F102" s="328"/>
      <c r="G102" s="328"/>
      <c r="H102" s="328"/>
      <c r="I102" s="328"/>
      <c r="J102" s="328"/>
      <c r="K102" s="329"/>
    </row>
    <row r="103" s="1" customFormat="1" ht="17.25" customHeight="1">
      <c r="B103" s="327"/>
      <c r="C103" s="330" t="s">
        <v>1241</v>
      </c>
      <c r="D103" s="330"/>
      <c r="E103" s="330"/>
      <c r="F103" s="330" t="s">
        <v>1242</v>
      </c>
      <c r="G103" s="331"/>
      <c r="H103" s="330" t="s">
        <v>54</v>
      </c>
      <c r="I103" s="330" t="s">
        <v>57</v>
      </c>
      <c r="J103" s="330" t="s">
        <v>1243</v>
      </c>
      <c r="K103" s="329"/>
    </row>
    <row r="104" s="1" customFormat="1" ht="17.25" customHeight="1">
      <c r="B104" s="327"/>
      <c r="C104" s="332" t="s">
        <v>1244</v>
      </c>
      <c r="D104" s="332"/>
      <c r="E104" s="332"/>
      <c r="F104" s="333" t="s">
        <v>1245</v>
      </c>
      <c r="G104" s="334"/>
      <c r="H104" s="332"/>
      <c r="I104" s="332"/>
      <c r="J104" s="332" t="s">
        <v>1246</v>
      </c>
      <c r="K104" s="329"/>
    </row>
    <row r="105" s="1" customFormat="1" ht="5.25" customHeight="1">
      <c r="B105" s="327"/>
      <c r="C105" s="330"/>
      <c r="D105" s="330"/>
      <c r="E105" s="330"/>
      <c r="F105" s="330"/>
      <c r="G105" s="348"/>
      <c r="H105" s="330"/>
      <c r="I105" s="330"/>
      <c r="J105" s="330"/>
      <c r="K105" s="329"/>
    </row>
    <row r="106" s="1" customFormat="1" ht="15" customHeight="1">
      <c r="B106" s="327"/>
      <c r="C106" s="315" t="s">
        <v>53</v>
      </c>
      <c r="D106" s="337"/>
      <c r="E106" s="337"/>
      <c r="F106" s="338" t="s">
        <v>100</v>
      </c>
      <c r="G106" s="315"/>
      <c r="H106" s="315" t="s">
        <v>1286</v>
      </c>
      <c r="I106" s="315" t="s">
        <v>1248</v>
      </c>
      <c r="J106" s="315">
        <v>20</v>
      </c>
      <c r="K106" s="329"/>
    </row>
    <row r="107" s="1" customFormat="1" ht="15" customHeight="1">
      <c r="B107" s="327"/>
      <c r="C107" s="315" t="s">
        <v>1249</v>
      </c>
      <c r="D107" s="315"/>
      <c r="E107" s="315"/>
      <c r="F107" s="338" t="s">
        <v>100</v>
      </c>
      <c r="G107" s="315"/>
      <c r="H107" s="315" t="s">
        <v>1286</v>
      </c>
      <c r="I107" s="315" t="s">
        <v>1248</v>
      </c>
      <c r="J107" s="315">
        <v>120</v>
      </c>
      <c r="K107" s="329"/>
    </row>
    <row r="108" s="1" customFormat="1" ht="15" customHeight="1">
      <c r="B108" s="340"/>
      <c r="C108" s="315" t="s">
        <v>1251</v>
      </c>
      <c r="D108" s="315"/>
      <c r="E108" s="315"/>
      <c r="F108" s="338" t="s">
        <v>1252</v>
      </c>
      <c r="G108" s="315"/>
      <c r="H108" s="315" t="s">
        <v>1286</v>
      </c>
      <c r="I108" s="315" t="s">
        <v>1248</v>
      </c>
      <c r="J108" s="315">
        <v>50</v>
      </c>
      <c r="K108" s="329"/>
    </row>
    <row r="109" s="1" customFormat="1" ht="15" customHeight="1">
      <c r="B109" s="340"/>
      <c r="C109" s="315" t="s">
        <v>1254</v>
      </c>
      <c r="D109" s="315"/>
      <c r="E109" s="315"/>
      <c r="F109" s="338" t="s">
        <v>100</v>
      </c>
      <c r="G109" s="315"/>
      <c r="H109" s="315" t="s">
        <v>1286</v>
      </c>
      <c r="I109" s="315" t="s">
        <v>1256</v>
      </c>
      <c r="J109" s="315"/>
      <c r="K109" s="329"/>
    </row>
    <row r="110" s="1" customFormat="1" ht="15" customHeight="1">
      <c r="B110" s="340"/>
      <c r="C110" s="315" t="s">
        <v>1265</v>
      </c>
      <c r="D110" s="315"/>
      <c r="E110" s="315"/>
      <c r="F110" s="338" t="s">
        <v>1252</v>
      </c>
      <c r="G110" s="315"/>
      <c r="H110" s="315" t="s">
        <v>1286</v>
      </c>
      <c r="I110" s="315" t="s">
        <v>1248</v>
      </c>
      <c r="J110" s="315">
        <v>50</v>
      </c>
      <c r="K110" s="329"/>
    </row>
    <row r="111" s="1" customFormat="1" ht="15" customHeight="1">
      <c r="B111" s="340"/>
      <c r="C111" s="315" t="s">
        <v>1273</v>
      </c>
      <c r="D111" s="315"/>
      <c r="E111" s="315"/>
      <c r="F111" s="338" t="s">
        <v>1252</v>
      </c>
      <c r="G111" s="315"/>
      <c r="H111" s="315" t="s">
        <v>1286</v>
      </c>
      <c r="I111" s="315" t="s">
        <v>1248</v>
      </c>
      <c r="J111" s="315">
        <v>50</v>
      </c>
      <c r="K111" s="329"/>
    </row>
    <row r="112" s="1" customFormat="1" ht="15" customHeight="1">
      <c r="B112" s="340"/>
      <c r="C112" s="315" t="s">
        <v>1271</v>
      </c>
      <c r="D112" s="315"/>
      <c r="E112" s="315"/>
      <c r="F112" s="338" t="s">
        <v>1252</v>
      </c>
      <c r="G112" s="315"/>
      <c r="H112" s="315" t="s">
        <v>1286</v>
      </c>
      <c r="I112" s="315" t="s">
        <v>1248</v>
      </c>
      <c r="J112" s="315">
        <v>50</v>
      </c>
      <c r="K112" s="329"/>
    </row>
    <row r="113" s="1" customFormat="1" ht="15" customHeight="1">
      <c r="B113" s="340"/>
      <c r="C113" s="315" t="s">
        <v>53</v>
      </c>
      <c r="D113" s="315"/>
      <c r="E113" s="315"/>
      <c r="F113" s="338" t="s">
        <v>100</v>
      </c>
      <c r="G113" s="315"/>
      <c r="H113" s="315" t="s">
        <v>1287</v>
      </c>
      <c r="I113" s="315" t="s">
        <v>1248</v>
      </c>
      <c r="J113" s="315">
        <v>20</v>
      </c>
      <c r="K113" s="329"/>
    </row>
    <row r="114" s="1" customFormat="1" ht="15" customHeight="1">
      <c r="B114" s="340"/>
      <c r="C114" s="315" t="s">
        <v>1288</v>
      </c>
      <c r="D114" s="315"/>
      <c r="E114" s="315"/>
      <c r="F114" s="338" t="s">
        <v>100</v>
      </c>
      <c r="G114" s="315"/>
      <c r="H114" s="315" t="s">
        <v>1289</v>
      </c>
      <c r="I114" s="315" t="s">
        <v>1248</v>
      </c>
      <c r="J114" s="315">
        <v>120</v>
      </c>
      <c r="K114" s="329"/>
    </row>
    <row r="115" s="1" customFormat="1" ht="15" customHeight="1">
      <c r="B115" s="340"/>
      <c r="C115" s="315" t="s">
        <v>38</v>
      </c>
      <c r="D115" s="315"/>
      <c r="E115" s="315"/>
      <c r="F115" s="338" t="s">
        <v>100</v>
      </c>
      <c r="G115" s="315"/>
      <c r="H115" s="315" t="s">
        <v>1290</v>
      </c>
      <c r="I115" s="315" t="s">
        <v>1281</v>
      </c>
      <c r="J115" s="315"/>
      <c r="K115" s="329"/>
    </row>
    <row r="116" s="1" customFormat="1" ht="15" customHeight="1">
      <c r="B116" s="340"/>
      <c r="C116" s="315" t="s">
        <v>48</v>
      </c>
      <c r="D116" s="315"/>
      <c r="E116" s="315"/>
      <c r="F116" s="338" t="s">
        <v>100</v>
      </c>
      <c r="G116" s="315"/>
      <c r="H116" s="315" t="s">
        <v>1291</v>
      </c>
      <c r="I116" s="315" t="s">
        <v>1281</v>
      </c>
      <c r="J116" s="315"/>
      <c r="K116" s="329"/>
    </row>
    <row r="117" s="1" customFormat="1" ht="15" customHeight="1">
      <c r="B117" s="340"/>
      <c r="C117" s="315" t="s">
        <v>57</v>
      </c>
      <c r="D117" s="315"/>
      <c r="E117" s="315"/>
      <c r="F117" s="338" t="s">
        <v>100</v>
      </c>
      <c r="G117" s="315"/>
      <c r="H117" s="315" t="s">
        <v>1292</v>
      </c>
      <c r="I117" s="315" t="s">
        <v>1293</v>
      </c>
      <c r="J117" s="315"/>
      <c r="K117" s="329"/>
    </row>
    <row r="118" s="1" customFormat="1" ht="15" customHeight="1">
      <c r="B118" s="343"/>
      <c r="C118" s="349"/>
      <c r="D118" s="349"/>
      <c r="E118" s="349"/>
      <c r="F118" s="349"/>
      <c r="G118" s="349"/>
      <c r="H118" s="349"/>
      <c r="I118" s="349"/>
      <c r="J118" s="349"/>
      <c r="K118" s="345"/>
    </row>
    <row r="119" s="1" customFormat="1" ht="18.75" customHeight="1">
      <c r="B119" s="350"/>
      <c r="C119" s="351"/>
      <c r="D119" s="351"/>
      <c r="E119" s="351"/>
      <c r="F119" s="352"/>
      <c r="G119" s="351"/>
      <c r="H119" s="351"/>
      <c r="I119" s="351"/>
      <c r="J119" s="351"/>
      <c r="K119" s="350"/>
    </row>
    <row r="120" s="1" customFormat="1" ht="18.75" customHeight="1"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</row>
    <row r="121" s="1" customFormat="1" ht="7.5" customHeight="1">
      <c r="B121" s="353"/>
      <c r="C121" s="354"/>
      <c r="D121" s="354"/>
      <c r="E121" s="354"/>
      <c r="F121" s="354"/>
      <c r="G121" s="354"/>
      <c r="H121" s="354"/>
      <c r="I121" s="354"/>
      <c r="J121" s="354"/>
      <c r="K121" s="355"/>
    </row>
    <row r="122" s="1" customFormat="1" ht="45" customHeight="1">
      <c r="B122" s="356"/>
      <c r="C122" s="306" t="s">
        <v>1294</v>
      </c>
      <c r="D122" s="306"/>
      <c r="E122" s="306"/>
      <c r="F122" s="306"/>
      <c r="G122" s="306"/>
      <c r="H122" s="306"/>
      <c r="I122" s="306"/>
      <c r="J122" s="306"/>
      <c r="K122" s="357"/>
    </row>
    <row r="123" s="1" customFormat="1" ht="17.25" customHeight="1">
      <c r="B123" s="358"/>
      <c r="C123" s="330" t="s">
        <v>1241</v>
      </c>
      <c r="D123" s="330"/>
      <c r="E123" s="330"/>
      <c r="F123" s="330" t="s">
        <v>1242</v>
      </c>
      <c r="G123" s="331"/>
      <c r="H123" s="330" t="s">
        <v>54</v>
      </c>
      <c r="I123" s="330" t="s">
        <v>57</v>
      </c>
      <c r="J123" s="330" t="s">
        <v>1243</v>
      </c>
      <c r="K123" s="359"/>
    </row>
    <row r="124" s="1" customFormat="1" ht="17.25" customHeight="1">
      <c r="B124" s="358"/>
      <c r="C124" s="332" t="s">
        <v>1244</v>
      </c>
      <c r="D124" s="332"/>
      <c r="E124" s="332"/>
      <c r="F124" s="333" t="s">
        <v>1245</v>
      </c>
      <c r="G124" s="334"/>
      <c r="H124" s="332"/>
      <c r="I124" s="332"/>
      <c r="J124" s="332" t="s">
        <v>1246</v>
      </c>
      <c r="K124" s="359"/>
    </row>
    <row r="125" s="1" customFormat="1" ht="5.25" customHeight="1">
      <c r="B125" s="360"/>
      <c r="C125" s="335"/>
      <c r="D125" s="335"/>
      <c r="E125" s="335"/>
      <c r="F125" s="335"/>
      <c r="G125" s="361"/>
      <c r="H125" s="335"/>
      <c r="I125" s="335"/>
      <c r="J125" s="335"/>
      <c r="K125" s="362"/>
    </row>
    <row r="126" s="1" customFormat="1" ht="15" customHeight="1">
      <c r="B126" s="360"/>
      <c r="C126" s="315" t="s">
        <v>1249</v>
      </c>
      <c r="D126" s="337"/>
      <c r="E126" s="337"/>
      <c r="F126" s="338" t="s">
        <v>100</v>
      </c>
      <c r="G126" s="315"/>
      <c r="H126" s="315" t="s">
        <v>1286</v>
      </c>
      <c r="I126" s="315" t="s">
        <v>1248</v>
      </c>
      <c r="J126" s="315">
        <v>120</v>
      </c>
      <c r="K126" s="363"/>
    </row>
    <row r="127" s="1" customFormat="1" ht="15" customHeight="1">
      <c r="B127" s="360"/>
      <c r="C127" s="315" t="s">
        <v>1295</v>
      </c>
      <c r="D127" s="315"/>
      <c r="E127" s="315"/>
      <c r="F127" s="338" t="s">
        <v>100</v>
      </c>
      <c r="G127" s="315"/>
      <c r="H127" s="315" t="s">
        <v>1296</v>
      </c>
      <c r="I127" s="315" t="s">
        <v>1248</v>
      </c>
      <c r="J127" s="315" t="s">
        <v>1297</v>
      </c>
      <c r="K127" s="363"/>
    </row>
    <row r="128" s="1" customFormat="1" ht="15" customHeight="1">
      <c r="B128" s="360"/>
      <c r="C128" s="315" t="s">
        <v>1195</v>
      </c>
      <c r="D128" s="315"/>
      <c r="E128" s="315"/>
      <c r="F128" s="338" t="s">
        <v>100</v>
      </c>
      <c r="G128" s="315"/>
      <c r="H128" s="315" t="s">
        <v>1298</v>
      </c>
      <c r="I128" s="315" t="s">
        <v>1248</v>
      </c>
      <c r="J128" s="315" t="s">
        <v>1297</v>
      </c>
      <c r="K128" s="363"/>
    </row>
    <row r="129" s="1" customFormat="1" ht="15" customHeight="1">
      <c r="B129" s="360"/>
      <c r="C129" s="315" t="s">
        <v>1257</v>
      </c>
      <c r="D129" s="315"/>
      <c r="E129" s="315"/>
      <c r="F129" s="338" t="s">
        <v>1252</v>
      </c>
      <c r="G129" s="315"/>
      <c r="H129" s="315" t="s">
        <v>1258</v>
      </c>
      <c r="I129" s="315" t="s">
        <v>1248</v>
      </c>
      <c r="J129" s="315">
        <v>15</v>
      </c>
      <c r="K129" s="363"/>
    </row>
    <row r="130" s="1" customFormat="1" ht="15" customHeight="1">
      <c r="B130" s="360"/>
      <c r="C130" s="341" t="s">
        <v>1259</v>
      </c>
      <c r="D130" s="341"/>
      <c r="E130" s="341"/>
      <c r="F130" s="342" t="s">
        <v>1252</v>
      </c>
      <c r="G130" s="341"/>
      <c r="H130" s="341" t="s">
        <v>1260</v>
      </c>
      <c r="I130" s="341" t="s">
        <v>1248</v>
      </c>
      <c r="J130" s="341">
        <v>15</v>
      </c>
      <c r="K130" s="363"/>
    </row>
    <row r="131" s="1" customFormat="1" ht="15" customHeight="1">
      <c r="B131" s="360"/>
      <c r="C131" s="341" t="s">
        <v>1261</v>
      </c>
      <c r="D131" s="341"/>
      <c r="E131" s="341"/>
      <c r="F131" s="342" t="s">
        <v>1252</v>
      </c>
      <c r="G131" s="341"/>
      <c r="H131" s="341" t="s">
        <v>1262</v>
      </c>
      <c r="I131" s="341" t="s">
        <v>1248</v>
      </c>
      <c r="J131" s="341">
        <v>20</v>
      </c>
      <c r="K131" s="363"/>
    </row>
    <row r="132" s="1" customFormat="1" ht="15" customHeight="1">
      <c r="B132" s="360"/>
      <c r="C132" s="341" t="s">
        <v>1263</v>
      </c>
      <c r="D132" s="341"/>
      <c r="E132" s="341"/>
      <c r="F132" s="342" t="s">
        <v>1252</v>
      </c>
      <c r="G132" s="341"/>
      <c r="H132" s="341" t="s">
        <v>1264</v>
      </c>
      <c r="I132" s="341" t="s">
        <v>1248</v>
      </c>
      <c r="J132" s="341">
        <v>20</v>
      </c>
      <c r="K132" s="363"/>
    </row>
    <row r="133" s="1" customFormat="1" ht="15" customHeight="1">
      <c r="B133" s="360"/>
      <c r="C133" s="315" t="s">
        <v>1251</v>
      </c>
      <c r="D133" s="315"/>
      <c r="E133" s="315"/>
      <c r="F133" s="338" t="s">
        <v>1252</v>
      </c>
      <c r="G133" s="315"/>
      <c r="H133" s="315" t="s">
        <v>1286</v>
      </c>
      <c r="I133" s="315" t="s">
        <v>1248</v>
      </c>
      <c r="J133" s="315">
        <v>50</v>
      </c>
      <c r="K133" s="363"/>
    </row>
    <row r="134" s="1" customFormat="1" ht="15" customHeight="1">
      <c r="B134" s="360"/>
      <c r="C134" s="315" t="s">
        <v>1265</v>
      </c>
      <c r="D134" s="315"/>
      <c r="E134" s="315"/>
      <c r="F134" s="338" t="s">
        <v>1252</v>
      </c>
      <c r="G134" s="315"/>
      <c r="H134" s="315" t="s">
        <v>1286</v>
      </c>
      <c r="I134" s="315" t="s">
        <v>1248</v>
      </c>
      <c r="J134" s="315">
        <v>50</v>
      </c>
      <c r="K134" s="363"/>
    </row>
    <row r="135" s="1" customFormat="1" ht="15" customHeight="1">
      <c r="B135" s="360"/>
      <c r="C135" s="315" t="s">
        <v>1271</v>
      </c>
      <c r="D135" s="315"/>
      <c r="E135" s="315"/>
      <c r="F135" s="338" t="s">
        <v>1252</v>
      </c>
      <c r="G135" s="315"/>
      <c r="H135" s="315" t="s">
        <v>1286</v>
      </c>
      <c r="I135" s="315" t="s">
        <v>1248</v>
      </c>
      <c r="J135" s="315">
        <v>50</v>
      </c>
      <c r="K135" s="363"/>
    </row>
    <row r="136" s="1" customFormat="1" ht="15" customHeight="1">
      <c r="B136" s="360"/>
      <c r="C136" s="315" t="s">
        <v>1273</v>
      </c>
      <c r="D136" s="315"/>
      <c r="E136" s="315"/>
      <c r="F136" s="338" t="s">
        <v>1252</v>
      </c>
      <c r="G136" s="315"/>
      <c r="H136" s="315" t="s">
        <v>1286</v>
      </c>
      <c r="I136" s="315" t="s">
        <v>1248</v>
      </c>
      <c r="J136" s="315">
        <v>50</v>
      </c>
      <c r="K136" s="363"/>
    </row>
    <row r="137" s="1" customFormat="1" ht="15" customHeight="1">
      <c r="B137" s="360"/>
      <c r="C137" s="315" t="s">
        <v>1274</v>
      </c>
      <c r="D137" s="315"/>
      <c r="E137" s="315"/>
      <c r="F137" s="338" t="s">
        <v>1252</v>
      </c>
      <c r="G137" s="315"/>
      <c r="H137" s="315" t="s">
        <v>1299</v>
      </c>
      <c r="I137" s="315" t="s">
        <v>1248</v>
      </c>
      <c r="J137" s="315">
        <v>255</v>
      </c>
      <c r="K137" s="363"/>
    </row>
    <row r="138" s="1" customFormat="1" ht="15" customHeight="1">
      <c r="B138" s="360"/>
      <c r="C138" s="315" t="s">
        <v>1276</v>
      </c>
      <c r="D138" s="315"/>
      <c r="E138" s="315"/>
      <c r="F138" s="338" t="s">
        <v>100</v>
      </c>
      <c r="G138" s="315"/>
      <c r="H138" s="315" t="s">
        <v>1300</v>
      </c>
      <c r="I138" s="315" t="s">
        <v>1278</v>
      </c>
      <c r="J138" s="315"/>
      <c r="K138" s="363"/>
    </row>
    <row r="139" s="1" customFormat="1" ht="15" customHeight="1">
      <c r="B139" s="360"/>
      <c r="C139" s="315" t="s">
        <v>1279</v>
      </c>
      <c r="D139" s="315"/>
      <c r="E139" s="315"/>
      <c r="F139" s="338" t="s">
        <v>100</v>
      </c>
      <c r="G139" s="315"/>
      <c r="H139" s="315" t="s">
        <v>1301</v>
      </c>
      <c r="I139" s="315" t="s">
        <v>1281</v>
      </c>
      <c r="J139" s="315"/>
      <c r="K139" s="363"/>
    </row>
    <row r="140" s="1" customFormat="1" ht="15" customHeight="1">
      <c r="B140" s="360"/>
      <c r="C140" s="315" t="s">
        <v>1282</v>
      </c>
      <c r="D140" s="315"/>
      <c r="E140" s="315"/>
      <c r="F140" s="338" t="s">
        <v>100</v>
      </c>
      <c r="G140" s="315"/>
      <c r="H140" s="315" t="s">
        <v>1282</v>
      </c>
      <c r="I140" s="315" t="s">
        <v>1281</v>
      </c>
      <c r="J140" s="315"/>
      <c r="K140" s="363"/>
    </row>
    <row r="141" s="1" customFormat="1" ht="15" customHeight="1">
      <c r="B141" s="360"/>
      <c r="C141" s="315" t="s">
        <v>38</v>
      </c>
      <c r="D141" s="315"/>
      <c r="E141" s="315"/>
      <c r="F141" s="338" t="s">
        <v>100</v>
      </c>
      <c r="G141" s="315"/>
      <c r="H141" s="315" t="s">
        <v>1302</v>
      </c>
      <c r="I141" s="315" t="s">
        <v>1281</v>
      </c>
      <c r="J141" s="315"/>
      <c r="K141" s="363"/>
    </row>
    <row r="142" s="1" customFormat="1" ht="15" customHeight="1">
      <c r="B142" s="360"/>
      <c r="C142" s="315" t="s">
        <v>1303</v>
      </c>
      <c r="D142" s="315"/>
      <c r="E142" s="315"/>
      <c r="F142" s="338" t="s">
        <v>100</v>
      </c>
      <c r="G142" s="315"/>
      <c r="H142" s="315" t="s">
        <v>1304</v>
      </c>
      <c r="I142" s="315" t="s">
        <v>1281</v>
      </c>
      <c r="J142" s="315"/>
      <c r="K142" s="363"/>
    </row>
    <row r="143" s="1" customFormat="1" ht="15" customHeight="1">
      <c r="B143" s="364"/>
      <c r="C143" s="365"/>
      <c r="D143" s="365"/>
      <c r="E143" s="365"/>
      <c r="F143" s="365"/>
      <c r="G143" s="365"/>
      <c r="H143" s="365"/>
      <c r="I143" s="365"/>
      <c r="J143" s="365"/>
      <c r="K143" s="366"/>
    </row>
    <row r="144" s="1" customFormat="1" ht="18.75" customHeight="1">
      <c r="B144" s="351"/>
      <c r="C144" s="351"/>
      <c r="D144" s="351"/>
      <c r="E144" s="351"/>
      <c r="F144" s="352"/>
      <c r="G144" s="351"/>
      <c r="H144" s="351"/>
      <c r="I144" s="351"/>
      <c r="J144" s="351"/>
      <c r="K144" s="351"/>
    </row>
    <row r="145" s="1" customFormat="1" ht="18.75" customHeight="1"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</row>
    <row r="146" s="1" customFormat="1" ht="7.5" customHeight="1">
      <c r="B146" s="324"/>
      <c r="C146" s="325"/>
      <c r="D146" s="325"/>
      <c r="E146" s="325"/>
      <c r="F146" s="325"/>
      <c r="G146" s="325"/>
      <c r="H146" s="325"/>
      <c r="I146" s="325"/>
      <c r="J146" s="325"/>
      <c r="K146" s="326"/>
    </row>
    <row r="147" s="1" customFormat="1" ht="45" customHeight="1">
      <c r="B147" s="327"/>
      <c r="C147" s="328" t="s">
        <v>1305</v>
      </c>
      <c r="D147" s="328"/>
      <c r="E147" s="328"/>
      <c r="F147" s="328"/>
      <c r="G147" s="328"/>
      <c r="H147" s="328"/>
      <c r="I147" s="328"/>
      <c r="J147" s="328"/>
      <c r="K147" s="329"/>
    </row>
    <row r="148" s="1" customFormat="1" ht="17.25" customHeight="1">
      <c r="B148" s="327"/>
      <c r="C148" s="330" t="s">
        <v>1241</v>
      </c>
      <c r="D148" s="330"/>
      <c r="E148" s="330"/>
      <c r="F148" s="330" t="s">
        <v>1242</v>
      </c>
      <c r="G148" s="331"/>
      <c r="H148" s="330" t="s">
        <v>54</v>
      </c>
      <c r="I148" s="330" t="s">
        <v>57</v>
      </c>
      <c r="J148" s="330" t="s">
        <v>1243</v>
      </c>
      <c r="K148" s="329"/>
    </row>
    <row r="149" s="1" customFormat="1" ht="17.25" customHeight="1">
      <c r="B149" s="327"/>
      <c r="C149" s="332" t="s">
        <v>1244</v>
      </c>
      <c r="D149" s="332"/>
      <c r="E149" s="332"/>
      <c r="F149" s="333" t="s">
        <v>1245</v>
      </c>
      <c r="G149" s="334"/>
      <c r="H149" s="332"/>
      <c r="I149" s="332"/>
      <c r="J149" s="332" t="s">
        <v>1246</v>
      </c>
      <c r="K149" s="329"/>
    </row>
    <row r="150" s="1" customFormat="1" ht="5.25" customHeight="1">
      <c r="B150" s="340"/>
      <c r="C150" s="335"/>
      <c r="D150" s="335"/>
      <c r="E150" s="335"/>
      <c r="F150" s="335"/>
      <c r="G150" s="336"/>
      <c r="H150" s="335"/>
      <c r="I150" s="335"/>
      <c r="J150" s="335"/>
      <c r="K150" s="363"/>
    </row>
    <row r="151" s="1" customFormat="1" ht="15" customHeight="1">
      <c r="B151" s="340"/>
      <c r="C151" s="367" t="s">
        <v>1249</v>
      </c>
      <c r="D151" s="315"/>
      <c r="E151" s="315"/>
      <c r="F151" s="368" t="s">
        <v>100</v>
      </c>
      <c r="G151" s="315"/>
      <c r="H151" s="367" t="s">
        <v>1286</v>
      </c>
      <c r="I151" s="367" t="s">
        <v>1248</v>
      </c>
      <c r="J151" s="367">
        <v>120</v>
      </c>
      <c r="K151" s="363"/>
    </row>
    <row r="152" s="1" customFormat="1" ht="15" customHeight="1">
      <c r="B152" s="340"/>
      <c r="C152" s="367" t="s">
        <v>1295</v>
      </c>
      <c r="D152" s="315"/>
      <c r="E152" s="315"/>
      <c r="F152" s="368" t="s">
        <v>100</v>
      </c>
      <c r="G152" s="315"/>
      <c r="H152" s="367" t="s">
        <v>1306</v>
      </c>
      <c r="I152" s="367" t="s">
        <v>1248</v>
      </c>
      <c r="J152" s="367" t="s">
        <v>1297</v>
      </c>
      <c r="K152" s="363"/>
    </row>
    <row r="153" s="1" customFormat="1" ht="15" customHeight="1">
      <c r="B153" s="340"/>
      <c r="C153" s="367" t="s">
        <v>1195</v>
      </c>
      <c r="D153" s="315"/>
      <c r="E153" s="315"/>
      <c r="F153" s="368" t="s">
        <v>100</v>
      </c>
      <c r="G153" s="315"/>
      <c r="H153" s="367" t="s">
        <v>1307</v>
      </c>
      <c r="I153" s="367" t="s">
        <v>1248</v>
      </c>
      <c r="J153" s="367" t="s">
        <v>1297</v>
      </c>
      <c r="K153" s="363"/>
    </row>
    <row r="154" s="1" customFormat="1" ht="15" customHeight="1">
      <c r="B154" s="340"/>
      <c r="C154" s="367" t="s">
        <v>1251</v>
      </c>
      <c r="D154" s="315"/>
      <c r="E154" s="315"/>
      <c r="F154" s="368" t="s">
        <v>1252</v>
      </c>
      <c r="G154" s="315"/>
      <c r="H154" s="367" t="s">
        <v>1286</v>
      </c>
      <c r="I154" s="367" t="s">
        <v>1248</v>
      </c>
      <c r="J154" s="367">
        <v>50</v>
      </c>
      <c r="K154" s="363"/>
    </row>
    <row r="155" s="1" customFormat="1" ht="15" customHeight="1">
      <c r="B155" s="340"/>
      <c r="C155" s="367" t="s">
        <v>1254</v>
      </c>
      <c r="D155" s="315"/>
      <c r="E155" s="315"/>
      <c r="F155" s="368" t="s">
        <v>100</v>
      </c>
      <c r="G155" s="315"/>
      <c r="H155" s="367" t="s">
        <v>1286</v>
      </c>
      <c r="I155" s="367" t="s">
        <v>1256</v>
      </c>
      <c r="J155" s="367"/>
      <c r="K155" s="363"/>
    </row>
    <row r="156" s="1" customFormat="1" ht="15" customHeight="1">
      <c r="B156" s="340"/>
      <c r="C156" s="367" t="s">
        <v>1265</v>
      </c>
      <c r="D156" s="315"/>
      <c r="E156" s="315"/>
      <c r="F156" s="368" t="s">
        <v>1252</v>
      </c>
      <c r="G156" s="315"/>
      <c r="H156" s="367" t="s">
        <v>1286</v>
      </c>
      <c r="I156" s="367" t="s">
        <v>1248</v>
      </c>
      <c r="J156" s="367">
        <v>50</v>
      </c>
      <c r="K156" s="363"/>
    </row>
    <row r="157" s="1" customFormat="1" ht="15" customHeight="1">
      <c r="B157" s="340"/>
      <c r="C157" s="367" t="s">
        <v>1273</v>
      </c>
      <c r="D157" s="315"/>
      <c r="E157" s="315"/>
      <c r="F157" s="368" t="s">
        <v>1252</v>
      </c>
      <c r="G157" s="315"/>
      <c r="H157" s="367" t="s">
        <v>1286</v>
      </c>
      <c r="I157" s="367" t="s">
        <v>1248</v>
      </c>
      <c r="J157" s="367">
        <v>50</v>
      </c>
      <c r="K157" s="363"/>
    </row>
    <row r="158" s="1" customFormat="1" ht="15" customHeight="1">
      <c r="B158" s="340"/>
      <c r="C158" s="367" t="s">
        <v>1271</v>
      </c>
      <c r="D158" s="315"/>
      <c r="E158" s="315"/>
      <c r="F158" s="368" t="s">
        <v>1252</v>
      </c>
      <c r="G158" s="315"/>
      <c r="H158" s="367" t="s">
        <v>1286</v>
      </c>
      <c r="I158" s="367" t="s">
        <v>1248</v>
      </c>
      <c r="J158" s="367">
        <v>50</v>
      </c>
      <c r="K158" s="363"/>
    </row>
    <row r="159" s="1" customFormat="1" ht="15" customHeight="1">
      <c r="B159" s="340"/>
      <c r="C159" s="367" t="s">
        <v>115</v>
      </c>
      <c r="D159" s="315"/>
      <c r="E159" s="315"/>
      <c r="F159" s="368" t="s">
        <v>100</v>
      </c>
      <c r="G159" s="315"/>
      <c r="H159" s="367" t="s">
        <v>1308</v>
      </c>
      <c r="I159" s="367" t="s">
        <v>1248</v>
      </c>
      <c r="J159" s="367" t="s">
        <v>1309</v>
      </c>
      <c r="K159" s="363"/>
    </row>
    <row r="160" s="1" customFormat="1" ht="15" customHeight="1">
      <c r="B160" s="340"/>
      <c r="C160" s="367" t="s">
        <v>1310</v>
      </c>
      <c r="D160" s="315"/>
      <c r="E160" s="315"/>
      <c r="F160" s="368" t="s">
        <v>100</v>
      </c>
      <c r="G160" s="315"/>
      <c r="H160" s="367" t="s">
        <v>1311</v>
      </c>
      <c r="I160" s="367" t="s">
        <v>1281</v>
      </c>
      <c r="J160" s="367"/>
      <c r="K160" s="363"/>
    </row>
    <row r="161" s="1" customFormat="1" ht="15" customHeight="1">
      <c r="B161" s="369"/>
      <c r="C161" s="349"/>
      <c r="D161" s="349"/>
      <c r="E161" s="349"/>
      <c r="F161" s="349"/>
      <c r="G161" s="349"/>
      <c r="H161" s="349"/>
      <c r="I161" s="349"/>
      <c r="J161" s="349"/>
      <c r="K161" s="370"/>
    </row>
    <row r="162" s="1" customFormat="1" ht="18.75" customHeight="1">
      <c r="B162" s="351"/>
      <c r="C162" s="361"/>
      <c r="D162" s="361"/>
      <c r="E162" s="361"/>
      <c r="F162" s="371"/>
      <c r="G162" s="361"/>
      <c r="H162" s="361"/>
      <c r="I162" s="361"/>
      <c r="J162" s="361"/>
      <c r="K162" s="351"/>
    </row>
    <row r="163" s="1" customFormat="1" ht="18.75" customHeight="1">
      <c r="B163" s="323"/>
      <c r="C163" s="323"/>
      <c r="D163" s="323"/>
      <c r="E163" s="323"/>
      <c r="F163" s="323"/>
      <c r="G163" s="323"/>
      <c r="H163" s="323"/>
      <c r="I163" s="323"/>
      <c r="J163" s="323"/>
      <c r="K163" s="323"/>
    </row>
    <row r="164" s="1" customFormat="1" ht="7.5" customHeight="1">
      <c r="B164" s="302"/>
      <c r="C164" s="303"/>
      <c r="D164" s="303"/>
      <c r="E164" s="303"/>
      <c r="F164" s="303"/>
      <c r="G164" s="303"/>
      <c r="H164" s="303"/>
      <c r="I164" s="303"/>
      <c r="J164" s="303"/>
      <c r="K164" s="304"/>
    </row>
    <row r="165" s="1" customFormat="1" ht="45" customHeight="1">
      <c r="B165" s="305"/>
      <c r="C165" s="306" t="s">
        <v>1312</v>
      </c>
      <c r="D165" s="306"/>
      <c r="E165" s="306"/>
      <c r="F165" s="306"/>
      <c r="G165" s="306"/>
      <c r="H165" s="306"/>
      <c r="I165" s="306"/>
      <c r="J165" s="306"/>
      <c r="K165" s="307"/>
    </row>
    <row r="166" s="1" customFormat="1" ht="17.25" customHeight="1">
      <c r="B166" s="305"/>
      <c r="C166" s="330" t="s">
        <v>1241</v>
      </c>
      <c r="D166" s="330"/>
      <c r="E166" s="330"/>
      <c r="F166" s="330" t="s">
        <v>1242</v>
      </c>
      <c r="G166" s="372"/>
      <c r="H166" s="373" t="s">
        <v>54</v>
      </c>
      <c r="I166" s="373" t="s">
        <v>57</v>
      </c>
      <c r="J166" s="330" t="s">
        <v>1243</v>
      </c>
      <c r="K166" s="307"/>
    </row>
    <row r="167" s="1" customFormat="1" ht="17.25" customHeight="1">
      <c r="B167" s="308"/>
      <c r="C167" s="332" t="s">
        <v>1244</v>
      </c>
      <c r="D167" s="332"/>
      <c r="E167" s="332"/>
      <c r="F167" s="333" t="s">
        <v>1245</v>
      </c>
      <c r="G167" s="374"/>
      <c r="H167" s="375"/>
      <c r="I167" s="375"/>
      <c r="J167" s="332" t="s">
        <v>1246</v>
      </c>
      <c r="K167" s="310"/>
    </row>
    <row r="168" s="1" customFormat="1" ht="5.25" customHeight="1">
      <c r="B168" s="340"/>
      <c r="C168" s="335"/>
      <c r="D168" s="335"/>
      <c r="E168" s="335"/>
      <c r="F168" s="335"/>
      <c r="G168" s="336"/>
      <c r="H168" s="335"/>
      <c r="I168" s="335"/>
      <c r="J168" s="335"/>
      <c r="K168" s="363"/>
    </row>
    <row r="169" s="1" customFormat="1" ht="15" customHeight="1">
      <c r="B169" s="340"/>
      <c r="C169" s="315" t="s">
        <v>1249</v>
      </c>
      <c r="D169" s="315"/>
      <c r="E169" s="315"/>
      <c r="F169" s="338" t="s">
        <v>100</v>
      </c>
      <c r="G169" s="315"/>
      <c r="H169" s="315" t="s">
        <v>1286</v>
      </c>
      <c r="I169" s="315" t="s">
        <v>1248</v>
      </c>
      <c r="J169" s="315">
        <v>120</v>
      </c>
      <c r="K169" s="363"/>
    </row>
    <row r="170" s="1" customFormat="1" ht="15" customHeight="1">
      <c r="B170" s="340"/>
      <c r="C170" s="315" t="s">
        <v>1295</v>
      </c>
      <c r="D170" s="315"/>
      <c r="E170" s="315"/>
      <c r="F170" s="338" t="s">
        <v>100</v>
      </c>
      <c r="G170" s="315"/>
      <c r="H170" s="315" t="s">
        <v>1296</v>
      </c>
      <c r="I170" s="315" t="s">
        <v>1248</v>
      </c>
      <c r="J170" s="315" t="s">
        <v>1297</v>
      </c>
      <c r="K170" s="363"/>
    </row>
    <row r="171" s="1" customFormat="1" ht="15" customHeight="1">
      <c r="B171" s="340"/>
      <c r="C171" s="315" t="s">
        <v>1195</v>
      </c>
      <c r="D171" s="315"/>
      <c r="E171" s="315"/>
      <c r="F171" s="338" t="s">
        <v>100</v>
      </c>
      <c r="G171" s="315"/>
      <c r="H171" s="315" t="s">
        <v>1313</v>
      </c>
      <c r="I171" s="315" t="s">
        <v>1248</v>
      </c>
      <c r="J171" s="315" t="s">
        <v>1297</v>
      </c>
      <c r="K171" s="363"/>
    </row>
    <row r="172" s="1" customFormat="1" ht="15" customHeight="1">
      <c r="B172" s="340"/>
      <c r="C172" s="315" t="s">
        <v>1251</v>
      </c>
      <c r="D172" s="315"/>
      <c r="E172" s="315"/>
      <c r="F172" s="338" t="s">
        <v>1252</v>
      </c>
      <c r="G172" s="315"/>
      <c r="H172" s="315" t="s">
        <v>1313</v>
      </c>
      <c r="I172" s="315" t="s">
        <v>1248</v>
      </c>
      <c r="J172" s="315">
        <v>50</v>
      </c>
      <c r="K172" s="363"/>
    </row>
    <row r="173" s="1" customFormat="1" ht="15" customHeight="1">
      <c r="B173" s="340"/>
      <c r="C173" s="315" t="s">
        <v>1254</v>
      </c>
      <c r="D173" s="315"/>
      <c r="E173" s="315"/>
      <c r="F173" s="338" t="s">
        <v>100</v>
      </c>
      <c r="G173" s="315"/>
      <c r="H173" s="315" t="s">
        <v>1313</v>
      </c>
      <c r="I173" s="315" t="s">
        <v>1256</v>
      </c>
      <c r="J173" s="315"/>
      <c r="K173" s="363"/>
    </row>
    <row r="174" s="1" customFormat="1" ht="15" customHeight="1">
      <c r="B174" s="340"/>
      <c r="C174" s="315" t="s">
        <v>1265</v>
      </c>
      <c r="D174" s="315"/>
      <c r="E174" s="315"/>
      <c r="F174" s="338" t="s">
        <v>1252</v>
      </c>
      <c r="G174" s="315"/>
      <c r="H174" s="315" t="s">
        <v>1313</v>
      </c>
      <c r="I174" s="315" t="s">
        <v>1248</v>
      </c>
      <c r="J174" s="315">
        <v>50</v>
      </c>
      <c r="K174" s="363"/>
    </row>
    <row r="175" s="1" customFormat="1" ht="15" customHeight="1">
      <c r="B175" s="340"/>
      <c r="C175" s="315" t="s">
        <v>1273</v>
      </c>
      <c r="D175" s="315"/>
      <c r="E175" s="315"/>
      <c r="F175" s="338" t="s">
        <v>1252</v>
      </c>
      <c r="G175" s="315"/>
      <c r="H175" s="315" t="s">
        <v>1313</v>
      </c>
      <c r="I175" s="315" t="s">
        <v>1248</v>
      </c>
      <c r="J175" s="315">
        <v>50</v>
      </c>
      <c r="K175" s="363"/>
    </row>
    <row r="176" s="1" customFormat="1" ht="15" customHeight="1">
      <c r="B176" s="340"/>
      <c r="C176" s="315" t="s">
        <v>1271</v>
      </c>
      <c r="D176" s="315"/>
      <c r="E176" s="315"/>
      <c r="F176" s="338" t="s">
        <v>1252</v>
      </c>
      <c r="G176" s="315"/>
      <c r="H176" s="315" t="s">
        <v>1313</v>
      </c>
      <c r="I176" s="315" t="s">
        <v>1248</v>
      </c>
      <c r="J176" s="315">
        <v>50</v>
      </c>
      <c r="K176" s="363"/>
    </row>
    <row r="177" s="1" customFormat="1" ht="15" customHeight="1">
      <c r="B177" s="340"/>
      <c r="C177" s="315" t="s">
        <v>129</v>
      </c>
      <c r="D177" s="315"/>
      <c r="E177" s="315"/>
      <c r="F177" s="338" t="s">
        <v>100</v>
      </c>
      <c r="G177" s="315"/>
      <c r="H177" s="315" t="s">
        <v>1314</v>
      </c>
      <c r="I177" s="315" t="s">
        <v>1315</v>
      </c>
      <c r="J177" s="315"/>
      <c r="K177" s="363"/>
    </row>
    <row r="178" s="1" customFormat="1" ht="15" customHeight="1">
      <c r="B178" s="340"/>
      <c r="C178" s="315" t="s">
        <v>57</v>
      </c>
      <c r="D178" s="315"/>
      <c r="E178" s="315"/>
      <c r="F178" s="338" t="s">
        <v>100</v>
      </c>
      <c r="G178" s="315"/>
      <c r="H178" s="315" t="s">
        <v>1316</v>
      </c>
      <c r="I178" s="315" t="s">
        <v>1317</v>
      </c>
      <c r="J178" s="315">
        <v>1</v>
      </c>
      <c r="K178" s="363"/>
    </row>
    <row r="179" s="1" customFormat="1" ht="15" customHeight="1">
      <c r="B179" s="340"/>
      <c r="C179" s="315" t="s">
        <v>53</v>
      </c>
      <c r="D179" s="315"/>
      <c r="E179" s="315"/>
      <c r="F179" s="338" t="s">
        <v>100</v>
      </c>
      <c r="G179" s="315"/>
      <c r="H179" s="315" t="s">
        <v>1318</v>
      </c>
      <c r="I179" s="315" t="s">
        <v>1248</v>
      </c>
      <c r="J179" s="315">
        <v>20</v>
      </c>
      <c r="K179" s="363"/>
    </row>
    <row r="180" s="1" customFormat="1" ht="15" customHeight="1">
      <c r="B180" s="340"/>
      <c r="C180" s="315" t="s">
        <v>54</v>
      </c>
      <c r="D180" s="315"/>
      <c r="E180" s="315"/>
      <c r="F180" s="338" t="s">
        <v>100</v>
      </c>
      <c r="G180" s="315"/>
      <c r="H180" s="315" t="s">
        <v>1319</v>
      </c>
      <c r="I180" s="315" t="s">
        <v>1248</v>
      </c>
      <c r="J180" s="315">
        <v>255</v>
      </c>
      <c r="K180" s="363"/>
    </row>
    <row r="181" s="1" customFormat="1" ht="15" customHeight="1">
      <c r="B181" s="340"/>
      <c r="C181" s="315" t="s">
        <v>130</v>
      </c>
      <c r="D181" s="315"/>
      <c r="E181" s="315"/>
      <c r="F181" s="338" t="s">
        <v>100</v>
      </c>
      <c r="G181" s="315"/>
      <c r="H181" s="315" t="s">
        <v>1211</v>
      </c>
      <c r="I181" s="315" t="s">
        <v>1248</v>
      </c>
      <c r="J181" s="315">
        <v>10</v>
      </c>
      <c r="K181" s="363"/>
    </row>
    <row r="182" s="1" customFormat="1" ht="15" customHeight="1">
      <c r="B182" s="340"/>
      <c r="C182" s="315" t="s">
        <v>131</v>
      </c>
      <c r="D182" s="315"/>
      <c r="E182" s="315"/>
      <c r="F182" s="338" t="s">
        <v>100</v>
      </c>
      <c r="G182" s="315"/>
      <c r="H182" s="315" t="s">
        <v>1320</v>
      </c>
      <c r="I182" s="315" t="s">
        <v>1281</v>
      </c>
      <c r="J182" s="315"/>
      <c r="K182" s="363"/>
    </row>
    <row r="183" s="1" customFormat="1" ht="15" customHeight="1">
      <c r="B183" s="340"/>
      <c r="C183" s="315" t="s">
        <v>1321</v>
      </c>
      <c r="D183" s="315"/>
      <c r="E183" s="315"/>
      <c r="F183" s="338" t="s">
        <v>100</v>
      </c>
      <c r="G183" s="315"/>
      <c r="H183" s="315" t="s">
        <v>1322</v>
      </c>
      <c r="I183" s="315" t="s">
        <v>1281</v>
      </c>
      <c r="J183" s="315"/>
      <c r="K183" s="363"/>
    </row>
    <row r="184" s="1" customFormat="1" ht="15" customHeight="1">
      <c r="B184" s="340"/>
      <c r="C184" s="315" t="s">
        <v>1310</v>
      </c>
      <c r="D184" s="315"/>
      <c r="E184" s="315"/>
      <c r="F184" s="338" t="s">
        <v>100</v>
      </c>
      <c r="G184" s="315"/>
      <c r="H184" s="315" t="s">
        <v>1323</v>
      </c>
      <c r="I184" s="315" t="s">
        <v>1281</v>
      </c>
      <c r="J184" s="315"/>
      <c r="K184" s="363"/>
    </row>
    <row r="185" s="1" customFormat="1" ht="15" customHeight="1">
      <c r="B185" s="340"/>
      <c r="C185" s="315" t="s">
        <v>133</v>
      </c>
      <c r="D185" s="315"/>
      <c r="E185" s="315"/>
      <c r="F185" s="338" t="s">
        <v>1252</v>
      </c>
      <c r="G185" s="315"/>
      <c r="H185" s="315" t="s">
        <v>1324</v>
      </c>
      <c r="I185" s="315" t="s">
        <v>1248</v>
      </c>
      <c r="J185" s="315">
        <v>50</v>
      </c>
      <c r="K185" s="363"/>
    </row>
    <row r="186" s="1" customFormat="1" ht="15" customHeight="1">
      <c r="B186" s="340"/>
      <c r="C186" s="315" t="s">
        <v>359</v>
      </c>
      <c r="D186" s="315"/>
      <c r="E186" s="315"/>
      <c r="F186" s="338" t="s">
        <v>1252</v>
      </c>
      <c r="G186" s="315"/>
      <c r="H186" s="315" t="s">
        <v>1325</v>
      </c>
      <c r="I186" s="315" t="s">
        <v>1326</v>
      </c>
      <c r="J186" s="315"/>
      <c r="K186" s="363"/>
    </row>
    <row r="187" s="1" customFormat="1" ht="15" customHeight="1">
      <c r="B187" s="340"/>
      <c r="C187" s="315" t="s">
        <v>1327</v>
      </c>
      <c r="D187" s="315"/>
      <c r="E187" s="315"/>
      <c r="F187" s="338" t="s">
        <v>1252</v>
      </c>
      <c r="G187" s="315"/>
      <c r="H187" s="315" t="s">
        <v>1328</v>
      </c>
      <c r="I187" s="315" t="s">
        <v>1326</v>
      </c>
      <c r="J187" s="315"/>
      <c r="K187" s="363"/>
    </row>
    <row r="188" s="1" customFormat="1" ht="15" customHeight="1">
      <c r="B188" s="340"/>
      <c r="C188" s="315" t="s">
        <v>1329</v>
      </c>
      <c r="D188" s="315"/>
      <c r="E188" s="315"/>
      <c r="F188" s="338" t="s">
        <v>1252</v>
      </c>
      <c r="G188" s="315"/>
      <c r="H188" s="315" t="s">
        <v>1330</v>
      </c>
      <c r="I188" s="315" t="s">
        <v>1326</v>
      </c>
      <c r="J188" s="315"/>
      <c r="K188" s="363"/>
    </row>
    <row r="189" s="1" customFormat="1" ht="15" customHeight="1">
      <c r="B189" s="340"/>
      <c r="C189" s="376" t="s">
        <v>1331</v>
      </c>
      <c r="D189" s="315"/>
      <c r="E189" s="315"/>
      <c r="F189" s="338" t="s">
        <v>1252</v>
      </c>
      <c r="G189" s="315"/>
      <c r="H189" s="315" t="s">
        <v>1332</v>
      </c>
      <c r="I189" s="315" t="s">
        <v>1333</v>
      </c>
      <c r="J189" s="377" t="s">
        <v>1334</v>
      </c>
      <c r="K189" s="363"/>
    </row>
    <row r="190" s="1" customFormat="1" ht="15" customHeight="1">
      <c r="B190" s="340"/>
      <c r="C190" s="376" t="s">
        <v>42</v>
      </c>
      <c r="D190" s="315"/>
      <c r="E190" s="315"/>
      <c r="F190" s="338" t="s">
        <v>100</v>
      </c>
      <c r="G190" s="315"/>
      <c r="H190" s="312" t="s">
        <v>1335</v>
      </c>
      <c r="I190" s="315" t="s">
        <v>1336</v>
      </c>
      <c r="J190" s="315"/>
      <c r="K190" s="363"/>
    </row>
    <row r="191" s="1" customFormat="1" ht="15" customHeight="1">
      <c r="B191" s="340"/>
      <c r="C191" s="376" t="s">
        <v>1337</v>
      </c>
      <c r="D191" s="315"/>
      <c r="E191" s="315"/>
      <c r="F191" s="338" t="s">
        <v>100</v>
      </c>
      <c r="G191" s="315"/>
      <c r="H191" s="315" t="s">
        <v>1338</v>
      </c>
      <c r="I191" s="315" t="s">
        <v>1281</v>
      </c>
      <c r="J191" s="315"/>
      <c r="K191" s="363"/>
    </row>
    <row r="192" s="1" customFormat="1" ht="15" customHeight="1">
      <c r="B192" s="340"/>
      <c r="C192" s="376" t="s">
        <v>1339</v>
      </c>
      <c r="D192" s="315"/>
      <c r="E192" s="315"/>
      <c r="F192" s="338" t="s">
        <v>100</v>
      </c>
      <c r="G192" s="315"/>
      <c r="H192" s="315" t="s">
        <v>1340</v>
      </c>
      <c r="I192" s="315" t="s">
        <v>1281</v>
      </c>
      <c r="J192" s="315"/>
      <c r="K192" s="363"/>
    </row>
    <row r="193" s="1" customFormat="1" ht="15" customHeight="1">
      <c r="B193" s="340"/>
      <c r="C193" s="376" t="s">
        <v>1341</v>
      </c>
      <c r="D193" s="315"/>
      <c r="E193" s="315"/>
      <c r="F193" s="338" t="s">
        <v>1252</v>
      </c>
      <c r="G193" s="315"/>
      <c r="H193" s="315" t="s">
        <v>1342</v>
      </c>
      <c r="I193" s="315" t="s">
        <v>1281</v>
      </c>
      <c r="J193" s="315"/>
      <c r="K193" s="363"/>
    </row>
    <row r="194" s="1" customFormat="1" ht="15" customHeight="1">
      <c r="B194" s="369"/>
      <c r="C194" s="378"/>
      <c r="D194" s="349"/>
      <c r="E194" s="349"/>
      <c r="F194" s="349"/>
      <c r="G194" s="349"/>
      <c r="H194" s="349"/>
      <c r="I194" s="349"/>
      <c r="J194" s="349"/>
      <c r="K194" s="370"/>
    </row>
    <row r="195" s="1" customFormat="1" ht="18.75" customHeight="1">
      <c r="B195" s="351"/>
      <c r="C195" s="361"/>
      <c r="D195" s="361"/>
      <c r="E195" s="361"/>
      <c r="F195" s="371"/>
      <c r="G195" s="361"/>
      <c r="H195" s="361"/>
      <c r="I195" s="361"/>
      <c r="J195" s="361"/>
      <c r="K195" s="351"/>
    </row>
    <row r="196" s="1" customFormat="1" ht="18.75" customHeight="1">
      <c r="B196" s="351"/>
      <c r="C196" s="361"/>
      <c r="D196" s="361"/>
      <c r="E196" s="361"/>
      <c r="F196" s="371"/>
      <c r="G196" s="361"/>
      <c r="H196" s="361"/>
      <c r="I196" s="361"/>
      <c r="J196" s="361"/>
      <c r="K196" s="351"/>
    </row>
    <row r="197" s="1" customFormat="1" ht="18.75" customHeight="1"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</row>
    <row r="198" s="1" customFormat="1" ht="13.5">
      <c r="B198" s="302"/>
      <c r="C198" s="303"/>
      <c r="D198" s="303"/>
      <c r="E198" s="303"/>
      <c r="F198" s="303"/>
      <c r="G198" s="303"/>
      <c r="H198" s="303"/>
      <c r="I198" s="303"/>
      <c r="J198" s="303"/>
      <c r="K198" s="304"/>
    </row>
    <row r="199" s="1" customFormat="1" ht="21">
      <c r="B199" s="305"/>
      <c r="C199" s="306" t="s">
        <v>1343</v>
      </c>
      <c r="D199" s="306"/>
      <c r="E199" s="306"/>
      <c r="F199" s="306"/>
      <c r="G199" s="306"/>
      <c r="H199" s="306"/>
      <c r="I199" s="306"/>
      <c r="J199" s="306"/>
      <c r="K199" s="307"/>
    </row>
    <row r="200" s="1" customFormat="1" ht="25.5" customHeight="1">
      <c r="B200" s="305"/>
      <c r="C200" s="379" t="s">
        <v>1344</v>
      </c>
      <c r="D200" s="379"/>
      <c r="E200" s="379"/>
      <c r="F200" s="379" t="s">
        <v>1345</v>
      </c>
      <c r="G200" s="380"/>
      <c r="H200" s="379" t="s">
        <v>1346</v>
      </c>
      <c r="I200" s="379"/>
      <c r="J200" s="379"/>
      <c r="K200" s="307"/>
    </row>
    <row r="201" s="1" customFormat="1" ht="5.25" customHeight="1">
      <c r="B201" s="340"/>
      <c r="C201" s="335"/>
      <c r="D201" s="335"/>
      <c r="E201" s="335"/>
      <c r="F201" s="335"/>
      <c r="G201" s="361"/>
      <c r="H201" s="335"/>
      <c r="I201" s="335"/>
      <c r="J201" s="335"/>
      <c r="K201" s="363"/>
    </row>
    <row r="202" s="1" customFormat="1" ht="15" customHeight="1">
      <c r="B202" s="340"/>
      <c r="C202" s="315" t="s">
        <v>1336</v>
      </c>
      <c r="D202" s="315"/>
      <c r="E202" s="315"/>
      <c r="F202" s="338" t="s">
        <v>43</v>
      </c>
      <c r="G202" s="315"/>
      <c r="H202" s="315" t="s">
        <v>1347</v>
      </c>
      <c r="I202" s="315"/>
      <c r="J202" s="315"/>
      <c r="K202" s="363"/>
    </row>
    <row r="203" s="1" customFormat="1" ht="15" customHeight="1">
      <c r="B203" s="340"/>
      <c r="C203" s="315"/>
      <c r="D203" s="315"/>
      <c r="E203" s="315"/>
      <c r="F203" s="338" t="s">
        <v>44</v>
      </c>
      <c r="G203" s="315"/>
      <c r="H203" s="315" t="s">
        <v>1348</v>
      </c>
      <c r="I203" s="315"/>
      <c r="J203" s="315"/>
      <c r="K203" s="363"/>
    </row>
    <row r="204" s="1" customFormat="1" ht="15" customHeight="1">
      <c r="B204" s="340"/>
      <c r="C204" s="315"/>
      <c r="D204" s="315"/>
      <c r="E204" s="315"/>
      <c r="F204" s="338" t="s">
        <v>47</v>
      </c>
      <c r="G204" s="315"/>
      <c r="H204" s="315" t="s">
        <v>1349</v>
      </c>
      <c r="I204" s="315"/>
      <c r="J204" s="315"/>
      <c r="K204" s="363"/>
    </row>
    <row r="205" s="1" customFormat="1" ht="15" customHeight="1">
      <c r="B205" s="340"/>
      <c r="C205" s="315"/>
      <c r="D205" s="315"/>
      <c r="E205" s="315"/>
      <c r="F205" s="338" t="s">
        <v>45</v>
      </c>
      <c r="G205" s="315"/>
      <c r="H205" s="315" t="s">
        <v>1350</v>
      </c>
      <c r="I205" s="315"/>
      <c r="J205" s="315"/>
      <c r="K205" s="363"/>
    </row>
    <row r="206" s="1" customFormat="1" ht="15" customHeight="1">
      <c r="B206" s="340"/>
      <c r="C206" s="315"/>
      <c r="D206" s="315"/>
      <c r="E206" s="315"/>
      <c r="F206" s="338" t="s">
        <v>46</v>
      </c>
      <c r="G206" s="315"/>
      <c r="H206" s="315" t="s">
        <v>1351</v>
      </c>
      <c r="I206" s="315"/>
      <c r="J206" s="315"/>
      <c r="K206" s="363"/>
    </row>
    <row r="207" s="1" customFormat="1" ht="15" customHeight="1">
      <c r="B207" s="340"/>
      <c r="C207" s="315"/>
      <c r="D207" s="315"/>
      <c r="E207" s="315"/>
      <c r="F207" s="338"/>
      <c r="G207" s="315"/>
      <c r="H207" s="315"/>
      <c r="I207" s="315"/>
      <c r="J207" s="315"/>
      <c r="K207" s="363"/>
    </row>
    <row r="208" s="1" customFormat="1" ht="15" customHeight="1">
      <c r="B208" s="340"/>
      <c r="C208" s="315" t="s">
        <v>1293</v>
      </c>
      <c r="D208" s="315"/>
      <c r="E208" s="315"/>
      <c r="F208" s="338" t="s">
        <v>79</v>
      </c>
      <c r="G208" s="315"/>
      <c r="H208" s="315" t="s">
        <v>1352</v>
      </c>
      <c r="I208" s="315"/>
      <c r="J208" s="315"/>
      <c r="K208" s="363"/>
    </row>
    <row r="209" s="1" customFormat="1" ht="15" customHeight="1">
      <c r="B209" s="340"/>
      <c r="C209" s="315"/>
      <c r="D209" s="315"/>
      <c r="E209" s="315"/>
      <c r="F209" s="338" t="s">
        <v>1190</v>
      </c>
      <c r="G209" s="315"/>
      <c r="H209" s="315" t="s">
        <v>1191</v>
      </c>
      <c r="I209" s="315"/>
      <c r="J209" s="315"/>
      <c r="K209" s="363"/>
    </row>
    <row r="210" s="1" customFormat="1" ht="15" customHeight="1">
      <c r="B210" s="340"/>
      <c r="C210" s="315"/>
      <c r="D210" s="315"/>
      <c r="E210" s="315"/>
      <c r="F210" s="338" t="s">
        <v>91</v>
      </c>
      <c r="G210" s="315"/>
      <c r="H210" s="315" t="s">
        <v>1353</v>
      </c>
      <c r="I210" s="315"/>
      <c r="J210" s="315"/>
      <c r="K210" s="363"/>
    </row>
    <row r="211" s="1" customFormat="1" ht="15" customHeight="1">
      <c r="B211" s="381"/>
      <c r="C211" s="315"/>
      <c r="D211" s="315"/>
      <c r="E211" s="315"/>
      <c r="F211" s="338" t="s">
        <v>97</v>
      </c>
      <c r="G211" s="376"/>
      <c r="H211" s="367" t="s">
        <v>1192</v>
      </c>
      <c r="I211" s="367"/>
      <c r="J211" s="367"/>
      <c r="K211" s="382"/>
    </row>
    <row r="212" s="1" customFormat="1" ht="15" customHeight="1">
      <c r="B212" s="381"/>
      <c r="C212" s="315"/>
      <c r="D212" s="315"/>
      <c r="E212" s="315"/>
      <c r="F212" s="338" t="s">
        <v>1193</v>
      </c>
      <c r="G212" s="376"/>
      <c r="H212" s="367" t="s">
        <v>1083</v>
      </c>
      <c r="I212" s="367"/>
      <c r="J212" s="367"/>
      <c r="K212" s="382"/>
    </row>
    <row r="213" s="1" customFormat="1" ht="15" customHeight="1">
      <c r="B213" s="381"/>
      <c r="C213" s="315"/>
      <c r="D213" s="315"/>
      <c r="E213" s="315"/>
      <c r="F213" s="338"/>
      <c r="G213" s="376"/>
      <c r="H213" s="367"/>
      <c r="I213" s="367"/>
      <c r="J213" s="367"/>
      <c r="K213" s="382"/>
    </row>
    <row r="214" s="1" customFormat="1" ht="15" customHeight="1">
      <c r="B214" s="381"/>
      <c r="C214" s="315" t="s">
        <v>1317</v>
      </c>
      <c r="D214" s="315"/>
      <c r="E214" s="315"/>
      <c r="F214" s="338">
        <v>1</v>
      </c>
      <c r="G214" s="376"/>
      <c r="H214" s="367" t="s">
        <v>1354</v>
      </c>
      <c r="I214" s="367"/>
      <c r="J214" s="367"/>
      <c r="K214" s="382"/>
    </row>
    <row r="215" s="1" customFormat="1" ht="15" customHeight="1">
      <c r="B215" s="381"/>
      <c r="C215" s="315"/>
      <c r="D215" s="315"/>
      <c r="E215" s="315"/>
      <c r="F215" s="338">
        <v>2</v>
      </c>
      <c r="G215" s="376"/>
      <c r="H215" s="367" t="s">
        <v>1355</v>
      </c>
      <c r="I215" s="367"/>
      <c r="J215" s="367"/>
      <c r="K215" s="382"/>
    </row>
    <row r="216" s="1" customFormat="1" ht="15" customHeight="1">
      <c r="B216" s="381"/>
      <c r="C216" s="315"/>
      <c r="D216" s="315"/>
      <c r="E216" s="315"/>
      <c r="F216" s="338">
        <v>3</v>
      </c>
      <c r="G216" s="376"/>
      <c r="H216" s="367" t="s">
        <v>1356</v>
      </c>
      <c r="I216" s="367"/>
      <c r="J216" s="367"/>
      <c r="K216" s="382"/>
    </row>
    <row r="217" s="1" customFormat="1" ht="15" customHeight="1">
      <c r="B217" s="381"/>
      <c r="C217" s="315"/>
      <c r="D217" s="315"/>
      <c r="E217" s="315"/>
      <c r="F217" s="338">
        <v>4</v>
      </c>
      <c r="G217" s="376"/>
      <c r="H217" s="367" t="s">
        <v>1357</v>
      </c>
      <c r="I217" s="367"/>
      <c r="J217" s="367"/>
      <c r="K217" s="382"/>
    </row>
    <row r="218" s="1" customFormat="1" ht="12.75" customHeight="1">
      <c r="B218" s="383"/>
      <c r="C218" s="384"/>
      <c r="D218" s="384"/>
      <c r="E218" s="384"/>
      <c r="F218" s="384"/>
      <c r="G218" s="384"/>
      <c r="H218" s="384"/>
      <c r="I218" s="384"/>
      <c r="J218" s="384"/>
      <c r="K218" s="38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Filip Barbora Ing.</dc:creator>
  <cp:lastModifiedBy>Filip Barbora Ing.</cp:lastModifiedBy>
  <dcterms:created xsi:type="dcterms:W3CDTF">2024-04-02T08:06:03Z</dcterms:created>
  <dcterms:modified xsi:type="dcterms:W3CDTF">2024-04-02T08:06:12Z</dcterms:modified>
</cp:coreProperties>
</file>