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utocad\Spálené Poříčí\Chodník Lipnice\_G. Rozpočet\2025 06 23 LK\"/>
    </mc:Choice>
  </mc:AlternateContent>
  <bookViews>
    <workbookView xWindow="0" yWindow="0" windowWidth="0" windowHeight="0"/>
  </bookViews>
  <sheets>
    <sheet name="Rekapitulace stavby" sheetId="1" r:id="rId1"/>
    <sheet name="SKD5501 - SO 101 Chodníky..." sheetId="2" r:id="rId2"/>
    <sheet name="SKD7703 - VON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'SKD5501 - SO 101 Chodníky...'!$C$87:$K$378</definedName>
    <definedName name="_xlnm.Print_Area" localSheetId="1">'SKD5501 - SO 101 Chodníky...'!$C$4:$J$39,'SKD5501 - SO 101 Chodníky...'!$C$45:$J$69,'SKD5501 - SO 101 Chodníky...'!$C$75:$K$378</definedName>
    <definedName name="_xlnm.Print_Titles" localSheetId="1">'SKD5501 - SO 101 Chodníky...'!$87:$87</definedName>
    <definedName name="_xlnm._FilterDatabase" localSheetId="2" hidden="1">'SKD7703 - VON'!$C$83:$K$102</definedName>
    <definedName name="_xlnm.Print_Area" localSheetId="2">'SKD7703 - VON'!$C$4:$J$39,'SKD7703 - VON'!$C$45:$J$65,'SKD7703 - VON'!$C$71:$K$102</definedName>
    <definedName name="_xlnm.Print_Titles" localSheetId="2">'SKD7703 - VON'!$83:$83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1"/>
  <c r="BH101"/>
  <c r="BG101"/>
  <c r="BF101"/>
  <c r="T101"/>
  <c r="T100"/>
  <c r="R101"/>
  <c r="R100"/>
  <c r="P101"/>
  <c r="P100"/>
  <c r="BI98"/>
  <c r="BH98"/>
  <c r="BG98"/>
  <c r="BF98"/>
  <c r="T98"/>
  <c r="T97"/>
  <c r="R98"/>
  <c r="R97"/>
  <c r="P98"/>
  <c r="P97"/>
  <c r="BI95"/>
  <c r="BH95"/>
  <c r="BG95"/>
  <c r="BF95"/>
  <c r="T95"/>
  <c r="T94"/>
  <c r="R95"/>
  <c r="R94"/>
  <c r="P95"/>
  <c r="P94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1" r="AY55"/>
  <c i="2" r="J37"/>
  <c r="J36"/>
  <c r="J35"/>
  <c i="1" r="AX55"/>
  <c i="2" r="BI376"/>
  <c r="BH376"/>
  <c r="BG376"/>
  <c r="BF376"/>
  <c r="T376"/>
  <c r="T375"/>
  <c r="R376"/>
  <c r="R375"/>
  <c r="P376"/>
  <c r="P375"/>
  <c r="BI371"/>
  <c r="BH371"/>
  <c r="BG371"/>
  <c r="BF371"/>
  <c r="T371"/>
  <c r="R371"/>
  <c r="P371"/>
  <c r="BI369"/>
  <c r="BH369"/>
  <c r="BG369"/>
  <c r="BF369"/>
  <c r="T369"/>
  <c r="R369"/>
  <c r="P369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9"/>
  <c r="BH359"/>
  <c r="BG359"/>
  <c r="BF359"/>
  <c r="T359"/>
  <c r="R359"/>
  <c r="P359"/>
  <c r="BI355"/>
  <c r="BH355"/>
  <c r="BG355"/>
  <c r="BF355"/>
  <c r="T355"/>
  <c r="R355"/>
  <c r="P355"/>
  <c r="BI351"/>
  <c r="BH351"/>
  <c r="BG351"/>
  <c r="BF351"/>
  <c r="T351"/>
  <c r="R351"/>
  <c r="P351"/>
  <c r="BI347"/>
  <c r="BH347"/>
  <c r="BG347"/>
  <c r="BF347"/>
  <c r="T347"/>
  <c r="R347"/>
  <c r="P347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6"/>
  <c r="BH326"/>
  <c r="BG326"/>
  <c r="BF326"/>
  <c r="T326"/>
  <c r="R326"/>
  <c r="P326"/>
  <c r="BI321"/>
  <c r="BH321"/>
  <c r="BG321"/>
  <c r="BF321"/>
  <c r="T321"/>
  <c r="R321"/>
  <c r="P321"/>
  <c r="BI320"/>
  <c r="BH320"/>
  <c r="BG320"/>
  <c r="BF320"/>
  <c r="T320"/>
  <c r="R320"/>
  <c r="P320"/>
  <c r="BI316"/>
  <c r="BH316"/>
  <c r="BG316"/>
  <c r="BF316"/>
  <c r="T316"/>
  <c r="R316"/>
  <c r="P316"/>
  <c r="BI310"/>
  <c r="BH310"/>
  <c r="BG310"/>
  <c r="BF310"/>
  <c r="T310"/>
  <c r="R310"/>
  <c r="P310"/>
  <c r="BI305"/>
  <c r="BH305"/>
  <c r="BG305"/>
  <c r="BF305"/>
  <c r="T305"/>
  <c r="R305"/>
  <c r="P305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5"/>
  <c r="BH285"/>
  <c r="BG285"/>
  <c r="BF285"/>
  <c r="T285"/>
  <c r="R285"/>
  <c r="P285"/>
  <c r="BI280"/>
  <c r="BH280"/>
  <c r="BG280"/>
  <c r="BF280"/>
  <c r="T280"/>
  <c r="R280"/>
  <c r="P280"/>
  <c r="BI275"/>
  <c r="BH275"/>
  <c r="BG275"/>
  <c r="BF275"/>
  <c r="T275"/>
  <c r="R275"/>
  <c r="P275"/>
  <c r="BI270"/>
  <c r="BH270"/>
  <c r="BG270"/>
  <c r="BF270"/>
  <c r="T270"/>
  <c r="R270"/>
  <c r="P270"/>
  <c r="BI265"/>
  <c r="BH265"/>
  <c r="BG265"/>
  <c r="BF265"/>
  <c r="T265"/>
  <c r="R265"/>
  <c r="P265"/>
  <c r="BI260"/>
  <c r="BH260"/>
  <c r="BG260"/>
  <c r="BF260"/>
  <c r="T260"/>
  <c r="R260"/>
  <c r="P260"/>
  <c r="BI253"/>
  <c r="BH253"/>
  <c r="BG253"/>
  <c r="BF253"/>
  <c r="T253"/>
  <c r="R253"/>
  <c r="P253"/>
  <c r="BI247"/>
  <c r="BH247"/>
  <c r="BG247"/>
  <c r="BF247"/>
  <c r="T247"/>
  <c r="R247"/>
  <c r="P247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2"/>
  <c r="BH232"/>
  <c r="BG232"/>
  <c r="BF232"/>
  <c r="T232"/>
  <c r="R232"/>
  <c r="P232"/>
  <c r="BI230"/>
  <c r="BH230"/>
  <c r="BG230"/>
  <c r="BF230"/>
  <c r="T230"/>
  <c r="R230"/>
  <c r="P230"/>
  <c r="BI225"/>
  <c r="BH225"/>
  <c r="BG225"/>
  <c r="BF225"/>
  <c r="T225"/>
  <c r="R225"/>
  <c r="P225"/>
  <c r="BI220"/>
  <c r="BH220"/>
  <c r="BG220"/>
  <c r="BF220"/>
  <c r="T220"/>
  <c r="R220"/>
  <c r="P220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7"/>
  <c r="BH187"/>
  <c r="BG187"/>
  <c r="BF187"/>
  <c r="T187"/>
  <c r="R187"/>
  <c r="P187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55"/>
  <c r="J17"/>
  <c r="J12"/>
  <c r="J82"/>
  <c r="E7"/>
  <c r="E48"/>
  <c i="1" r="L50"/>
  <c r="AM50"/>
  <c r="AM49"/>
  <c r="L49"/>
  <c r="AM47"/>
  <c r="L47"/>
  <c r="L45"/>
  <c r="L44"/>
  <c i="2" r="J115"/>
  <c i="3" r="BK92"/>
  <c i="2" r="J195"/>
  <c r="J363"/>
  <c i="3" r="J89"/>
  <c i="2" r="BK369"/>
  <c r="J151"/>
  <c r="BK225"/>
  <c i="3" r="BK90"/>
  <c r="BK98"/>
  <c i="2" r="J290"/>
  <c r="J146"/>
  <c r="BK199"/>
  <c r="J103"/>
  <c r="BK203"/>
  <c r="BK155"/>
  <c r="BK125"/>
  <c r="BK300"/>
  <c r="BK270"/>
  <c r="BK245"/>
  <c r="J129"/>
  <c r="BK280"/>
  <c r="BK111"/>
  <c r="J34"/>
  <c r="BK119"/>
  <c i="3" r="J92"/>
  <c i="2" r="BK159"/>
  <c r="BK151"/>
  <c r="J164"/>
  <c r="J320"/>
  <c r="BK129"/>
  <c r="BK253"/>
  <c r="J109"/>
  <c r="BK316"/>
  <c r="J95"/>
  <c r="BK359"/>
  <c r="J107"/>
  <c r="J155"/>
  <c r="J119"/>
  <c r="J121"/>
  <c r="BK310"/>
  <c r="J99"/>
  <c r="J344"/>
  <c r="BK376"/>
  <c r="J206"/>
  <c r="J360"/>
  <c i="3" r="J95"/>
  <c i="2" r="BK192"/>
  <c r="J260"/>
  <c i="3" r="BK101"/>
  <c i="2" r="J125"/>
  <c r="J310"/>
  <c r="BK232"/>
  <c r="J295"/>
  <c r="BK164"/>
  <c r="BK363"/>
  <c r="BK95"/>
  <c r="J253"/>
  <c r="J337"/>
  <c r="BK241"/>
  <c r="J351"/>
  <c r="J185"/>
  <c r="J347"/>
  <c r="J329"/>
  <c r="BK133"/>
  <c r="BK215"/>
  <c r="J275"/>
  <c r="J280"/>
  <c r="BK154"/>
  <c r="J265"/>
  <c i="3" r="BK89"/>
  <c i="2" r="J133"/>
  <c r="BK326"/>
  <c r="J285"/>
  <c i="1" r="AS54"/>
  <c i="2" r="J180"/>
  <c r="BK103"/>
  <c r="BK340"/>
  <c r="J154"/>
  <c r="BK355"/>
  <c r="BK337"/>
  <c r="BK321"/>
  <c r="BK195"/>
  <c r="BK187"/>
  <c r="J175"/>
  <c r="BK329"/>
  <c r="J199"/>
  <c r="BK333"/>
  <c r="J270"/>
  <c r="BK230"/>
  <c r="BK371"/>
  <c r="J111"/>
  <c r="J321"/>
  <c i="3" r="J98"/>
  <c i="2" r="BK210"/>
  <c r="J241"/>
  <c r="BK260"/>
  <c r="J247"/>
  <c r="BK180"/>
  <c r="BK206"/>
  <c r="BK320"/>
  <c r="J333"/>
  <c r="J117"/>
  <c r="J230"/>
  <c r="J225"/>
  <c r="BK360"/>
  <c r="J159"/>
  <c r="J187"/>
  <c r="BK347"/>
  <c i="3" r="BK95"/>
  <c r="J101"/>
  <c i="2" r="J237"/>
  <c r="J376"/>
  <c r="BK175"/>
  <c r="BK167"/>
  <c r="J316"/>
  <c r="J192"/>
  <c r="J245"/>
  <c r="J340"/>
  <c r="J135"/>
  <c r="BK115"/>
  <c r="BK99"/>
  <c r="J139"/>
  <c r="BK365"/>
  <c r="J167"/>
  <c r="J215"/>
  <c r="J371"/>
  <c i="3" r="BK87"/>
  <c i="2" r="J326"/>
  <c r="BK146"/>
  <c r="BK344"/>
  <c r="BK109"/>
  <c r="BK121"/>
  <c r="F35"/>
  <c r="J210"/>
  <c r="BK247"/>
  <c r="BK91"/>
  <c i="3" r="J90"/>
  <c i="2" r="BK305"/>
  <c r="BK265"/>
  <c r="J305"/>
  <c r="BK275"/>
  <c r="BK290"/>
  <c r="J220"/>
  <c r="J369"/>
  <c r="J355"/>
  <c r="BK107"/>
  <c r="J365"/>
  <c r="J170"/>
  <c r="J232"/>
  <c r="BK139"/>
  <c r="BK295"/>
  <c r="J359"/>
  <c r="BK135"/>
  <c r="F34"/>
  <c r="BK285"/>
  <c r="J300"/>
  <c r="BK170"/>
  <c i="3" r="J87"/>
  <c i="2" r="BK185"/>
  <c r="BK117"/>
  <c r="BK220"/>
  <c r="BK237"/>
  <c r="BK351"/>
  <c r="J203"/>
  <c r="J91"/>
  <c l="1" r="P90"/>
  <c r="R90"/>
  <c r="R244"/>
  <c r="BK90"/>
  <c r="J90"/>
  <c r="J61"/>
  <c r="P244"/>
  <c r="T90"/>
  <c r="P236"/>
  <c r="T244"/>
  <c r="R236"/>
  <c r="BK328"/>
  <c r="J328"/>
  <c r="J66"/>
  <c r="BK252"/>
  <c r="J252"/>
  <c r="J65"/>
  <c r="BK236"/>
  <c r="J236"/>
  <c r="J63"/>
  <c r="BK219"/>
  <c r="J219"/>
  <c r="J62"/>
  <c r="R328"/>
  <c r="P328"/>
  <c r="R219"/>
  <c r="T236"/>
  <c r="R362"/>
  <c r="P252"/>
  <c r="T362"/>
  <c r="T219"/>
  <c r="BK244"/>
  <c r="J244"/>
  <c r="J64"/>
  <c r="BK362"/>
  <c r="J362"/>
  <c r="J67"/>
  <c r="P219"/>
  <c r="T328"/>
  <c i="3" r="R86"/>
  <c r="R85"/>
  <c r="R84"/>
  <c i="2" r="R252"/>
  <c r="T252"/>
  <c r="P362"/>
  <c i="3" r="BK86"/>
  <c r="J86"/>
  <c r="J61"/>
  <c r="P86"/>
  <c r="P85"/>
  <c r="P84"/>
  <c i="1" r="AU56"/>
  <c i="3" r="T86"/>
  <c r="T85"/>
  <c r="T84"/>
  <c i="2" r="BK375"/>
  <c r="J375"/>
  <c r="J68"/>
  <c i="3" r="BK94"/>
  <c r="J94"/>
  <c r="J62"/>
  <c r="BK97"/>
  <c r="J97"/>
  <c r="J63"/>
  <c r="BK100"/>
  <c r="J100"/>
  <c r="J64"/>
  <c r="F55"/>
  <c r="BE92"/>
  <c r="J78"/>
  <c r="BE89"/>
  <c r="E48"/>
  <c r="BE87"/>
  <c r="BE90"/>
  <c r="BE95"/>
  <c r="BE98"/>
  <c r="BE101"/>
  <c i="2" r="BE270"/>
  <c r="BE275"/>
  <c r="BE321"/>
  <c r="BE333"/>
  <c r="BE340"/>
  <c r="BE344"/>
  <c r="BE360"/>
  <c r="E78"/>
  <c r="BE117"/>
  <c r="BE133"/>
  <c r="BE154"/>
  <c r="BE371"/>
  <c r="BE351"/>
  <c r="J52"/>
  <c r="BE139"/>
  <c r="BE167"/>
  <c i="1" r="AW55"/>
  <c i="2" r="BE285"/>
  <c r="BE305"/>
  <c r="BE180"/>
  <c r="BE320"/>
  <c r="BE329"/>
  <c r="BE159"/>
  <c r="BE170"/>
  <c r="BE175"/>
  <c r="BE185"/>
  <c r="BE192"/>
  <c r="BE199"/>
  <c r="BE203"/>
  <c r="BE237"/>
  <c r="BE253"/>
  <c r="BE280"/>
  <c r="BE290"/>
  <c r="BE310"/>
  <c r="BE316"/>
  <c r="BE363"/>
  <c r="F85"/>
  <c r="BE119"/>
  <c r="BE129"/>
  <c r="BE135"/>
  <c r="BE151"/>
  <c r="BE232"/>
  <c r="BE265"/>
  <c r="BE326"/>
  <c r="BE337"/>
  <c r="BE347"/>
  <c r="BE365"/>
  <c r="BE369"/>
  <c i="1" r="BA55"/>
  <c i="2" r="BE91"/>
  <c r="BE99"/>
  <c r="BE107"/>
  <c r="BE115"/>
  <c r="BE121"/>
  <c r="BE125"/>
  <c r="BE146"/>
  <c r="BE155"/>
  <c r="BE164"/>
  <c r="BE195"/>
  <c r="BE215"/>
  <c r="BE220"/>
  <c r="BE241"/>
  <c r="BE245"/>
  <c r="BE247"/>
  <c r="BE260"/>
  <c r="BE295"/>
  <c r="BE300"/>
  <c r="BE355"/>
  <c r="BE359"/>
  <c i="1" r="BB55"/>
  <c i="2" r="BE95"/>
  <c r="BE103"/>
  <c r="BE109"/>
  <c r="BE111"/>
  <c r="BE187"/>
  <c r="BE206"/>
  <c r="BE210"/>
  <c r="BE225"/>
  <c r="BE230"/>
  <c r="BE376"/>
  <c r="F36"/>
  <c r="F37"/>
  <c i="3" r="J34"/>
  <c i="1" r="AW56"/>
  <c i="3" r="F36"/>
  <c i="1" r="BC56"/>
  <c i="3" r="F35"/>
  <c i="1" r="BB56"/>
  <c r="BB54"/>
  <c r="AX54"/>
  <c i="3" r="F37"/>
  <c i="1" r="BD56"/>
  <c i="3" r="F34"/>
  <c i="1" r="BA56"/>
  <c r="BA54"/>
  <c r="W30"/>
  <c l="1" r="BC55"/>
  <c r="BD55"/>
  <c i="2" r="T89"/>
  <c r="T88"/>
  <c r="R89"/>
  <c r="R88"/>
  <c r="P89"/>
  <c r="P88"/>
  <c i="1" r="AU55"/>
  <c i="2" r="BK89"/>
  <c r="BK88"/>
  <c r="J88"/>
  <c r="J59"/>
  <c i="3" r="BK85"/>
  <c r="J85"/>
  <c r="J60"/>
  <c i="2" r="J89"/>
  <c r="J60"/>
  <c i="1" r="BC54"/>
  <c r="W32"/>
  <c r="BD54"/>
  <c r="W33"/>
  <c r="W31"/>
  <c i="2" r="J30"/>
  <c i="3" r="F33"/>
  <c i="1" r="AZ56"/>
  <c r="AW54"/>
  <c r="AK30"/>
  <c i="2" r="F33"/>
  <c i="1" r="AZ55"/>
  <c r="AU54"/>
  <c i="2" r="J33"/>
  <c i="1" r="AV55"/>
  <c r="AT55"/>
  <c i="3" r="J33"/>
  <c i="1" r="AV56"/>
  <c r="AT56"/>
  <c l="1" r="AG55"/>
  <c i="3" r="BK84"/>
  <c r="J84"/>
  <c r="J59"/>
  <c i="2" r="J39"/>
  <c i="1" r="AN55"/>
  <c r="AY54"/>
  <c r="AZ54"/>
  <c r="W29"/>
  <c i="3" l="1" r="J30"/>
  <c i="1" r="AG56"/>
  <c r="AG54"/>
  <c r="AK26"/>
  <c r="AV54"/>
  <c r="AK29"/>
  <c r="AK35"/>
  <c i="3" l="1" r="J39"/>
  <c i="1" r="AN56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<sst xmlns="http://schemas.openxmlformats.org/spreadsheetml/2006/main">
  <si>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</si>
  <si>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</si>
  <si>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</si>
  <si>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</si>
  <si>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</si>
  <si>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{4b3343ed-643d-4898-aa0b-33f8ac14e9af}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</si>
  <si>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</si>
  <si>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</si>
  <si>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</si>
  <si>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</si>
  <si>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</si>
  <si>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</si>
  <si>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</si>
  <si>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</si>
  <si>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SKD77A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</si>
  <si>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</si>
  <si>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</si>
  <si>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CHODNÍK MEZI DOLNÍ A HORNÍ ČÁSTÍ OBCE LIPNICE</t>
  </si>
  <si>
    <t>KSO:</t>
  </si>
  <si>
    <t/>
  </si>
  <si>
    <t>CC-CZ:</t>
  </si>
  <si>
    <t>Místo:</t>
  </si>
  <si>
    <t xml:space="preserve"> </t>
  </si>
  <si>
    <t>Datum:</t>
  </si>
  <si>
    <t>23. 6. 2025</t>
  </si>
  <si>
    <t>Zadavatel:</t>
  </si>
  <si>
    <t>IČ:</t>
  </si>
  <si>
    <t>00257249</t>
  </si>
  <si>
    <t>město Spálené Poříčí</t>
  </si>
  <si>
    <t>DIČ:</t>
  </si>
  <si>
    <t>Účastník:</t>
  </si>
  <si>
    <t>Vyplň údaj</t>
  </si>
  <si>
    <t>Projektant:</t>
  </si>
  <si>
    <t>13890450</t>
  </si>
  <si>
    <t>Projekční kancelář Ing.Škubalová</t>
  </si>
  <si>
    <t>CZ5651090258</t>
  </si>
  <si>
    <t>True</t>
  </si>
  <si>
    <t>Zpracovatel:</t>
  </si>
  <si>
    <t>11628626</t>
  </si>
  <si>
    <t>Straka</t>
  </si>
  <si>
    <t>CZ5501101551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</si>
  <si>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</si>
  <si>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</si>
  <si>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</si>
  <si>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</si>
  <si>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</si>
  <si>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</si>
  <si>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</si>
  <si>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</si>
  <si>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</si>
  <si>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</si>
  <si>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</si>
  <si>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</si>
  <si>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</si>
  <si>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</si>
  <si>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</si>
  <si>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</si>
  <si>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</si>
  <si>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</si>
  <si>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</si>
  <si>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</si>
  <si>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</si>
  <si>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</si>
  <si>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</si>
  <si>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</si>
  <si>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</si>
  <si>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</si>
  <si>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</si>
  <si>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</si>
  <si>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</si>
  <si>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</si>
  <si>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</si>
  <si>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</si>
  <si>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</si>
  <si>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</si>
  <si>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</si>
  <si>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</si>
  <si>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</si>
  <si>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</si>
  <si>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</si>
  <si>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</si>
  <si>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</si>
  <si>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SKD5501</t>
  </si>
  <si>
    <t>SO 101 Chodníky a ostatní plochy</t>
  </si>
  <si>
    <t>STA</t>
  </si>
  <si>
    <t>1</t>
  </si>
  <si>
    <t>{4d5fcb38-2b48-473a-8632-bd065954169c}</t>
  </si>
  <si>
    <t>2</t>
  </si>
  <si>
    <t>SKD7703</t>
  </si>
  <si>
    <t>VON</t>
  </si>
  <si>
    <t>{19fbffb3-da46-423f-b97b-c480cce5d91a}</t>
  </si>
  <si>
    <t>KRYCÍ LIST SOUPISU PRACÍ</t>
  </si>
  <si>
    <t>Objekt:</t>
  </si>
  <si>
    <t>SKD5501 - SO 101 Chodníky a ostatní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</si>
  <si>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</si>
  <si>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</si>
  <si>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</si>
  <si>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</si>
  <si>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</si>
  <si>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</si>
  <si>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</si>
  <si>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</si>
  <si>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</si>
  <si>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</si>
  <si>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</si>
  <si>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</si>
  <si>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</si>
  <si>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</si>
  <si>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</si>
  <si>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</si>
  <si>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</si>
  <si>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</si>
  <si>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</si>
  <si>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</si>
  <si>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</si>
  <si>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</si>
  <si>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</si>
  <si>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</si>
  <si>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</si>
  <si>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</si>
  <si>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</si>
  <si>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</si>
  <si>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</si>
  <si>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</si>
  <si>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</si>
  <si>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</si>
  <si>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tl. do 100 mm, v jakékoliv ploše</t>
  </si>
  <si>
    <t>m2</t>
  </si>
  <si>
    <t>CS ÚRS 2023 01</t>
  </si>
  <si>
    <t>4</t>
  </si>
  <si>
    <t>Online PSC</t>
  </si>
  <si>
    <t>https://podminky.urs.cz/item/CS_URS_2023_01/111301111</t>
  </si>
  <si>
    <t>VV</t>
  </si>
  <si>
    <t>1348,5+2187</t>
  </si>
  <si>
    <t>Součet</t>
  </si>
  <si>
    <t>112101101</t>
  </si>
  <si>
    <t>Odstranění stromů s odřezáním kmene a s odvětvením listnatých, průměru kmene přes 100 do 300 mm</t>
  </si>
  <si>
    <t>kus</t>
  </si>
  <si>
    <t>https://podminky.urs.cz/item/CS_URS_2023_01/112101101</t>
  </si>
  <si>
    <t>3</t>
  </si>
  <si>
    <t>112251101</t>
  </si>
  <si>
    <t>Odstranění pařezů strojně s jejich vykopáním, vytrháním nebo odstřelením průměru přes 100 do 300 mm</t>
  </si>
  <si>
    <t>6</t>
  </si>
  <si>
    <t>https://podminky.urs.cz/item/CS_URS_2023_01/112251101</t>
  </si>
  <si>
    <t xml:space="preserve">2 </t>
  </si>
  <si>
    <t>113107342</t>
  </si>
  <si>
    <t>Odstranění podkladů nebo krytů strojně plochy jednotlivě do 50 m2 s přemístěním hmot na skládku na vzdálenost do 3 m nebo s naložením na dopravní prostředek živičných, o tl. vrstvy přes 50 do 100 mm</t>
  </si>
  <si>
    <t>8</t>
  </si>
  <si>
    <t>https://podminky.urs.cz/item/CS_URS_2023_01/113107342</t>
  </si>
  <si>
    <t>24,5</t>
  </si>
  <si>
    <t>5</t>
  </si>
  <si>
    <t>122252205</t>
  </si>
  <si>
    <t>Odkopávky a prokopávky nezapažené pro silnice a dálnice strojně v hornině třídy těžitelnosti I přes 500 do 1 000 m3</t>
  </si>
  <si>
    <t>m3</t>
  </si>
  <si>
    <t>10</t>
  </si>
  <si>
    <t>https://podminky.urs.cz/item/CS_URS_2023_01/122252205</t>
  </si>
  <si>
    <t>132251101</t>
  </si>
  <si>
    <t>Hloubení nezapažených rýh šířky do 800 mm strojně s urovnáním dna do předepsaného profilu a spádu v hornině třídy těžitelnosti I skupiny 3 do 20 m3</t>
  </si>
  <si>
    <t>https://podminky.urs.cz/item/CS_URS_2023_01/132251101</t>
  </si>
  <si>
    <t>7</t>
  </si>
  <si>
    <t>132251251</t>
  </si>
  <si>
    <t>Hloubení nezapažených rýh šířky přes 800 do 2 000 mm strojně s urovnáním dna do předepsaného profilu a spádu v hornině třídy těžitelnosti I skupiny 3 do 20 m3</t>
  </si>
  <si>
    <t>14</t>
  </si>
  <si>
    <t>https://podminky.urs.cz/item/CS_URS_2023_01/132251251</t>
  </si>
  <si>
    <t>1,5*2*8+37*0,4</t>
  </si>
  <si>
    <t>162201401</t>
  </si>
  <si>
    <t>Vodorovné přemístění větví, kmenů nebo pařezů s naložením, složením a dopravou do 1000 m větví stromů listnatých, průměru kmene přes 100 do 300 mm</t>
  </si>
  <si>
    <t>16</t>
  </si>
  <si>
    <t>https://podminky.urs.cz/item/CS_URS_2023_01/162201401</t>
  </si>
  <si>
    <t>9</t>
  </si>
  <si>
    <t>162201411</t>
  </si>
  <si>
    <t>Vodorovné přemístění větví, kmenů nebo pařezů s naložením, složením a dopravou do 1000 m kmenů stromů listnatých, průměru přes 100 do 300 mm</t>
  </si>
  <si>
    <t>18</t>
  </si>
  <si>
    <t>https://podminky.urs.cz/item/CS_URS_2023_01/162201411</t>
  </si>
  <si>
    <t>162201421</t>
  </si>
  <si>
    <t>Vodorovné přemístění větví, kmenů nebo pařezů s naložením, složením a dopravou do 1000 m pařezů kmenů, průměru přes 100 do 300 mm</t>
  </si>
  <si>
    <t>20</t>
  </si>
  <si>
    <t>https://podminky.urs.cz/item/CS_URS_2023_01/162201421</t>
  </si>
  <si>
    <t>11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</si>
  <si>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</si>
  <si>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</si>
  <si>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22</t>
  </si>
  <si>
    <t>https://podminky.urs.cz/item/CS_URS_2023_01/162301931</t>
  </si>
  <si>
    <t>2*14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</si>
  <si>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</si>
  <si>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</si>
  <si>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24</t>
  </si>
  <si>
    <t>https://podminky.urs.cz/item/CS_URS_2023_01/162301951</t>
  </si>
  <si>
    <t>13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</si>
  <si>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</si>
  <si>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</si>
  <si>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26</t>
  </si>
  <si>
    <t>https://podminky.urs.cz/item/CS_URS_2023_01/162301971</t>
  </si>
  <si>
    <t>162702111</t>
  </si>
  <si>
    <t>Vodorovné přemístění drnu na suchu na vzdálenost přes 5000 do 6000 m</t>
  </si>
  <si>
    <t>28</t>
  </si>
  <si>
    <t>https://podminky.urs.cz/item/CS_URS_2023_01/162702111</t>
  </si>
  <si>
    <t>15</t>
  </si>
  <si>
    <t>162702119</t>
  </si>
  <si>
    <t>Vodorovné přemístění drnu na suchu Příplatek k ceně za každých dalších i započatých 1000 m</t>
  </si>
  <si>
    <t>30</t>
  </si>
  <si>
    <t>https://podminky.urs.cz/item/CS_URS_2023_01/162702119</t>
  </si>
  <si>
    <t>3535,5*(4+5)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</si>
  <si>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</si>
  <si>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</si>
  <si>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32</t>
  </si>
  <si>
    <t>https://podminky.urs.cz/item/CS_URS_2023_01/162751117</t>
  </si>
  <si>
    <t>867,02</t>
  </si>
  <si>
    <t>odkop</t>
  </si>
  <si>
    <t>2,55+38,8</t>
  </si>
  <si>
    <t>rýhy</t>
  </si>
  <si>
    <t>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</si>
  <si>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</si>
  <si>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</si>
  <si>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34</t>
  </si>
  <si>
    <t>https://podminky.urs.cz/item/CS_URS_2023_01/162751119</t>
  </si>
  <si>
    <t>P</t>
  </si>
  <si>
    <t>Poznámka k položce:_x000d_
Uznatelné náklady: 877,38*5 = 4386,9</t>
  </si>
  <si>
    <t>908,37*5</t>
  </si>
  <si>
    <t>16275117R</t>
  </si>
  <si>
    <t>Dovoz potřebné ornice po suchu na obvyklém dopravním prostředku, bez naložení výkopku, avšak se složením bez rozhrnutí ze vzdálenosti dle možností uchazeče</t>
  </si>
  <si>
    <t>36</t>
  </si>
  <si>
    <t>2187*0,2</t>
  </si>
  <si>
    <t>19</t>
  </si>
  <si>
    <t>M</t>
  </si>
  <si>
    <t>10364101</t>
  </si>
  <si>
    <t xml:space="preserve">zemina pro terénní úpravy -  ornice</t>
  </si>
  <si>
    <t>t</t>
  </si>
  <si>
    <t>38</t>
  </si>
  <si>
    <t>16715111R</t>
  </si>
  <si>
    <t>Nakládání, skládání a překládání ornice přes 100 m3</t>
  </si>
  <si>
    <t>40</t>
  </si>
  <si>
    <t>https://podminky.urs.cz/item/CS_URS_2023_01/16715111R</t>
  </si>
  <si>
    <t>437,4</t>
  </si>
  <si>
    <t>171151111</t>
  </si>
  <si>
    <t>Uložení sypanin do násypů strojně s rozprostřením sypaniny ve vrstvách a s hrubým urovnáním zhutněných z hornin nesoudržných sypkých</t>
  </si>
  <si>
    <t>42</t>
  </si>
  <si>
    <t>https://podminky.urs.cz/item/CS_URS_2023_01/171151111</t>
  </si>
  <si>
    <t>35</t>
  </si>
  <si>
    <t>z nakup-materiálů</t>
  </si>
  <si>
    <t>58331200</t>
  </si>
  <si>
    <t>štěrkopísek netříděný zásypový</t>
  </si>
  <si>
    <t>44</t>
  </si>
  <si>
    <t>35*2 "Přepočtené koeficientem množství</t>
  </si>
  <si>
    <t>23</t>
  </si>
  <si>
    <t>171201231</t>
  </si>
  <si>
    <t>Poplatek za uložení stavebního odpadu na recyklační skládce (skládkovné) zeminy a kamení zatříděného do Katalogu odpadů pod kódem 17 05 04</t>
  </si>
  <si>
    <t>46</t>
  </si>
  <si>
    <t>https://podminky.urs.cz/item/CS_URS_2023_01/171201231</t>
  </si>
  <si>
    <t>Poznámka k položce:_x000d_
Uznatelné náklady: 877,38*1,8 = 1579,28</t>
  </si>
  <si>
    <t>48</t>
  </si>
  <si>
    <t>drny</t>
  </si>
  <si>
    <t>3535,5*0,2</t>
  </si>
  <si>
    <t>25</t>
  </si>
  <si>
    <t>171251201</t>
  </si>
  <si>
    <t>Uložení sypaniny na skládky nebo meziskládky bez hutnění s upravením uložené sypaniny do předepsaného tvaru</t>
  </si>
  <si>
    <t>50</t>
  </si>
  <si>
    <t>https://podminky.urs.cz/item/CS_URS_2023_01/171251201</t>
  </si>
  <si>
    <t>Poznámka k položce:_x000d_
Uznatelné náklady: 877,38</t>
  </si>
  <si>
    <t>908,37</t>
  </si>
  <si>
    <t>174151101</t>
  </si>
  <si>
    <t>Zásyp sypaninou z jakékoliv horniny strojně s uložením výkopku ve vrstvách se zhutněním jam, šachet, rýh nebo kolem objektů v těchto vykopávkách</t>
  </si>
  <si>
    <t>52</t>
  </si>
  <si>
    <t>https://podminky.urs.cz/item/CS_URS_2023_01/174151101</t>
  </si>
  <si>
    <t>6,1*0,5*2</t>
  </si>
  <si>
    <t>propust</t>
  </si>
  <si>
    <t>27</t>
  </si>
  <si>
    <t>54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</si>
  <si>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</si>
  <si>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</si>
  <si>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56</t>
  </si>
  <si>
    <t>https://podminky.urs.cz/item/CS_URS_2023_01/175151101</t>
  </si>
  <si>
    <t>1,5*1*6,1</t>
  </si>
  <si>
    <t>29</t>
  </si>
  <si>
    <t>58</t>
  </si>
  <si>
    <t>9,15*2 "Přepočtené koeficientem množství</t>
  </si>
  <si>
    <t>181351113</t>
  </si>
  <si>
    <t>Rozprostření a urovnání ornice v rovině nebo ve svahu sklonu do 1:5 strojně při souvislé ploše přes 500 m2, tl. vrstvy do 200 mm</t>
  </si>
  <si>
    <t>60</t>
  </si>
  <si>
    <t>https://podminky.urs.cz/item/CS_URS_2023_01/181351113</t>
  </si>
  <si>
    <t>2187</t>
  </si>
  <si>
    <t>31</t>
  </si>
  <si>
    <t>181451131</t>
  </si>
  <si>
    <t>Založení trávníku na půdě předem připravené plochy přes 1000 m2 výsevem včetně utažení parkového v rovině nebo na svahu do 1:5</t>
  </si>
  <si>
    <t>62</t>
  </si>
  <si>
    <t>https://podminky.urs.cz/item/CS_URS_2023_01/181451131</t>
  </si>
  <si>
    <t>00572410</t>
  </si>
  <si>
    <t>osivo směs travní parková</t>
  </si>
  <si>
    <t>kg</t>
  </si>
  <si>
    <t>64</t>
  </si>
  <si>
    <t>2187*0,02 "Přepočtené koeficientem množství</t>
  </si>
  <si>
    <t>33</t>
  </si>
  <si>
    <t>181951111</t>
  </si>
  <si>
    <t>Úprava pláně vyrovnáním výškových rozdílů strojně v hornině třídy těžitelnosti I, skupiny 1 až 3 bez zhutnění</t>
  </si>
  <si>
    <t>66</t>
  </si>
  <si>
    <t>https://podminky.urs.cz/item/CS_URS_2023_01/181951111</t>
  </si>
  <si>
    <t>181951112</t>
  </si>
  <si>
    <t>Úprava pláně vyrovnáním výškových rozdílů strojně v hornině třídy těžitelnosti I, skupiny 1 až 3 se zhutněním</t>
  </si>
  <si>
    <t>68</t>
  </si>
  <si>
    <t>https://podminky.urs.cz/item/CS_URS_2023_01/181951112</t>
  </si>
  <si>
    <t>1567,35</t>
  </si>
  <si>
    <t>94,5</t>
  </si>
  <si>
    <t>184818242</t>
  </si>
  <si>
    <t>Ochrana kmene bedněním před poškozením stavebním provozem zřízení včetně odstranění výšky bednění přes 2 do 3 m průměru kmene přes 300 do 500 mm</t>
  </si>
  <si>
    <t>70</t>
  </si>
  <si>
    <t>https://podminky.urs.cz/item/CS_URS_2023_01/184818242</t>
  </si>
  <si>
    <t>Zakládání</t>
  </si>
  <si>
    <t>73</t>
  </si>
  <si>
    <t>274321511</t>
  </si>
  <si>
    <t>Základy z betonu železového (bez výztuže) pasy z betonu bez zvláštních nároků na prostředí tř. C 25/30</t>
  </si>
  <si>
    <t>72</t>
  </si>
  <si>
    <t>https://podminky.urs.cz/item/CS_URS_2023_01/274321511</t>
  </si>
  <si>
    <t>4*1*0,8</t>
  </si>
  <si>
    <t>pro palis</t>
  </si>
  <si>
    <t>74</t>
  </si>
  <si>
    <t>274351121</t>
  </si>
  <si>
    <t>Bednění základů pasů rovné zřízení</t>
  </si>
  <si>
    <t>https://podminky.urs.cz/item/CS_URS_2023_01/274351121</t>
  </si>
  <si>
    <t>2*4*0,8+2*1*0,8</t>
  </si>
  <si>
    <t xml:space="preserve">pro palis. </t>
  </si>
  <si>
    <t>75</t>
  </si>
  <si>
    <t>274351122</t>
  </si>
  <si>
    <t>Bednění základů pasů rovné odstranění</t>
  </si>
  <si>
    <t>76</t>
  </si>
  <si>
    <t>https://podminky.urs.cz/item/CS_URS_2023_01/274351122</t>
  </si>
  <si>
    <t>274361821</t>
  </si>
  <si>
    <t>Výztuž základů pasů z betonářské oceli 10 505 (R) nebo BSt 500</t>
  </si>
  <si>
    <t>78</t>
  </si>
  <si>
    <t>https://podminky.urs.cz/item/CS_URS_2023_01/274361821</t>
  </si>
  <si>
    <t>0,55</t>
  </si>
  <si>
    <t>Svislé a kompletní konstrukce</t>
  </si>
  <si>
    <t>71</t>
  </si>
  <si>
    <t>339921132</t>
  </si>
  <si>
    <t>Osazování palisád betonových v řadě se zabetonováním výšky palisády přes 500 do 1000 mm</t>
  </si>
  <si>
    <t>m</t>
  </si>
  <si>
    <t>80</t>
  </si>
  <si>
    <t>https://podminky.urs.cz/item/CS_URS_2023_01/339921132</t>
  </si>
  <si>
    <t>59228414</t>
  </si>
  <si>
    <t>palisáda železobetonová tyčová půlkulatá přírodní 175x200x1000mm</t>
  </si>
  <si>
    <t>82</t>
  </si>
  <si>
    <t>4*5,715 "Přepočtené koeficientem množství</t>
  </si>
  <si>
    <t>Vodorovné konstrukce</t>
  </si>
  <si>
    <t>451317777</t>
  </si>
  <si>
    <t>Podklad nebo lože pod dlažbu (přídlažbu) v ploše vodorovné nebo ve sklonu do 1:5, tloušťky od 50 do 100 mm z betonu prostého</t>
  </si>
  <si>
    <t>84</t>
  </si>
  <si>
    <t>https://podminky.urs.cz/item/CS_URS_2023_01/451317777</t>
  </si>
  <si>
    <t>37</t>
  </si>
  <si>
    <t>452311161</t>
  </si>
  <si>
    <t>Podkladní a zajišťovací konstrukce z betonu prostého v otevřeném výkopu desky pod potrubí, stoky a drobné objekty z betonu tř. C 25/30</t>
  </si>
  <si>
    <t>86</t>
  </si>
  <si>
    <t>https://podminky.urs.cz/item/CS_URS_2023_01/452311161</t>
  </si>
  <si>
    <t>6,1*1*0,2</t>
  </si>
  <si>
    <t xml:space="preserve">bet.lože </t>
  </si>
  <si>
    <t>Komunikace pozemní</t>
  </si>
  <si>
    <t>564661111</t>
  </si>
  <si>
    <t>Podklad z kameniva hrubého drceného PDK vel. 0-125 mm, s rozprostřením a zhutněním, po zhutnění tl. 200 mm - sanace</t>
  </si>
  <si>
    <t>88</t>
  </si>
  <si>
    <t>https://podminky.urs.cz/item/CS_URS_2023_01/564661111</t>
  </si>
  <si>
    <t>1567,35*2</t>
  </si>
  <si>
    <t>chodník 2 x 200 mm</t>
  </si>
  <si>
    <t>94,5*2</t>
  </si>
  <si>
    <t xml:space="preserve">vjezdy 2 x 200 mm </t>
  </si>
  <si>
    <t>39</t>
  </si>
  <si>
    <t>564851111</t>
  </si>
  <si>
    <t>Podklad ze štěrkodrti ŠD 0-32 s rozprostřením a zhutněním, po zhutnění tl. 150 mm</t>
  </si>
  <si>
    <t>90</t>
  </si>
  <si>
    <t>https://podminky.urs.cz/item/CS_URS_2023_01/564851111</t>
  </si>
  <si>
    <t>1348,5</t>
  </si>
  <si>
    <t>chodník</t>
  </si>
  <si>
    <t>56485111A</t>
  </si>
  <si>
    <t>Podklad ze štěrkodrti ŠDA 0 - 32 s rozprostřením a zhutněním, po zhutnění tl. 150 mm</t>
  </si>
  <si>
    <t>92</t>
  </si>
  <si>
    <t>https://podminky.urs.cz/item/CS_URS_2023_01/56485111A</t>
  </si>
  <si>
    <t xml:space="preserve">vjezd </t>
  </si>
  <si>
    <t>41</t>
  </si>
  <si>
    <t>564861111</t>
  </si>
  <si>
    <t>Podklad ze štěrkodrti ŠD 0-45 s rozprostřením a zhutněním, po zhutnění tl. 200 mm</t>
  </si>
  <si>
    <t>94</t>
  </si>
  <si>
    <t>https://podminky.urs.cz/item/CS_URS_2023_01/564861111</t>
  </si>
  <si>
    <t>vjezd</t>
  </si>
  <si>
    <t>565145111</t>
  </si>
  <si>
    <t>Asfaltový beton vrstva podkladní ACP 16 + (obalované kamenivo střednězrnné - OKS) s rozprostřením a zhutněním v pruhu šířky přes 1,5 do 3 m, po zhutnění tl. 60 mm</t>
  </si>
  <si>
    <t>96</t>
  </si>
  <si>
    <t>https://podminky.urs.cz/item/CS_URS_2023_01/565145111</t>
  </si>
  <si>
    <t xml:space="preserve">chodník </t>
  </si>
  <si>
    <t>43</t>
  </si>
  <si>
    <t>565155121</t>
  </si>
  <si>
    <t>Asfaltový beton vrstva podkladní ACP 16 (obalované kamenivo střednězrnné - OKS) s rozprostřením a zhutněním v pruhu šířky přes 3 m, po zhutnění tl. 70 mm</t>
  </si>
  <si>
    <t>98</t>
  </si>
  <si>
    <t>https://podminky.urs.cz/item/CS_URS_2023_01/565155121</t>
  </si>
  <si>
    <t>573111111</t>
  </si>
  <si>
    <t>Postřik infiltrační PIA z asfaltu silničního s posypem kamenivem, v množství 0,50 kg/m2</t>
  </si>
  <si>
    <t>100</t>
  </si>
  <si>
    <t>https://podminky.urs.cz/item/CS_URS_2023_01/573111111</t>
  </si>
  <si>
    <t>45</t>
  </si>
  <si>
    <t>102</t>
  </si>
  <si>
    <t>573211107</t>
  </si>
  <si>
    <t>Postřik spojovací PSA bez posypu kamenivem z asfaltu silničního, v množství 0,30 kg/m2</t>
  </si>
  <si>
    <t>104</t>
  </si>
  <si>
    <t>https://podminky.urs.cz/item/CS_URS_2023_01/573211107</t>
  </si>
  <si>
    <t>47</t>
  </si>
  <si>
    <t>106</t>
  </si>
  <si>
    <t>577133111</t>
  </si>
  <si>
    <t>Asfaltový beton vrstva obrusná ACO 8 (ABJ) s rozprostřením a se zhutněním z nemodifikovaného asfaltu v pruhu šířky do 3 m, po zhutnění tl. 40 mm</t>
  </si>
  <si>
    <t>108</t>
  </si>
  <si>
    <t>https://podminky.urs.cz/item/CS_URS_2023_01/577133111</t>
  </si>
  <si>
    <t>49</t>
  </si>
  <si>
    <t>577134121</t>
  </si>
  <si>
    <t>Asfaltový beton vrstva obrusná ACO 11 (ABS) s rozprostřením a se zhutněním z nemodifikovaného asfaltu v pruhu šířky přes 3 m tř. I, po zhutnění tl. 40 mm</t>
  </si>
  <si>
    <t>110</t>
  </si>
  <si>
    <t>https://podminky.urs.cz/item/CS_URS_2023_01/577134121</t>
  </si>
  <si>
    <t>Poznámka k položce:_x000d_
Uznatelné náklady: vjezdy na šířku chodníku 34,4</t>
  </si>
  <si>
    <t>596211130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</si>
  <si>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C, pro plochy do 50 m2</t>
  </si>
  <si>
    <t>112</t>
  </si>
  <si>
    <t>https://podminky.urs.cz/item/CS_URS_2023_01/596211130</t>
  </si>
  <si>
    <t>9,5</t>
  </si>
  <si>
    <t>51</t>
  </si>
  <si>
    <t>59245006</t>
  </si>
  <si>
    <t>dlažba tvar obdélník betonová pro nevidomé 200x100x60mm barevná</t>
  </si>
  <si>
    <t>114</t>
  </si>
  <si>
    <t>597172121</t>
  </si>
  <si>
    <t>Rigol krajnicový s kamennou obrubou osazenou do lože z cementové malty s dlažbou tl. do 250 mm z lomového kamene lomařsky upraveného na sucho, se zřízením lože ze štěrkopísku s vyplněním spár cementovou maltou a s vyspárováním, rigol v půdorysu přímý</t>
  </si>
  <si>
    <t>116</t>
  </si>
  <si>
    <t>https://podminky.urs.cz/item/CS_URS_2023_01/597172121</t>
  </si>
  <si>
    <t>Poznámka k položce:_x000d_
Odláždění vtoku a výtoku zatrubnění</t>
  </si>
  <si>
    <t>37,2</t>
  </si>
  <si>
    <t>53</t>
  </si>
  <si>
    <t>599632111</t>
  </si>
  <si>
    <t>Vyplnění spár dlažby (přídlažby) z lomového kamene v jakémkoliv sklonu plochy a jakékoliv tloušťky cementovou maltou se zatřením</t>
  </si>
  <si>
    <t>118</t>
  </si>
  <si>
    <t>https://podminky.urs.cz/item/CS_URS_2023_01/599632111</t>
  </si>
  <si>
    <t>Ostatní konstrukce a práce, bourání</t>
  </si>
  <si>
    <t>915223111</t>
  </si>
  <si>
    <t>Orientační prvky pro nevidomé z plastu na pozemních komunikacích a komunikacích pro pěší varovný pás šířky 420 mm</t>
  </si>
  <si>
    <t>120</t>
  </si>
  <si>
    <t>https://podminky.urs.cz/item/CS_URS_2023_01/915223111</t>
  </si>
  <si>
    <t>16,5/0,4</t>
  </si>
  <si>
    <t>55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</si>
  <si>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</si>
  <si>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</si>
  <si>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122</t>
  </si>
  <si>
    <t>https://podminky.urs.cz/item/CS_URS_2023_01/916131213</t>
  </si>
  <si>
    <t>59217034</t>
  </si>
  <si>
    <t>obrubník betonový silniční 1000x150x300mm, vč.obloukových</t>
  </si>
  <si>
    <t>124</t>
  </si>
  <si>
    <t>41*1,02 "Přepočtené koeficientem množství</t>
  </si>
  <si>
    <t>57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</si>
  <si>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</si>
  <si>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</si>
  <si>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126</t>
  </si>
  <si>
    <t>https://podminky.urs.cz/item/CS_URS_2023_01/916231213</t>
  </si>
  <si>
    <t>1391</t>
  </si>
  <si>
    <t>59217016</t>
  </si>
  <si>
    <t xml:space="preserve">obrubník betonový chodníkový 1000x80x250mm  vč.obloukových</t>
  </si>
  <si>
    <t>128</t>
  </si>
  <si>
    <t>1391*1,02 "Přepočtené koeficientem množství</t>
  </si>
  <si>
    <t>59</t>
  </si>
  <si>
    <t>916991121</t>
  </si>
  <si>
    <t>Lože pod obrubníky, krajníky nebo obruby z dlažebních kostek z betonu prostého</t>
  </si>
  <si>
    <t>130</t>
  </si>
  <si>
    <t>https://podminky.urs.cz/item/CS_URS_2023_01/916991121</t>
  </si>
  <si>
    <t>41*0,3*0,1</t>
  </si>
  <si>
    <t>919411131</t>
  </si>
  <si>
    <t>Čelo propustku včetně římsy z betonu prostého se zvýšenými nároky na prostředí, pro propustek z trub DN 300 až 500 mm</t>
  </si>
  <si>
    <t>132</t>
  </si>
  <si>
    <t>https://podminky.urs.cz/item/CS_URS_2023_01/919411131</t>
  </si>
  <si>
    <t>61</t>
  </si>
  <si>
    <t>919521120</t>
  </si>
  <si>
    <t>Zřízení silničního propustku z trub betonových nebo železobetonových DN 400 mm</t>
  </si>
  <si>
    <t>134</t>
  </si>
  <si>
    <t>https://podminky.urs.cz/item/CS_URS_2023_01/919521120</t>
  </si>
  <si>
    <t>6,5</t>
  </si>
  <si>
    <t>59222022</t>
  </si>
  <si>
    <t>trouba ŽB hrdlová DN 400</t>
  </si>
  <si>
    <t>136</t>
  </si>
  <si>
    <t>63</t>
  </si>
  <si>
    <t>919535556</t>
  </si>
  <si>
    <t>Obetonování trubního propustku betonem prostým se zvýšenými nároky na prostředí tř. C 25/30</t>
  </si>
  <si>
    <t>138</t>
  </si>
  <si>
    <t>https://podminky.urs.cz/item/CS_URS_2023_01/919535556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</si>
  <si>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</si>
  <si>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</si>
  <si>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</si>
  <si>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</si>
  <si>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140</t>
  </si>
  <si>
    <t>https://podminky.urs.cz/item/CS_URS_2023_01/997221551</t>
  </si>
  <si>
    <t>65</t>
  </si>
  <si>
    <t>997221559</t>
  </si>
  <si>
    <t>Vodorovná doprava suti bez naložení, ale se složením a s hrubým urovnáním Příplatek k ceně za každý další i započatý 1 km přes 1 km</t>
  </si>
  <si>
    <t>142</t>
  </si>
  <si>
    <t>https://podminky.urs.cz/item/CS_URS_2023_01/997221559</t>
  </si>
  <si>
    <t>5,39*14</t>
  </si>
  <si>
    <t>997221611</t>
  </si>
  <si>
    <t>Nakládání na dopravní prostředky pro vodorovnou dopravu suti</t>
  </si>
  <si>
    <t>144</t>
  </si>
  <si>
    <t>https://podminky.urs.cz/item/CS_URS_2023_01/997221611</t>
  </si>
  <si>
    <t>67</t>
  </si>
  <si>
    <t>997221875</t>
  </si>
  <si>
    <t>Poplatek za uložení stavebního odpadu na recyklační skládce (skládkovné) asfaltového bez obsahu dehtu zatříděného do Katalogu odpadů pod kódem 17 03 02</t>
  </si>
  <si>
    <t>146</t>
  </si>
  <si>
    <t>https://podminky.urs.cz/item/CS_URS_2023_01/997221875</t>
  </si>
  <si>
    <t>5,39</t>
  </si>
  <si>
    <t>998</t>
  </si>
  <si>
    <t>Přesun hmot</t>
  </si>
  <si>
    <t>998225111</t>
  </si>
  <si>
    <t>Přesun hmot pro komunikace s krytem z kameniva, monolitickým betonovým nebo živičným dopravní vzdálenost do 200 m jakékoliv délky objektu</t>
  </si>
  <si>
    <t>148</t>
  </si>
  <si>
    <t>https://podminky.urs.cz/item/CS_URS_2023_01/998225111</t>
  </si>
  <si>
    <t>Poznámka k položce:_x000d_
Uznatelné náklady: 372,14</t>
  </si>
  <si>
    <t>SKD7703 - VON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</si>
  <si>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</si>
  <si>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</si>
  <si>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</si>
  <si>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</si>
  <si>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</si>
  <si>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</si>
  <si>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</si>
  <si>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</si>
  <si>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</si>
  <si>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</si>
  <si>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 - vytyčení , zaměření</t>
  </si>
  <si>
    <t>ks</t>
  </si>
  <si>
    <t>https://podminky.urs.cz/item/CS_URS_2023_01/012103000</t>
  </si>
  <si>
    <t>012203001</t>
  </si>
  <si>
    <t>Vytyčení stáv. inženýrských sítí</t>
  </si>
  <si>
    <t>012303000</t>
  </si>
  <si>
    <t>Geodetické práce po výstavbě - zaměření skutečného provedení</t>
  </si>
  <si>
    <t>https://podminky.urs.cz/item/CS_URS_2023_01/012303000</t>
  </si>
  <si>
    <t>013254000</t>
  </si>
  <si>
    <t>Dokumentace skutečného provedení stavby</t>
  </si>
  <si>
    <t>https://podminky.urs.cz/item/CS_URS_2023_01/013254000</t>
  </si>
  <si>
    <t>VRN3</t>
  </si>
  <si>
    <t>Zařízení staveniště</t>
  </si>
  <si>
    <t>030001000</t>
  </si>
  <si>
    <t>Zařízení staveniště - zřízení odstranění ,zabezpečení , oplocení , náklady na stav.buňky, mobil. WC ,energie pro ZS</t>
  </si>
  <si>
    <t>https://podminky.urs.cz/item/CS_URS_2023_01/030001000</t>
  </si>
  <si>
    <t>VRN4</t>
  </si>
  <si>
    <t>Inženýrská činnost</t>
  </si>
  <si>
    <t>043002001</t>
  </si>
  <si>
    <t>Zkoušení materiálů nezávislou zkušebnou nad rámec KZP dle požadavku investora</t>
  </si>
  <si>
    <t>https://podminky.urs.cz/item/CS_URS_2023_01/043002001</t>
  </si>
  <si>
    <t>VRN7</t>
  </si>
  <si>
    <t>Provozní vlivy</t>
  </si>
  <si>
    <t>072002001</t>
  </si>
  <si>
    <t>Dopravné inženýrská opatření</t>
  </si>
  <si>
    <t>https://podminky.urs.cz/item/CS_URS_2023_01/072002001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</si>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</sst>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1301111" TargetMode="External" /><Relationship Id="rId2" Type="http://schemas.openxmlformats.org/officeDocument/2006/relationships/hyperlink" Target="https://podminky.urs.cz/item/CS_URS_2023_01/112101101" TargetMode="External" /><Relationship Id="rId3" Type="http://schemas.openxmlformats.org/officeDocument/2006/relationships/hyperlink" Target="https://podminky.urs.cz/item/CS_URS_2023_01/112251101" TargetMode="External" /><Relationship Id="rId4" Type="http://schemas.openxmlformats.org/officeDocument/2006/relationships/hyperlink" Target="https://podminky.urs.cz/item/CS_URS_2023_01/113107342" TargetMode="External" /><Relationship Id="rId5" Type="http://schemas.openxmlformats.org/officeDocument/2006/relationships/hyperlink" Target="https://podminky.urs.cz/item/CS_URS_2023_01/122252205" TargetMode="External" /><Relationship Id="rId6" Type="http://schemas.openxmlformats.org/officeDocument/2006/relationships/hyperlink" Target="https://podminky.urs.cz/item/CS_URS_2023_01/132251101" TargetMode="External" /><Relationship Id="rId7" Type="http://schemas.openxmlformats.org/officeDocument/2006/relationships/hyperlink" Target="https://podminky.urs.cz/item/CS_URS_2023_01/132251251" TargetMode="External" /><Relationship Id="rId8" Type="http://schemas.openxmlformats.org/officeDocument/2006/relationships/hyperlink" Target="https://podminky.urs.cz/item/CS_URS_2023_01/162201401" TargetMode="External" /><Relationship Id="rId9" Type="http://schemas.openxmlformats.org/officeDocument/2006/relationships/hyperlink" Target="https://podminky.urs.cz/item/CS_URS_2023_01/162201411" TargetMode="External" /><Relationship Id="rId10" Type="http://schemas.openxmlformats.org/officeDocument/2006/relationships/hyperlink" Target="https://podminky.urs.cz/item/CS_URS_2023_01/162201421" TargetMode="External" /><Relationship Id="rId11" Type="http://schemas.openxmlformats.org/officeDocument/2006/relationships/hyperlink" Target="https://podminky.urs.cz/item/CS_URS_2023_01/162301931" TargetMode="External" /><Relationship Id="rId12" Type="http://schemas.openxmlformats.org/officeDocument/2006/relationships/hyperlink" Target="https://podminky.urs.cz/item/CS_URS_2023_01/162301951" TargetMode="External" /><Relationship Id="rId13" Type="http://schemas.openxmlformats.org/officeDocument/2006/relationships/hyperlink" Target="https://podminky.urs.cz/item/CS_URS_2023_01/162301971" TargetMode="External" /><Relationship Id="rId14" Type="http://schemas.openxmlformats.org/officeDocument/2006/relationships/hyperlink" Target="https://podminky.urs.cz/item/CS_URS_2023_01/162702111" TargetMode="External" /><Relationship Id="rId15" Type="http://schemas.openxmlformats.org/officeDocument/2006/relationships/hyperlink" Target="https://podminky.urs.cz/item/CS_URS_2023_01/162702119" TargetMode="External" /><Relationship Id="rId16" Type="http://schemas.openxmlformats.org/officeDocument/2006/relationships/hyperlink" Target="https://podminky.urs.cz/item/CS_URS_2023_01/162751117" TargetMode="External" /><Relationship Id="rId17" Type="http://schemas.openxmlformats.org/officeDocument/2006/relationships/hyperlink" Target="https://podminky.urs.cz/item/CS_URS_2023_01/162751119" TargetMode="External" /><Relationship Id="rId18" Type="http://schemas.openxmlformats.org/officeDocument/2006/relationships/hyperlink" Target="https://podminky.urs.cz/item/CS_URS_2023_01/16715111R" TargetMode="External" /><Relationship Id="rId19" Type="http://schemas.openxmlformats.org/officeDocument/2006/relationships/hyperlink" Target="https://podminky.urs.cz/item/CS_URS_2023_01/171151111" TargetMode="External" /><Relationship Id="rId20" Type="http://schemas.openxmlformats.org/officeDocument/2006/relationships/hyperlink" Target="https://podminky.urs.cz/item/CS_URS_2023_01/171201231" TargetMode="External" /><Relationship Id="rId21" Type="http://schemas.openxmlformats.org/officeDocument/2006/relationships/hyperlink" Target="https://podminky.urs.cz/item/CS_URS_2023_01/171201231" TargetMode="External" /><Relationship Id="rId22" Type="http://schemas.openxmlformats.org/officeDocument/2006/relationships/hyperlink" Target="https://podminky.urs.cz/item/CS_URS_2023_01/171251201" TargetMode="External" /><Relationship Id="rId23" Type="http://schemas.openxmlformats.org/officeDocument/2006/relationships/hyperlink" Target="https://podminky.urs.cz/item/CS_URS_2023_01/174151101" TargetMode="External" /><Relationship Id="rId24" Type="http://schemas.openxmlformats.org/officeDocument/2006/relationships/hyperlink" Target="https://podminky.urs.cz/item/CS_URS_2023_01/174151101" TargetMode="External" /><Relationship Id="rId25" Type="http://schemas.openxmlformats.org/officeDocument/2006/relationships/hyperlink" Target="https://podminky.urs.cz/item/CS_URS_2023_01/175151101" TargetMode="External" /><Relationship Id="rId26" Type="http://schemas.openxmlformats.org/officeDocument/2006/relationships/hyperlink" Target="https://podminky.urs.cz/item/CS_URS_2023_01/181351113" TargetMode="External" /><Relationship Id="rId27" Type="http://schemas.openxmlformats.org/officeDocument/2006/relationships/hyperlink" Target="https://podminky.urs.cz/item/CS_URS_2023_01/181451131" TargetMode="External" /><Relationship Id="rId28" Type="http://schemas.openxmlformats.org/officeDocument/2006/relationships/hyperlink" Target="https://podminky.urs.cz/item/CS_URS_2023_01/181951111" TargetMode="External" /><Relationship Id="rId29" Type="http://schemas.openxmlformats.org/officeDocument/2006/relationships/hyperlink" Target="https://podminky.urs.cz/item/CS_URS_2023_01/181951112" TargetMode="External" /><Relationship Id="rId30" Type="http://schemas.openxmlformats.org/officeDocument/2006/relationships/hyperlink" Target="https://podminky.urs.cz/item/CS_URS_2023_01/184818242" TargetMode="External" /><Relationship Id="rId31" Type="http://schemas.openxmlformats.org/officeDocument/2006/relationships/hyperlink" Target="https://podminky.urs.cz/item/CS_URS_2023_01/274321511" TargetMode="External" /><Relationship Id="rId32" Type="http://schemas.openxmlformats.org/officeDocument/2006/relationships/hyperlink" Target="https://podminky.urs.cz/item/CS_URS_2023_01/274351121" TargetMode="External" /><Relationship Id="rId33" Type="http://schemas.openxmlformats.org/officeDocument/2006/relationships/hyperlink" Target="https://podminky.urs.cz/item/CS_URS_2023_01/274351122" TargetMode="External" /><Relationship Id="rId34" Type="http://schemas.openxmlformats.org/officeDocument/2006/relationships/hyperlink" Target="https://podminky.urs.cz/item/CS_URS_2023_01/274361821" TargetMode="External" /><Relationship Id="rId35" Type="http://schemas.openxmlformats.org/officeDocument/2006/relationships/hyperlink" Target="https://podminky.urs.cz/item/CS_URS_2023_01/339921132" TargetMode="External" /><Relationship Id="rId36" Type="http://schemas.openxmlformats.org/officeDocument/2006/relationships/hyperlink" Target="https://podminky.urs.cz/item/CS_URS_2023_01/451317777" TargetMode="External" /><Relationship Id="rId37" Type="http://schemas.openxmlformats.org/officeDocument/2006/relationships/hyperlink" Target="https://podminky.urs.cz/item/CS_URS_2023_01/452311161" TargetMode="External" /><Relationship Id="rId38" Type="http://schemas.openxmlformats.org/officeDocument/2006/relationships/hyperlink" Target="https://podminky.urs.cz/item/CS_URS_2023_01/564661111" TargetMode="External" /><Relationship Id="rId39" Type="http://schemas.openxmlformats.org/officeDocument/2006/relationships/hyperlink" Target="https://podminky.urs.cz/item/CS_URS_2023_01/564851111" TargetMode="External" /><Relationship Id="rId40" Type="http://schemas.openxmlformats.org/officeDocument/2006/relationships/hyperlink" Target="https://podminky.urs.cz/item/CS_URS_2023_01/56485111A" TargetMode="External" /><Relationship Id="rId41" Type="http://schemas.openxmlformats.org/officeDocument/2006/relationships/hyperlink" Target="https://podminky.urs.cz/item/CS_URS_2023_01/564861111" TargetMode="External" /><Relationship Id="rId42" Type="http://schemas.openxmlformats.org/officeDocument/2006/relationships/hyperlink" Target="https://podminky.urs.cz/item/CS_URS_2023_01/565145111" TargetMode="External" /><Relationship Id="rId43" Type="http://schemas.openxmlformats.org/officeDocument/2006/relationships/hyperlink" Target="https://podminky.urs.cz/item/CS_URS_2023_01/565155121" TargetMode="External" /><Relationship Id="rId44" Type="http://schemas.openxmlformats.org/officeDocument/2006/relationships/hyperlink" Target="https://podminky.urs.cz/item/CS_URS_2023_01/573111111" TargetMode="External" /><Relationship Id="rId45" Type="http://schemas.openxmlformats.org/officeDocument/2006/relationships/hyperlink" Target="https://podminky.urs.cz/item/CS_URS_2023_01/573111111" TargetMode="External" /><Relationship Id="rId46" Type="http://schemas.openxmlformats.org/officeDocument/2006/relationships/hyperlink" Target="https://podminky.urs.cz/item/CS_URS_2023_01/573211107" TargetMode="External" /><Relationship Id="rId47" Type="http://schemas.openxmlformats.org/officeDocument/2006/relationships/hyperlink" Target="https://podminky.urs.cz/item/CS_URS_2023_01/573211107" TargetMode="External" /><Relationship Id="rId48" Type="http://schemas.openxmlformats.org/officeDocument/2006/relationships/hyperlink" Target="https://podminky.urs.cz/item/CS_URS_2023_01/577133111" TargetMode="External" /><Relationship Id="rId49" Type="http://schemas.openxmlformats.org/officeDocument/2006/relationships/hyperlink" Target="https://podminky.urs.cz/item/CS_URS_2023_01/577134121" TargetMode="External" /><Relationship Id="rId50" Type="http://schemas.openxmlformats.org/officeDocument/2006/relationships/hyperlink" Target="https://podminky.urs.cz/item/CS_URS_2023_01/596211130" TargetMode="External" /><Relationship Id="rId51" Type="http://schemas.openxmlformats.org/officeDocument/2006/relationships/hyperlink" Target="https://podminky.urs.cz/item/CS_URS_2023_01/597172121" TargetMode="External" /><Relationship Id="rId52" Type="http://schemas.openxmlformats.org/officeDocument/2006/relationships/hyperlink" Target="https://podminky.urs.cz/item/CS_URS_2023_01/599632111" TargetMode="External" /><Relationship Id="rId53" Type="http://schemas.openxmlformats.org/officeDocument/2006/relationships/hyperlink" Target="https://podminky.urs.cz/item/CS_URS_2023_01/915223111" TargetMode="External" /><Relationship Id="rId54" Type="http://schemas.openxmlformats.org/officeDocument/2006/relationships/hyperlink" Target="https://podminky.urs.cz/item/CS_URS_2023_01/916131213" TargetMode="External" /><Relationship Id="rId55" Type="http://schemas.openxmlformats.org/officeDocument/2006/relationships/hyperlink" Target="https://podminky.urs.cz/item/CS_URS_2023_01/916231213" TargetMode="External" /><Relationship Id="rId56" Type="http://schemas.openxmlformats.org/officeDocument/2006/relationships/hyperlink" Target="https://podminky.urs.cz/item/CS_URS_2023_01/916991121" TargetMode="External" /><Relationship Id="rId57" Type="http://schemas.openxmlformats.org/officeDocument/2006/relationships/hyperlink" Target="https://podminky.urs.cz/item/CS_URS_2023_01/919411131" TargetMode="External" /><Relationship Id="rId58" Type="http://schemas.openxmlformats.org/officeDocument/2006/relationships/hyperlink" Target="https://podminky.urs.cz/item/CS_URS_2023_01/919521120" TargetMode="External" /><Relationship Id="rId59" Type="http://schemas.openxmlformats.org/officeDocument/2006/relationships/hyperlink" Target="https://podminky.urs.cz/item/CS_URS_2023_01/919535556" TargetMode="External" /><Relationship Id="rId60" Type="http://schemas.openxmlformats.org/officeDocument/2006/relationships/hyperlink" Target="https://podminky.urs.cz/item/CS_URS_2023_01/997221551" TargetMode="External" /><Relationship Id="rId61" Type="http://schemas.openxmlformats.org/officeDocument/2006/relationships/hyperlink" Target="https://podminky.urs.cz/item/CS_URS_2023_01/997221559" TargetMode="External" /><Relationship Id="rId62" Type="http://schemas.openxmlformats.org/officeDocument/2006/relationships/hyperlink" Target="https://podminky.urs.cz/item/CS_URS_2023_01/997221611" TargetMode="External" /><Relationship Id="rId63" Type="http://schemas.openxmlformats.org/officeDocument/2006/relationships/hyperlink" Target="https://podminky.urs.cz/item/CS_URS_2023_01/997221875" TargetMode="External" /><Relationship Id="rId64" Type="http://schemas.openxmlformats.org/officeDocument/2006/relationships/hyperlink" Target="https://podminky.urs.cz/item/CS_URS_2023_01/998225111" TargetMode="External" /><Relationship Id="rId6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12103000" TargetMode="External" /><Relationship Id="rId2" Type="http://schemas.openxmlformats.org/officeDocument/2006/relationships/hyperlink" Target="https://podminky.urs.cz/item/CS_URS_2023_01/012303000" TargetMode="External" /><Relationship Id="rId3" Type="http://schemas.openxmlformats.org/officeDocument/2006/relationships/hyperlink" Target="https://podminky.urs.cz/item/CS_URS_2023_01/013254000" TargetMode="External" /><Relationship Id="rId4" Type="http://schemas.openxmlformats.org/officeDocument/2006/relationships/hyperlink" Target="https://podminky.urs.cz/item/CS_URS_2023_01/030001000" TargetMode="External" /><Relationship Id="rId5" Type="http://schemas.openxmlformats.org/officeDocument/2006/relationships/hyperlink" Target="https://podminky.urs.cz/item/CS_URS_2023_01/043002001" TargetMode="External" /><Relationship Id="rId6" Type="http://schemas.openxmlformats.org/officeDocument/2006/relationships/hyperlink" Target="https://podminky.urs.cz/item/CS_URS_2023_01/072002001" TargetMode="External" /><Relationship Id="rId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40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44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45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46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47</v>
      </c>
      <c r="E29" s="49"/>
      <c r="F29" s="34" t="s">
        <v>48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49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50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51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52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54</v>
      </c>
      <c r="U35" s="56"/>
      <c r="V35" s="56"/>
      <c r="W35" s="56"/>
      <c r="X35" s="58" t="s">
        <v>55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SKD77A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CHODNÍK MEZI DOLNÍ A HORNÍ ČÁSTÍ OBCE LIPNICE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23. 6. 2025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Spálené Poříčí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Projekční kancelář Ing.Škubalová</v>
      </c>
      <c r="AN49" s="66"/>
      <c r="AO49" s="66"/>
      <c r="AP49" s="66"/>
      <c r="AQ49" s="42"/>
      <c r="AR49" s="46"/>
      <c r="AS49" s="76" t="s">
        <v>57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Straka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58</v>
      </c>
      <c r="D52" s="89"/>
      <c r="E52" s="89"/>
      <c r="F52" s="89"/>
      <c r="G52" s="89"/>
      <c r="H52" s="90"/>
      <c r="I52" s="91" t="s">
        <v>59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60</v>
      </c>
      <c r="AH52" s="89"/>
      <c r="AI52" s="89"/>
      <c r="AJ52" s="89"/>
      <c r="AK52" s="89"/>
      <c r="AL52" s="89"/>
      <c r="AM52" s="89"/>
      <c r="AN52" s="91" t="s">
        <v>61</v>
      </c>
      <c r="AO52" s="89"/>
      <c r="AP52" s="89"/>
      <c r="AQ52" s="93" t="s">
        <v>62</v>
      </c>
      <c r="AR52" s="46"/>
      <c r="AS52" s="94" t="s">
        <v>63</v>
      </c>
      <c r="AT52" s="95" t="s">
        <v>64</v>
      </c>
      <c r="AU52" s="95" t="s">
        <v>65</v>
      </c>
      <c r="AV52" s="95" t="s">
        <v>66</v>
      </c>
      <c r="AW52" s="95" t="s">
        <v>67</v>
      </c>
      <c r="AX52" s="95" t="s">
        <v>68</v>
      </c>
      <c r="AY52" s="95" t="s">
        <v>69</v>
      </c>
      <c r="AZ52" s="95" t="s">
        <v>70</v>
      </c>
      <c r="BA52" s="95" t="s">
        <v>71</v>
      </c>
      <c r="BB52" s="95" t="s">
        <v>72</v>
      </c>
      <c r="BC52" s="95" t="s">
        <v>73</v>
      </c>
      <c r="BD52" s="96" t="s">
        <v>74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75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76</v>
      </c>
      <c r="BT54" s="111" t="s">
        <v>77</v>
      </c>
      <c r="BU54" s="112" t="s">
        <v>78</v>
      </c>
      <c r="BV54" s="111" t="s">
        <v>79</v>
      </c>
      <c r="BW54" s="111" t="s">
        <v>5</v>
      </c>
      <c r="BX54" s="111" t="s">
        <v>80</v>
      </c>
      <c r="CL54" s="111" t="s">
        <v>19</v>
      </c>
    </row>
    <row r="55" s="7" customFormat="1" ht="24.75" customHeight="1">
      <c r="A55" s="113" t="s">
        <v>81</v>
      </c>
      <c r="B55" s="114"/>
      <c r="C55" s="115"/>
      <c r="D55" s="116" t="s">
        <v>82</v>
      </c>
      <c r="E55" s="116"/>
      <c r="F55" s="116"/>
      <c r="G55" s="116"/>
      <c r="H55" s="116"/>
      <c r="I55" s="117"/>
      <c r="J55" s="116" t="s">
        <v>83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'SKD5501 - SO 101 Chodníky...'!J30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84</v>
      </c>
      <c r="AR55" s="120"/>
      <c r="AS55" s="121">
        <v>0</v>
      </c>
      <c r="AT55" s="122">
        <f>ROUND(SUM(AV55:AW55),2)</f>
        <v>0</v>
      </c>
      <c r="AU55" s="123">
        <f>'SKD5501 - SO 101 Chodníky...'!P88</f>
        <v>0</v>
      </c>
      <c r="AV55" s="122">
        <f>'SKD5501 - SO 101 Chodníky...'!J33</f>
        <v>0</v>
      </c>
      <c r="AW55" s="122">
        <f>'SKD5501 - SO 101 Chodníky...'!J34</f>
        <v>0</v>
      </c>
      <c r="AX55" s="122">
        <f>'SKD5501 - SO 101 Chodníky...'!J35</f>
        <v>0</v>
      </c>
      <c r="AY55" s="122">
        <f>'SKD5501 - SO 101 Chodníky...'!J36</f>
        <v>0</v>
      </c>
      <c r="AZ55" s="122">
        <f>'SKD5501 - SO 101 Chodníky...'!F33</f>
        <v>0</v>
      </c>
      <c r="BA55" s="122">
        <f>'SKD5501 - SO 101 Chodníky...'!F34</f>
        <v>0</v>
      </c>
      <c r="BB55" s="122">
        <f>'SKD5501 - SO 101 Chodníky...'!F35</f>
        <v>0</v>
      </c>
      <c r="BC55" s="122">
        <f>'SKD5501 - SO 101 Chodníky...'!F36</f>
        <v>0</v>
      </c>
      <c r="BD55" s="124">
        <f>'SKD5501 - SO 101 Chodníky...'!F37</f>
        <v>0</v>
      </c>
      <c r="BE55" s="7"/>
      <c r="BT55" s="125" t="s">
        <v>85</v>
      </c>
      <c r="BV55" s="125" t="s">
        <v>79</v>
      </c>
      <c r="BW55" s="125" t="s">
        <v>86</v>
      </c>
      <c r="BX55" s="125" t="s">
        <v>5</v>
      </c>
      <c r="CL55" s="125" t="s">
        <v>19</v>
      </c>
      <c r="CM55" s="125" t="s">
        <v>87</v>
      </c>
    </row>
    <row r="56" s="7" customFormat="1" ht="24.75" customHeight="1">
      <c r="A56" s="113" t="s">
        <v>81</v>
      </c>
      <c r="B56" s="114"/>
      <c r="C56" s="115"/>
      <c r="D56" s="116" t="s">
        <v>88</v>
      </c>
      <c r="E56" s="116"/>
      <c r="F56" s="116"/>
      <c r="G56" s="116"/>
      <c r="H56" s="116"/>
      <c r="I56" s="117"/>
      <c r="J56" s="116" t="s">
        <v>89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'SKD7703 - VON'!J30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84</v>
      </c>
      <c r="AR56" s="120"/>
      <c r="AS56" s="126">
        <v>0</v>
      </c>
      <c r="AT56" s="127">
        <f>ROUND(SUM(AV56:AW56),2)</f>
        <v>0</v>
      </c>
      <c r="AU56" s="128">
        <f>'SKD7703 - VON'!P84</f>
        <v>0</v>
      </c>
      <c r="AV56" s="127">
        <f>'SKD7703 - VON'!J33</f>
        <v>0</v>
      </c>
      <c r="AW56" s="127">
        <f>'SKD7703 - VON'!J34</f>
        <v>0</v>
      </c>
      <c r="AX56" s="127">
        <f>'SKD7703 - VON'!J35</f>
        <v>0</v>
      </c>
      <c r="AY56" s="127">
        <f>'SKD7703 - VON'!J36</f>
        <v>0</v>
      </c>
      <c r="AZ56" s="127">
        <f>'SKD7703 - VON'!F33</f>
        <v>0</v>
      </c>
      <c r="BA56" s="127">
        <f>'SKD7703 - VON'!F34</f>
        <v>0</v>
      </c>
      <c r="BB56" s="127">
        <f>'SKD7703 - VON'!F35</f>
        <v>0</v>
      </c>
      <c r="BC56" s="127">
        <f>'SKD7703 - VON'!F36</f>
        <v>0</v>
      </c>
      <c r="BD56" s="129">
        <f>'SKD7703 - VON'!F37</f>
        <v>0</v>
      </c>
      <c r="BE56" s="7"/>
      <c r="BT56" s="125" t="s">
        <v>85</v>
      </c>
      <c r="BV56" s="125" t="s">
        <v>79</v>
      </c>
      <c r="BW56" s="125" t="s">
        <v>90</v>
      </c>
      <c r="BX56" s="125" t="s">
        <v>5</v>
      </c>
      <c r="CL56" s="125" t="s">
        <v>19</v>
      </c>
      <c r="CM56" s="125" t="s">
        <v>87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1c/U/UpCzYyNYrXfm+zt3xjB38YzD6fNppz9MYGBbLabPt09/tO8Witg/6oMiERbUqKpuKxSJy1336fLrQPf5w==" hashValue="ayur1SZaXuDVumrbkhIkz9vcAWn7CS3170cJxbqWwngxikrU6Q9lrC9wSrie1ByoFXO9HYo2dOUyh4ssjRgoh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KD5501 - SO 101 Chodníky...'!C2" display="/"/>
    <hyperlink ref="A56" location="'SKD7703 - VO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CHODNÍK MEZI DOLNÍ A HORNÍ ČÁSTÍ OBCE LIPNICE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40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ROUND((SUM(BE88:BE378)),  2)</f>
        <v>0</v>
      </c>
      <c r="G33" s="40"/>
      <c r="H33" s="40"/>
      <c r="I33" s="150">
        <v>0.20999999999999999</v>
      </c>
      <c r="J33" s="149">
        <f>ROUND(((SUM(BE88:BE378))*I33),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ROUND((SUM(BF88:BF378)),  2)</f>
        <v>0</v>
      </c>
      <c r="G34" s="40"/>
      <c r="H34" s="40"/>
      <c r="I34" s="150">
        <v>0.12</v>
      </c>
      <c r="J34" s="149">
        <f>ROUND(((SUM(BF88:BF378))*I34),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ROUND((SUM(BG88:BG378)),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ROUND((SUM(BH88:BH378)),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ROUND((SUM(BI88:BI378)),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CHODNÍK MEZI DOLNÍ A HORNÍ ČÁSTÍ OBCE LIPNICE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SKD5501 - SO 101 Chodníky a ostatní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Spálené Poříčí</v>
      </c>
      <c r="G54" s="42"/>
      <c r="H54" s="42"/>
      <c r="I54" s="34" t="s">
        <v>32</v>
      </c>
      <c r="J54" s="38" t="str">
        <f>E21</f>
        <v>Projekční kancelář Ing.Škubalová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Straka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98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J219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101</v>
      </c>
      <c r="E63" s="176"/>
      <c r="F63" s="176"/>
      <c r="G63" s="176"/>
      <c r="H63" s="176"/>
      <c r="I63" s="176"/>
      <c r="J63" s="177">
        <f>J236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102</v>
      </c>
      <c r="E64" s="176"/>
      <c r="F64" s="176"/>
      <c r="G64" s="176"/>
      <c r="H64" s="176"/>
      <c r="I64" s="176"/>
      <c r="J64" s="177">
        <f>J244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103</v>
      </c>
      <c r="E65" s="176"/>
      <c r="F65" s="176"/>
      <c r="G65" s="176"/>
      <c r="H65" s="176"/>
      <c r="I65" s="176"/>
      <c r="J65" s="177">
        <f>J252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104</v>
      </c>
      <c r="E66" s="176"/>
      <c r="F66" s="176"/>
      <c r="G66" s="176"/>
      <c r="H66" s="176"/>
      <c r="I66" s="176"/>
      <c r="J66" s="177">
        <f>J328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105</v>
      </c>
      <c r="E67" s="176"/>
      <c r="F67" s="176"/>
      <c r="G67" s="176"/>
      <c r="H67" s="176"/>
      <c r="I67" s="176"/>
      <c r="J67" s="177">
        <f>J362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106</v>
      </c>
      <c r="E68" s="176"/>
      <c r="F68" s="176"/>
      <c r="G68" s="176"/>
      <c r="H68" s="176"/>
      <c r="I68" s="176"/>
      <c r="J68" s="177">
        <f>J375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107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CHODNÍK MEZI DOLNÍ A HORNÍ ČÁSTÍ OBCE LIPNICE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92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SKD5501 - SO 101 Chodníky a ostatní plochy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 xml:space="preserve"> </v>
      </c>
      <c r="G82" s="42"/>
      <c r="H82" s="42"/>
      <c r="I82" s="34" t="s">
        <v>23</v>
      </c>
      <c r="J82" s="74" t="str">
        <f>IF(J12="","",J12)</f>
        <v>23. 6. 2025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E15</f>
        <v>město Spálené Poříčí</v>
      </c>
      <c r="G84" s="42"/>
      <c r="H84" s="42"/>
      <c r="I84" s="34" t="s">
        <v>32</v>
      </c>
      <c r="J84" s="38" t="str">
        <f>E21</f>
        <v>Projekční kancelář Ing.Škubalová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30</v>
      </c>
      <c r="D85" s="42"/>
      <c r="E85" s="42"/>
      <c r="F85" s="29" t="str">
        <f>IF(E18="","",E18)</f>
        <v>Vyplň údaj</v>
      </c>
      <c r="G85" s="42"/>
      <c r="H85" s="42"/>
      <c r="I85" s="34" t="s">
        <v>37</v>
      </c>
      <c r="J85" s="38" t="str">
        <f>E24</f>
        <v>Straka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108</v>
      </c>
      <c r="D87" s="182" t="s">
        <v>62</v>
      </c>
      <c r="E87" s="182" t="s">
        <v>58</v>
      </c>
      <c r="F87" s="182" t="s">
        <v>59</v>
      </c>
      <c r="G87" s="182" t="s">
        <v>109</v>
      </c>
      <c r="H87" s="182" t="s">
        <v>110</v>
      </c>
      <c r="I87" s="182" t="s">
        <v>111</v>
      </c>
      <c r="J87" s="182" t="s">
        <v>96</v>
      </c>
      <c r="K87" s="183" t="s">
        <v>112</v>
      </c>
      <c r="L87" s="184"/>
      <c r="M87" s="94" t="s">
        <v>19</v>
      </c>
      <c r="N87" s="95" t="s">
        <v>47</v>
      </c>
      <c r="O87" s="95" t="s">
        <v>113</v>
      </c>
      <c r="P87" s="95" t="s">
        <v>114</v>
      </c>
      <c r="Q87" s="95" t="s">
        <v>115</v>
      </c>
      <c r="R87" s="95" t="s">
        <v>116</v>
      </c>
      <c r="S87" s="95" t="s">
        <v>117</v>
      </c>
      <c r="T87" s="96" t="s">
        <v>118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119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</f>
        <v>0</v>
      </c>
      <c r="Q88" s="98"/>
      <c r="R88" s="187">
        <f>R89</f>
        <v>0</v>
      </c>
      <c r="S88" s="98"/>
      <c r="T88" s="188">
        <f>T89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76</v>
      </c>
      <c r="AU88" s="19" t="s">
        <v>97</v>
      </c>
      <c r="BK88" s="189">
        <f>BK89</f>
        <v>0</v>
      </c>
    </row>
    <row r="89" s="12" customFormat="1" ht="25.92" customHeight="1">
      <c r="A89" s="12"/>
      <c r="B89" s="190"/>
      <c r="C89" s="191"/>
      <c r="D89" s="192" t="s">
        <v>76</v>
      </c>
      <c r="E89" s="193" t="s">
        <v>120</v>
      </c>
      <c r="F89" s="193" t="s">
        <v>121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P90+P219+P236+P244+P252+P328+P362+P375</f>
        <v>0</v>
      </c>
      <c r="Q89" s="198"/>
      <c r="R89" s="199">
        <f>R90+R219+R236+R244+R252+R328+R362+R375</f>
        <v>0</v>
      </c>
      <c r="S89" s="198"/>
      <c r="T89" s="200">
        <f>T90+T219+T236+T244+T252+T328+T362+T375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85</v>
      </c>
      <c r="AT89" s="202" t="s">
        <v>76</v>
      </c>
      <c r="AU89" s="202" t="s">
        <v>77</v>
      </c>
      <c r="AY89" s="201" t="s">
        <v>122</v>
      </c>
      <c r="BK89" s="203">
        <f>BK90+BK219+BK236+BK244+BK252+BK328+BK362+BK375</f>
        <v>0</v>
      </c>
    </row>
    <row r="90" s="12" customFormat="1" ht="22.8" customHeight="1">
      <c r="A90" s="12"/>
      <c r="B90" s="190"/>
      <c r="C90" s="191"/>
      <c r="D90" s="192" t="s">
        <v>76</v>
      </c>
      <c r="E90" s="204" t="s">
        <v>85</v>
      </c>
      <c r="F90" s="204" t="s">
        <v>123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SUM(P91:P218)</f>
        <v>0</v>
      </c>
      <c r="Q90" s="198"/>
      <c r="R90" s="199">
        <f>SUM(R91:R218)</f>
        <v>0</v>
      </c>
      <c r="S90" s="198"/>
      <c r="T90" s="200">
        <f>SUM(T91:T218)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85</v>
      </c>
      <c r="AT90" s="202" t="s">
        <v>76</v>
      </c>
      <c r="AU90" s="202" t="s">
        <v>85</v>
      </c>
      <c r="AY90" s="201" t="s">
        <v>122</v>
      </c>
      <c r="BK90" s="203">
        <f>SUM(BK91:BK218)</f>
        <v>0</v>
      </c>
    </row>
    <row r="91" s="2" customFormat="1" ht="16.5" customHeight="1">
      <c r="A91" s="40"/>
      <c r="B91" s="41"/>
      <c r="C91" s="206" t="s">
        <v>85</v>
      </c>
      <c r="D91" s="206" t="s">
        <v>124</v>
      </c>
      <c r="E91" s="207" t="s">
        <v>125</v>
      </c>
      <c r="F91" s="208" t="s">
        <v>126</v>
      </c>
      <c r="G91" s="209" t="s">
        <v>127</v>
      </c>
      <c r="H91" s="210">
        <v>3535.5</v>
      </c>
      <c r="I91" s="211"/>
      <c r="J91" s="212">
        <f>ROUND(I91*H91,2)</f>
        <v>0</v>
      </c>
      <c r="K91" s="208" t="s">
        <v>128</v>
      </c>
      <c r="L91" s="46"/>
      <c r="M91" s="213" t="s">
        <v>19</v>
      </c>
      <c r="N91" s="214" t="s">
        <v>48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129</v>
      </c>
      <c r="AT91" s="217" t="s">
        <v>124</v>
      </c>
      <c r="AU91" s="217" t="s">
        <v>87</v>
      </c>
      <c r="AY91" s="19" t="s">
        <v>122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85</v>
      </c>
      <c r="BK91" s="218">
        <f>ROUND(I91*H91,2)</f>
        <v>0</v>
      </c>
      <c r="BL91" s="19" t="s">
        <v>129</v>
      </c>
      <c r="BM91" s="217" t="s">
        <v>87</v>
      </c>
    </row>
    <row r="92" s="2" customFormat="1">
      <c r="A92" s="40"/>
      <c r="B92" s="41"/>
      <c r="C92" s="42"/>
      <c r="D92" s="219" t="s">
        <v>130</v>
      </c>
      <c r="E92" s="42"/>
      <c r="F92" s="220" t="s">
        <v>131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130</v>
      </c>
      <c r="AU92" s="19" t="s">
        <v>87</v>
      </c>
    </row>
    <row r="93" s="13" customFormat="1">
      <c r="A93" s="13"/>
      <c r="B93" s="224"/>
      <c r="C93" s="225"/>
      <c r="D93" s="226" t="s">
        <v>132</v>
      </c>
      <c r="E93" s="227" t="s">
        <v>19</v>
      </c>
      <c r="F93" s="228" t="s">
        <v>133</v>
      </c>
      <c r="G93" s="225"/>
      <c r="H93" s="229">
        <v>3535.5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132</v>
      </c>
      <c r="AU93" s="235" t="s">
        <v>87</v>
      </c>
      <c r="AV93" s="13" t="s">
        <v>87</v>
      </c>
      <c r="AW93" s="13" t="s">
        <v>36</v>
      </c>
      <c r="AX93" s="13" t="s">
        <v>77</v>
      </c>
      <c r="AY93" s="235" t="s">
        <v>122</v>
      </c>
    </row>
    <row r="94" s="14" customFormat="1">
      <c r="A94" s="14"/>
      <c r="B94" s="236"/>
      <c r="C94" s="237"/>
      <c r="D94" s="226" t="s">
        <v>132</v>
      </c>
      <c r="E94" s="238" t="s">
        <v>19</v>
      </c>
      <c r="F94" s="239" t="s">
        <v>134</v>
      </c>
      <c r="G94" s="237"/>
      <c r="H94" s="240">
        <v>3535.5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132</v>
      </c>
      <c r="AU94" s="246" t="s">
        <v>87</v>
      </c>
      <c r="AV94" s="14" t="s">
        <v>129</v>
      </c>
      <c r="AW94" s="14" t="s">
        <v>36</v>
      </c>
      <c r="AX94" s="14" t="s">
        <v>85</v>
      </c>
      <c r="AY94" s="246" t="s">
        <v>122</v>
      </c>
    </row>
    <row r="95" s="2" customFormat="1" ht="21.75" customHeight="1">
      <c r="A95" s="40"/>
      <c r="B95" s="41"/>
      <c r="C95" s="206" t="s">
        <v>87</v>
      </c>
      <c r="D95" s="206" t="s">
        <v>124</v>
      </c>
      <c r="E95" s="207" t="s">
        <v>135</v>
      </c>
      <c r="F95" s="208" t="s">
        <v>136</v>
      </c>
      <c r="G95" s="209" t="s">
        <v>137</v>
      </c>
      <c r="H95" s="210">
        <v>2</v>
      </c>
      <c r="I95" s="211"/>
      <c r="J95" s="212">
        <f>ROUND(I95*H95,2)</f>
        <v>0</v>
      </c>
      <c r="K95" s="208" t="s">
        <v>128</v>
      </c>
      <c r="L95" s="46"/>
      <c r="M95" s="213" t="s">
        <v>19</v>
      </c>
      <c r="N95" s="214" t="s">
        <v>48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129</v>
      </c>
      <c r="AT95" s="217" t="s">
        <v>124</v>
      </c>
      <c r="AU95" s="217" t="s">
        <v>87</v>
      </c>
      <c r="AY95" s="19" t="s">
        <v>122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85</v>
      </c>
      <c r="BK95" s="218">
        <f>ROUND(I95*H95,2)</f>
        <v>0</v>
      </c>
      <c r="BL95" s="19" t="s">
        <v>129</v>
      </c>
      <c r="BM95" s="217" t="s">
        <v>129</v>
      </c>
    </row>
    <row r="96" s="2" customFormat="1">
      <c r="A96" s="40"/>
      <c r="B96" s="41"/>
      <c r="C96" s="42"/>
      <c r="D96" s="219" t="s">
        <v>130</v>
      </c>
      <c r="E96" s="42"/>
      <c r="F96" s="220" t="s">
        <v>138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130</v>
      </c>
      <c r="AU96" s="19" t="s">
        <v>87</v>
      </c>
    </row>
    <row r="97" s="13" customFormat="1">
      <c r="A97" s="13"/>
      <c r="B97" s="224"/>
      <c r="C97" s="225"/>
      <c r="D97" s="226" t="s">
        <v>132</v>
      </c>
      <c r="E97" s="227" t="s">
        <v>19</v>
      </c>
      <c r="F97" s="228" t="s">
        <v>87</v>
      </c>
      <c r="G97" s="225"/>
      <c r="H97" s="229">
        <v>2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132</v>
      </c>
      <c r="AU97" s="235" t="s">
        <v>87</v>
      </c>
      <c r="AV97" s="13" t="s">
        <v>87</v>
      </c>
      <c r="AW97" s="13" t="s">
        <v>36</v>
      </c>
      <c r="AX97" s="13" t="s">
        <v>77</v>
      </c>
      <c r="AY97" s="235" t="s">
        <v>122</v>
      </c>
    </row>
    <row r="98" s="14" customFormat="1">
      <c r="A98" s="14"/>
      <c r="B98" s="236"/>
      <c r="C98" s="237"/>
      <c r="D98" s="226" t="s">
        <v>132</v>
      </c>
      <c r="E98" s="238" t="s">
        <v>19</v>
      </c>
      <c r="F98" s="239" t="s">
        <v>134</v>
      </c>
      <c r="G98" s="237"/>
      <c r="H98" s="240">
        <v>2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132</v>
      </c>
      <c r="AU98" s="246" t="s">
        <v>87</v>
      </c>
      <c r="AV98" s="14" t="s">
        <v>129</v>
      </c>
      <c r="AW98" s="14" t="s">
        <v>36</v>
      </c>
      <c r="AX98" s="14" t="s">
        <v>85</v>
      </c>
      <c r="AY98" s="246" t="s">
        <v>122</v>
      </c>
    </row>
    <row r="99" s="2" customFormat="1" ht="21.75" customHeight="1">
      <c r="A99" s="40"/>
      <c r="B99" s="41"/>
      <c r="C99" s="206" t="s">
        <v>139</v>
      </c>
      <c r="D99" s="206" t="s">
        <v>124</v>
      </c>
      <c r="E99" s="207" t="s">
        <v>140</v>
      </c>
      <c r="F99" s="208" t="s">
        <v>141</v>
      </c>
      <c r="G99" s="209" t="s">
        <v>137</v>
      </c>
      <c r="H99" s="210">
        <v>2</v>
      </c>
      <c r="I99" s="211"/>
      <c r="J99" s="212">
        <f>ROUND(I99*H99,2)</f>
        <v>0</v>
      </c>
      <c r="K99" s="208" t="s">
        <v>128</v>
      </c>
      <c r="L99" s="46"/>
      <c r="M99" s="213" t="s">
        <v>19</v>
      </c>
      <c r="N99" s="214" t="s">
        <v>48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129</v>
      </c>
      <c r="AT99" s="217" t="s">
        <v>124</v>
      </c>
      <c r="AU99" s="217" t="s">
        <v>87</v>
      </c>
      <c r="AY99" s="19" t="s">
        <v>122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85</v>
      </c>
      <c r="BK99" s="218">
        <f>ROUND(I99*H99,2)</f>
        <v>0</v>
      </c>
      <c r="BL99" s="19" t="s">
        <v>129</v>
      </c>
      <c r="BM99" s="217" t="s">
        <v>142</v>
      </c>
    </row>
    <row r="100" s="2" customFormat="1">
      <c r="A100" s="40"/>
      <c r="B100" s="41"/>
      <c r="C100" s="42"/>
      <c r="D100" s="219" t="s">
        <v>130</v>
      </c>
      <c r="E100" s="42"/>
      <c r="F100" s="220" t="s">
        <v>143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130</v>
      </c>
      <c r="AU100" s="19" t="s">
        <v>87</v>
      </c>
    </row>
    <row r="101" s="13" customFormat="1">
      <c r="A101" s="13"/>
      <c r="B101" s="224"/>
      <c r="C101" s="225"/>
      <c r="D101" s="226" t="s">
        <v>132</v>
      </c>
      <c r="E101" s="227" t="s">
        <v>19</v>
      </c>
      <c r="F101" s="228" t="s">
        <v>144</v>
      </c>
      <c r="G101" s="225"/>
      <c r="H101" s="229">
        <v>2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132</v>
      </c>
      <c r="AU101" s="235" t="s">
        <v>87</v>
      </c>
      <c r="AV101" s="13" t="s">
        <v>87</v>
      </c>
      <c r="AW101" s="13" t="s">
        <v>36</v>
      </c>
      <c r="AX101" s="13" t="s">
        <v>77</v>
      </c>
      <c r="AY101" s="235" t="s">
        <v>122</v>
      </c>
    </row>
    <row r="102" s="14" customFormat="1">
      <c r="A102" s="14"/>
      <c r="B102" s="236"/>
      <c r="C102" s="237"/>
      <c r="D102" s="226" t="s">
        <v>132</v>
      </c>
      <c r="E102" s="238" t="s">
        <v>19</v>
      </c>
      <c r="F102" s="239" t="s">
        <v>134</v>
      </c>
      <c r="G102" s="237"/>
      <c r="H102" s="240">
        <v>2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132</v>
      </c>
      <c r="AU102" s="246" t="s">
        <v>87</v>
      </c>
      <c r="AV102" s="14" t="s">
        <v>129</v>
      </c>
      <c r="AW102" s="14" t="s">
        <v>36</v>
      </c>
      <c r="AX102" s="14" t="s">
        <v>85</v>
      </c>
      <c r="AY102" s="246" t="s">
        <v>122</v>
      </c>
    </row>
    <row r="103" s="2" customFormat="1" ht="33" customHeight="1">
      <c r="A103" s="40"/>
      <c r="B103" s="41"/>
      <c r="C103" s="206" t="s">
        <v>129</v>
      </c>
      <c r="D103" s="206" t="s">
        <v>124</v>
      </c>
      <c r="E103" s="207" t="s">
        <v>145</v>
      </c>
      <c r="F103" s="208" t="s">
        <v>146</v>
      </c>
      <c r="G103" s="209" t="s">
        <v>127</v>
      </c>
      <c r="H103" s="210">
        <v>24.5</v>
      </c>
      <c r="I103" s="211"/>
      <c r="J103" s="212">
        <f>ROUND(I103*H103,2)</f>
        <v>0</v>
      </c>
      <c r="K103" s="208" t="s">
        <v>128</v>
      </c>
      <c r="L103" s="46"/>
      <c r="M103" s="213" t="s">
        <v>19</v>
      </c>
      <c r="N103" s="214" t="s">
        <v>48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129</v>
      </c>
      <c r="AT103" s="217" t="s">
        <v>124</v>
      </c>
      <c r="AU103" s="217" t="s">
        <v>87</v>
      </c>
      <c r="AY103" s="19" t="s">
        <v>122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85</v>
      </c>
      <c r="BK103" s="218">
        <f>ROUND(I103*H103,2)</f>
        <v>0</v>
      </c>
      <c r="BL103" s="19" t="s">
        <v>129</v>
      </c>
      <c r="BM103" s="217" t="s">
        <v>147</v>
      </c>
    </row>
    <row r="104" s="2" customFormat="1">
      <c r="A104" s="40"/>
      <c r="B104" s="41"/>
      <c r="C104" s="42"/>
      <c r="D104" s="219" t="s">
        <v>130</v>
      </c>
      <c r="E104" s="42"/>
      <c r="F104" s="220" t="s">
        <v>148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130</v>
      </c>
      <c r="AU104" s="19" t="s">
        <v>87</v>
      </c>
    </row>
    <row r="105" s="13" customFormat="1">
      <c r="A105" s="13"/>
      <c r="B105" s="224"/>
      <c r="C105" s="225"/>
      <c r="D105" s="226" t="s">
        <v>132</v>
      </c>
      <c r="E105" s="227" t="s">
        <v>19</v>
      </c>
      <c r="F105" s="228" t="s">
        <v>149</v>
      </c>
      <c r="G105" s="225"/>
      <c r="H105" s="229">
        <v>24.5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132</v>
      </c>
      <c r="AU105" s="235" t="s">
        <v>87</v>
      </c>
      <c r="AV105" s="13" t="s">
        <v>87</v>
      </c>
      <c r="AW105" s="13" t="s">
        <v>36</v>
      </c>
      <c r="AX105" s="13" t="s">
        <v>77</v>
      </c>
      <c r="AY105" s="235" t="s">
        <v>122</v>
      </c>
    </row>
    <row r="106" s="14" customFormat="1">
      <c r="A106" s="14"/>
      <c r="B106" s="236"/>
      <c r="C106" s="237"/>
      <c r="D106" s="226" t="s">
        <v>132</v>
      </c>
      <c r="E106" s="238" t="s">
        <v>19</v>
      </c>
      <c r="F106" s="239" t="s">
        <v>134</v>
      </c>
      <c r="G106" s="237"/>
      <c r="H106" s="240">
        <v>24.5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132</v>
      </c>
      <c r="AU106" s="246" t="s">
        <v>87</v>
      </c>
      <c r="AV106" s="14" t="s">
        <v>129</v>
      </c>
      <c r="AW106" s="14" t="s">
        <v>36</v>
      </c>
      <c r="AX106" s="14" t="s">
        <v>85</v>
      </c>
      <c r="AY106" s="246" t="s">
        <v>122</v>
      </c>
    </row>
    <row r="107" s="2" customFormat="1" ht="24.15" customHeight="1">
      <c r="A107" s="40"/>
      <c r="B107" s="41"/>
      <c r="C107" s="206" t="s">
        <v>150</v>
      </c>
      <c r="D107" s="206" t="s">
        <v>124</v>
      </c>
      <c r="E107" s="207" t="s">
        <v>151</v>
      </c>
      <c r="F107" s="208" t="s">
        <v>152</v>
      </c>
      <c r="G107" s="209" t="s">
        <v>153</v>
      </c>
      <c r="H107" s="210">
        <v>867.01999999999998</v>
      </c>
      <c r="I107" s="211"/>
      <c r="J107" s="212">
        <f>ROUND(I107*H107,2)</f>
        <v>0</v>
      </c>
      <c r="K107" s="208" t="s">
        <v>128</v>
      </c>
      <c r="L107" s="46"/>
      <c r="M107" s="213" t="s">
        <v>19</v>
      </c>
      <c r="N107" s="214" t="s">
        <v>48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129</v>
      </c>
      <c r="AT107" s="217" t="s">
        <v>124</v>
      </c>
      <c r="AU107" s="217" t="s">
        <v>87</v>
      </c>
      <c r="AY107" s="19" t="s">
        <v>122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85</v>
      </c>
      <c r="BK107" s="218">
        <f>ROUND(I107*H107,2)</f>
        <v>0</v>
      </c>
      <c r="BL107" s="19" t="s">
        <v>129</v>
      </c>
      <c r="BM107" s="217" t="s">
        <v>154</v>
      </c>
    </row>
    <row r="108" s="2" customFormat="1">
      <c r="A108" s="40"/>
      <c r="B108" s="41"/>
      <c r="C108" s="42"/>
      <c r="D108" s="219" t="s">
        <v>130</v>
      </c>
      <c r="E108" s="42"/>
      <c r="F108" s="220" t="s">
        <v>155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130</v>
      </c>
      <c r="AU108" s="19" t="s">
        <v>87</v>
      </c>
    </row>
    <row r="109" s="2" customFormat="1" ht="24.15" customHeight="1">
      <c r="A109" s="40"/>
      <c r="B109" s="41"/>
      <c r="C109" s="206" t="s">
        <v>142</v>
      </c>
      <c r="D109" s="206" t="s">
        <v>124</v>
      </c>
      <c r="E109" s="207" t="s">
        <v>156</v>
      </c>
      <c r="F109" s="208" t="s">
        <v>157</v>
      </c>
      <c r="G109" s="209" t="s">
        <v>153</v>
      </c>
      <c r="H109" s="210">
        <v>2.5499999999999998</v>
      </c>
      <c r="I109" s="211"/>
      <c r="J109" s="212">
        <f>ROUND(I109*H109,2)</f>
        <v>0</v>
      </c>
      <c r="K109" s="208" t="s">
        <v>128</v>
      </c>
      <c r="L109" s="46"/>
      <c r="M109" s="213" t="s">
        <v>19</v>
      </c>
      <c r="N109" s="214" t="s">
        <v>48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129</v>
      </c>
      <c r="AT109" s="217" t="s">
        <v>124</v>
      </c>
      <c r="AU109" s="217" t="s">
        <v>87</v>
      </c>
      <c r="AY109" s="19" t="s">
        <v>122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85</v>
      </c>
      <c r="BK109" s="218">
        <f>ROUND(I109*H109,2)</f>
        <v>0</v>
      </c>
      <c r="BL109" s="19" t="s">
        <v>129</v>
      </c>
      <c r="BM109" s="217" t="s">
        <v>8</v>
      </c>
    </row>
    <row r="110" s="2" customFormat="1">
      <c r="A110" s="40"/>
      <c r="B110" s="41"/>
      <c r="C110" s="42"/>
      <c r="D110" s="219" t="s">
        <v>130</v>
      </c>
      <c r="E110" s="42"/>
      <c r="F110" s="220" t="s">
        <v>158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130</v>
      </c>
      <c r="AU110" s="19" t="s">
        <v>87</v>
      </c>
    </row>
    <row r="111" s="2" customFormat="1" ht="24.15" customHeight="1">
      <c r="A111" s="40"/>
      <c r="B111" s="41"/>
      <c r="C111" s="206" t="s">
        <v>159</v>
      </c>
      <c r="D111" s="206" t="s">
        <v>124</v>
      </c>
      <c r="E111" s="207" t="s">
        <v>160</v>
      </c>
      <c r="F111" s="208" t="s">
        <v>161</v>
      </c>
      <c r="G111" s="209" t="s">
        <v>153</v>
      </c>
      <c r="H111" s="210">
        <v>38.799999999999997</v>
      </c>
      <c r="I111" s="211"/>
      <c r="J111" s="212">
        <f>ROUND(I111*H111,2)</f>
        <v>0</v>
      </c>
      <c r="K111" s="208" t="s">
        <v>128</v>
      </c>
      <c r="L111" s="46"/>
      <c r="M111" s="213" t="s">
        <v>19</v>
      </c>
      <c r="N111" s="214" t="s">
        <v>48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129</v>
      </c>
      <c r="AT111" s="217" t="s">
        <v>124</v>
      </c>
      <c r="AU111" s="217" t="s">
        <v>87</v>
      </c>
      <c r="AY111" s="19" t="s">
        <v>122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85</v>
      </c>
      <c r="BK111" s="218">
        <f>ROUND(I111*H111,2)</f>
        <v>0</v>
      </c>
      <c r="BL111" s="19" t="s">
        <v>129</v>
      </c>
      <c r="BM111" s="217" t="s">
        <v>162</v>
      </c>
    </row>
    <row r="112" s="2" customFormat="1">
      <c r="A112" s="40"/>
      <c r="B112" s="41"/>
      <c r="C112" s="42"/>
      <c r="D112" s="219" t="s">
        <v>130</v>
      </c>
      <c r="E112" s="42"/>
      <c r="F112" s="220" t="s">
        <v>163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130</v>
      </c>
      <c r="AU112" s="19" t="s">
        <v>87</v>
      </c>
    </row>
    <row r="113" s="13" customFormat="1">
      <c r="A113" s="13"/>
      <c r="B113" s="224"/>
      <c r="C113" s="225"/>
      <c r="D113" s="226" t="s">
        <v>132</v>
      </c>
      <c r="E113" s="227" t="s">
        <v>19</v>
      </c>
      <c r="F113" s="228" t="s">
        <v>164</v>
      </c>
      <c r="G113" s="225"/>
      <c r="H113" s="229">
        <v>38.799999999999997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132</v>
      </c>
      <c r="AU113" s="235" t="s">
        <v>87</v>
      </c>
      <c r="AV113" s="13" t="s">
        <v>87</v>
      </c>
      <c r="AW113" s="13" t="s">
        <v>36</v>
      </c>
      <c r="AX113" s="13" t="s">
        <v>77</v>
      </c>
      <c r="AY113" s="235" t="s">
        <v>122</v>
      </c>
    </row>
    <row r="114" s="14" customFormat="1">
      <c r="A114" s="14"/>
      <c r="B114" s="236"/>
      <c r="C114" s="237"/>
      <c r="D114" s="226" t="s">
        <v>132</v>
      </c>
      <c r="E114" s="238" t="s">
        <v>19</v>
      </c>
      <c r="F114" s="239" t="s">
        <v>134</v>
      </c>
      <c r="G114" s="237"/>
      <c r="H114" s="240">
        <v>38.799999999999997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132</v>
      </c>
      <c r="AU114" s="246" t="s">
        <v>87</v>
      </c>
      <c r="AV114" s="14" t="s">
        <v>129</v>
      </c>
      <c r="AW114" s="14" t="s">
        <v>36</v>
      </c>
      <c r="AX114" s="14" t="s">
        <v>85</v>
      </c>
      <c r="AY114" s="246" t="s">
        <v>122</v>
      </c>
    </row>
    <row r="115" s="2" customFormat="1" ht="24.15" customHeight="1">
      <c r="A115" s="40"/>
      <c r="B115" s="41"/>
      <c r="C115" s="206" t="s">
        <v>147</v>
      </c>
      <c r="D115" s="206" t="s">
        <v>124</v>
      </c>
      <c r="E115" s="207" t="s">
        <v>165</v>
      </c>
      <c r="F115" s="208" t="s">
        <v>166</v>
      </c>
      <c r="G115" s="209" t="s">
        <v>137</v>
      </c>
      <c r="H115" s="210">
        <v>2</v>
      </c>
      <c r="I115" s="211"/>
      <c r="J115" s="212">
        <f>ROUND(I115*H115,2)</f>
        <v>0</v>
      </c>
      <c r="K115" s="208" t="s">
        <v>128</v>
      </c>
      <c r="L115" s="46"/>
      <c r="M115" s="213" t="s">
        <v>19</v>
      </c>
      <c r="N115" s="214" t="s">
        <v>48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129</v>
      </c>
      <c r="AT115" s="217" t="s">
        <v>124</v>
      </c>
      <c r="AU115" s="217" t="s">
        <v>87</v>
      </c>
      <c r="AY115" s="19" t="s">
        <v>122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85</v>
      </c>
      <c r="BK115" s="218">
        <f>ROUND(I115*H115,2)</f>
        <v>0</v>
      </c>
      <c r="BL115" s="19" t="s">
        <v>129</v>
      </c>
      <c r="BM115" s="217" t="s">
        <v>167</v>
      </c>
    </row>
    <row r="116" s="2" customFormat="1">
      <c r="A116" s="40"/>
      <c r="B116" s="41"/>
      <c r="C116" s="42"/>
      <c r="D116" s="219" t="s">
        <v>130</v>
      </c>
      <c r="E116" s="42"/>
      <c r="F116" s="220" t="s">
        <v>168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130</v>
      </c>
      <c r="AU116" s="19" t="s">
        <v>87</v>
      </c>
    </row>
    <row r="117" s="2" customFormat="1" ht="24.15" customHeight="1">
      <c r="A117" s="40"/>
      <c r="B117" s="41"/>
      <c r="C117" s="206" t="s">
        <v>169</v>
      </c>
      <c r="D117" s="206" t="s">
        <v>124</v>
      </c>
      <c r="E117" s="207" t="s">
        <v>170</v>
      </c>
      <c r="F117" s="208" t="s">
        <v>171</v>
      </c>
      <c r="G117" s="209" t="s">
        <v>137</v>
      </c>
      <c r="H117" s="210">
        <v>2</v>
      </c>
      <c r="I117" s="211"/>
      <c r="J117" s="212">
        <f>ROUND(I117*H117,2)</f>
        <v>0</v>
      </c>
      <c r="K117" s="208" t="s">
        <v>128</v>
      </c>
      <c r="L117" s="46"/>
      <c r="M117" s="213" t="s">
        <v>19</v>
      </c>
      <c r="N117" s="214" t="s">
        <v>48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129</v>
      </c>
      <c r="AT117" s="217" t="s">
        <v>124</v>
      </c>
      <c r="AU117" s="217" t="s">
        <v>87</v>
      </c>
      <c r="AY117" s="19" t="s">
        <v>122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85</v>
      </c>
      <c r="BK117" s="218">
        <f>ROUND(I117*H117,2)</f>
        <v>0</v>
      </c>
      <c r="BL117" s="19" t="s">
        <v>129</v>
      </c>
      <c r="BM117" s="217" t="s">
        <v>172</v>
      </c>
    </row>
    <row r="118" s="2" customFormat="1">
      <c r="A118" s="40"/>
      <c r="B118" s="41"/>
      <c r="C118" s="42"/>
      <c r="D118" s="219" t="s">
        <v>130</v>
      </c>
      <c r="E118" s="42"/>
      <c r="F118" s="220" t="s">
        <v>173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130</v>
      </c>
      <c r="AU118" s="19" t="s">
        <v>87</v>
      </c>
    </row>
    <row r="119" s="2" customFormat="1" ht="24.15" customHeight="1">
      <c r="A119" s="40"/>
      <c r="B119" s="41"/>
      <c r="C119" s="206" t="s">
        <v>154</v>
      </c>
      <c r="D119" s="206" t="s">
        <v>124</v>
      </c>
      <c r="E119" s="207" t="s">
        <v>174</v>
      </c>
      <c r="F119" s="208" t="s">
        <v>175</v>
      </c>
      <c r="G119" s="209" t="s">
        <v>137</v>
      </c>
      <c r="H119" s="210">
        <v>2</v>
      </c>
      <c r="I119" s="211"/>
      <c r="J119" s="212">
        <f>ROUND(I119*H119,2)</f>
        <v>0</v>
      </c>
      <c r="K119" s="208" t="s">
        <v>128</v>
      </c>
      <c r="L119" s="46"/>
      <c r="M119" s="213" t="s">
        <v>19</v>
      </c>
      <c r="N119" s="214" t="s">
        <v>48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129</v>
      </c>
      <c r="AT119" s="217" t="s">
        <v>124</v>
      </c>
      <c r="AU119" s="217" t="s">
        <v>87</v>
      </c>
      <c r="AY119" s="19" t="s">
        <v>122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85</v>
      </c>
      <c r="BK119" s="218">
        <f>ROUND(I119*H119,2)</f>
        <v>0</v>
      </c>
      <c r="BL119" s="19" t="s">
        <v>129</v>
      </c>
      <c r="BM119" s="217" t="s">
        <v>176</v>
      </c>
    </row>
    <row r="120" s="2" customFormat="1">
      <c r="A120" s="40"/>
      <c r="B120" s="41"/>
      <c r="C120" s="42"/>
      <c r="D120" s="219" t="s">
        <v>130</v>
      </c>
      <c r="E120" s="42"/>
      <c r="F120" s="220" t="s">
        <v>177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130</v>
      </c>
      <c r="AU120" s="19" t="s">
        <v>87</v>
      </c>
    </row>
    <row r="121" s="2" customFormat="1" ht="37.8" customHeight="1">
      <c r="A121" s="40"/>
      <c r="B121" s="41"/>
      <c r="C121" s="206" t="s">
        <v>178</v>
      </c>
      <c r="D121" s="206" t="s">
        <v>124</v>
      </c>
      <c r="E121" s="207" t="s">
        <v>179</v>
      </c>
      <c r="F121" s="208" t="s">
        <v>180</v>
      </c>
      <c r="G121" s="209" t="s">
        <v>137</v>
      </c>
      <c r="H121" s="210">
        <v>28</v>
      </c>
      <c r="I121" s="211"/>
      <c r="J121" s="212">
        <f>ROUND(I121*H121,2)</f>
        <v>0</v>
      </c>
      <c r="K121" s="208" t="s">
        <v>128</v>
      </c>
      <c r="L121" s="46"/>
      <c r="M121" s="213" t="s">
        <v>19</v>
      </c>
      <c r="N121" s="214" t="s">
        <v>48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129</v>
      </c>
      <c r="AT121" s="217" t="s">
        <v>124</v>
      </c>
      <c r="AU121" s="217" t="s">
        <v>87</v>
      </c>
      <c r="AY121" s="19" t="s">
        <v>122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85</v>
      </c>
      <c r="BK121" s="218">
        <f>ROUND(I121*H121,2)</f>
        <v>0</v>
      </c>
      <c r="BL121" s="19" t="s">
        <v>129</v>
      </c>
      <c r="BM121" s="217" t="s">
        <v>181</v>
      </c>
    </row>
    <row r="122" s="2" customFormat="1">
      <c r="A122" s="40"/>
      <c r="B122" s="41"/>
      <c r="C122" s="42"/>
      <c r="D122" s="219" t="s">
        <v>130</v>
      </c>
      <c r="E122" s="42"/>
      <c r="F122" s="220" t="s">
        <v>182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130</v>
      </c>
      <c r="AU122" s="19" t="s">
        <v>87</v>
      </c>
    </row>
    <row r="123" s="13" customFormat="1">
      <c r="A123" s="13"/>
      <c r="B123" s="224"/>
      <c r="C123" s="225"/>
      <c r="D123" s="226" t="s">
        <v>132</v>
      </c>
      <c r="E123" s="227" t="s">
        <v>19</v>
      </c>
      <c r="F123" s="228" t="s">
        <v>183</v>
      </c>
      <c r="G123" s="225"/>
      <c r="H123" s="229">
        <v>28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132</v>
      </c>
      <c r="AU123" s="235" t="s">
        <v>87</v>
      </c>
      <c r="AV123" s="13" t="s">
        <v>87</v>
      </c>
      <c r="AW123" s="13" t="s">
        <v>36</v>
      </c>
      <c r="AX123" s="13" t="s">
        <v>77</v>
      </c>
      <c r="AY123" s="235" t="s">
        <v>122</v>
      </c>
    </row>
    <row r="124" s="14" customFormat="1">
      <c r="A124" s="14"/>
      <c r="B124" s="236"/>
      <c r="C124" s="237"/>
      <c r="D124" s="226" t="s">
        <v>132</v>
      </c>
      <c r="E124" s="238" t="s">
        <v>19</v>
      </c>
      <c r="F124" s="239" t="s">
        <v>134</v>
      </c>
      <c r="G124" s="237"/>
      <c r="H124" s="240">
        <v>28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132</v>
      </c>
      <c r="AU124" s="246" t="s">
        <v>87</v>
      </c>
      <c r="AV124" s="14" t="s">
        <v>129</v>
      </c>
      <c r="AW124" s="14" t="s">
        <v>36</v>
      </c>
      <c r="AX124" s="14" t="s">
        <v>85</v>
      </c>
      <c r="AY124" s="246" t="s">
        <v>122</v>
      </c>
    </row>
    <row r="125" s="2" customFormat="1" ht="33" customHeight="1">
      <c r="A125" s="40"/>
      <c r="B125" s="41"/>
      <c r="C125" s="206" t="s">
        <v>8</v>
      </c>
      <c r="D125" s="206" t="s">
        <v>124</v>
      </c>
      <c r="E125" s="207" t="s">
        <v>184</v>
      </c>
      <c r="F125" s="208" t="s">
        <v>185</v>
      </c>
      <c r="G125" s="209" t="s">
        <v>137</v>
      </c>
      <c r="H125" s="210">
        <v>28</v>
      </c>
      <c r="I125" s="211"/>
      <c r="J125" s="212">
        <f>ROUND(I125*H125,2)</f>
        <v>0</v>
      </c>
      <c r="K125" s="208" t="s">
        <v>128</v>
      </c>
      <c r="L125" s="46"/>
      <c r="M125" s="213" t="s">
        <v>19</v>
      </c>
      <c r="N125" s="214" t="s">
        <v>48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129</v>
      </c>
      <c r="AT125" s="217" t="s">
        <v>124</v>
      </c>
      <c r="AU125" s="217" t="s">
        <v>87</v>
      </c>
      <c r="AY125" s="19" t="s">
        <v>122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85</v>
      </c>
      <c r="BK125" s="218">
        <f>ROUND(I125*H125,2)</f>
        <v>0</v>
      </c>
      <c r="BL125" s="19" t="s">
        <v>129</v>
      </c>
      <c r="BM125" s="217" t="s">
        <v>186</v>
      </c>
    </row>
    <row r="126" s="2" customFormat="1">
      <c r="A126" s="40"/>
      <c r="B126" s="41"/>
      <c r="C126" s="42"/>
      <c r="D126" s="219" t="s">
        <v>130</v>
      </c>
      <c r="E126" s="42"/>
      <c r="F126" s="220" t="s">
        <v>187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130</v>
      </c>
      <c r="AU126" s="19" t="s">
        <v>87</v>
      </c>
    </row>
    <row r="127" s="13" customFormat="1">
      <c r="A127" s="13"/>
      <c r="B127" s="224"/>
      <c r="C127" s="225"/>
      <c r="D127" s="226" t="s">
        <v>132</v>
      </c>
      <c r="E127" s="227" t="s">
        <v>19</v>
      </c>
      <c r="F127" s="228" t="s">
        <v>183</v>
      </c>
      <c r="G127" s="225"/>
      <c r="H127" s="229">
        <v>28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132</v>
      </c>
      <c r="AU127" s="235" t="s">
        <v>87</v>
      </c>
      <c r="AV127" s="13" t="s">
        <v>87</v>
      </c>
      <c r="AW127" s="13" t="s">
        <v>36</v>
      </c>
      <c r="AX127" s="13" t="s">
        <v>77</v>
      </c>
      <c r="AY127" s="235" t="s">
        <v>122</v>
      </c>
    </row>
    <row r="128" s="14" customFormat="1">
      <c r="A128" s="14"/>
      <c r="B128" s="236"/>
      <c r="C128" s="237"/>
      <c r="D128" s="226" t="s">
        <v>132</v>
      </c>
      <c r="E128" s="238" t="s">
        <v>19</v>
      </c>
      <c r="F128" s="239" t="s">
        <v>134</v>
      </c>
      <c r="G128" s="237"/>
      <c r="H128" s="240">
        <v>28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132</v>
      </c>
      <c r="AU128" s="246" t="s">
        <v>87</v>
      </c>
      <c r="AV128" s="14" t="s">
        <v>129</v>
      </c>
      <c r="AW128" s="14" t="s">
        <v>36</v>
      </c>
      <c r="AX128" s="14" t="s">
        <v>85</v>
      </c>
      <c r="AY128" s="246" t="s">
        <v>122</v>
      </c>
    </row>
    <row r="129" s="2" customFormat="1" ht="33" customHeight="1">
      <c r="A129" s="40"/>
      <c r="B129" s="41"/>
      <c r="C129" s="206" t="s">
        <v>188</v>
      </c>
      <c r="D129" s="206" t="s">
        <v>124</v>
      </c>
      <c r="E129" s="207" t="s">
        <v>189</v>
      </c>
      <c r="F129" s="208" t="s">
        <v>190</v>
      </c>
      <c r="G129" s="209" t="s">
        <v>137</v>
      </c>
      <c r="H129" s="210">
        <v>28</v>
      </c>
      <c r="I129" s="211"/>
      <c r="J129" s="212">
        <f>ROUND(I129*H129,2)</f>
        <v>0</v>
      </c>
      <c r="K129" s="208" t="s">
        <v>128</v>
      </c>
      <c r="L129" s="46"/>
      <c r="M129" s="213" t="s">
        <v>19</v>
      </c>
      <c r="N129" s="214" t="s">
        <v>48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129</v>
      </c>
      <c r="AT129" s="217" t="s">
        <v>124</v>
      </c>
      <c r="AU129" s="217" t="s">
        <v>87</v>
      </c>
      <c r="AY129" s="19" t="s">
        <v>122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85</v>
      </c>
      <c r="BK129" s="218">
        <f>ROUND(I129*H129,2)</f>
        <v>0</v>
      </c>
      <c r="BL129" s="19" t="s">
        <v>129</v>
      </c>
      <c r="BM129" s="217" t="s">
        <v>191</v>
      </c>
    </row>
    <row r="130" s="2" customFormat="1">
      <c r="A130" s="40"/>
      <c r="B130" s="41"/>
      <c r="C130" s="42"/>
      <c r="D130" s="219" t="s">
        <v>130</v>
      </c>
      <c r="E130" s="42"/>
      <c r="F130" s="220" t="s">
        <v>192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130</v>
      </c>
      <c r="AU130" s="19" t="s">
        <v>87</v>
      </c>
    </row>
    <row r="131" s="13" customFormat="1">
      <c r="A131" s="13"/>
      <c r="B131" s="224"/>
      <c r="C131" s="225"/>
      <c r="D131" s="226" t="s">
        <v>132</v>
      </c>
      <c r="E131" s="227" t="s">
        <v>19</v>
      </c>
      <c r="F131" s="228" t="s">
        <v>183</v>
      </c>
      <c r="G131" s="225"/>
      <c r="H131" s="229">
        <v>28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132</v>
      </c>
      <c r="AU131" s="235" t="s">
        <v>87</v>
      </c>
      <c r="AV131" s="13" t="s">
        <v>87</v>
      </c>
      <c r="AW131" s="13" t="s">
        <v>36</v>
      </c>
      <c r="AX131" s="13" t="s">
        <v>77</v>
      </c>
      <c r="AY131" s="235" t="s">
        <v>122</v>
      </c>
    </row>
    <row r="132" s="14" customFormat="1">
      <c r="A132" s="14"/>
      <c r="B132" s="236"/>
      <c r="C132" s="237"/>
      <c r="D132" s="226" t="s">
        <v>132</v>
      </c>
      <c r="E132" s="238" t="s">
        <v>19</v>
      </c>
      <c r="F132" s="239" t="s">
        <v>134</v>
      </c>
      <c r="G132" s="237"/>
      <c r="H132" s="240">
        <v>28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132</v>
      </c>
      <c r="AU132" s="246" t="s">
        <v>87</v>
      </c>
      <c r="AV132" s="14" t="s">
        <v>129</v>
      </c>
      <c r="AW132" s="14" t="s">
        <v>36</v>
      </c>
      <c r="AX132" s="14" t="s">
        <v>85</v>
      </c>
      <c r="AY132" s="246" t="s">
        <v>122</v>
      </c>
    </row>
    <row r="133" s="2" customFormat="1" ht="16.5" customHeight="1">
      <c r="A133" s="40"/>
      <c r="B133" s="41"/>
      <c r="C133" s="206" t="s">
        <v>162</v>
      </c>
      <c r="D133" s="206" t="s">
        <v>124</v>
      </c>
      <c r="E133" s="207" t="s">
        <v>193</v>
      </c>
      <c r="F133" s="208" t="s">
        <v>194</v>
      </c>
      <c r="G133" s="209" t="s">
        <v>127</v>
      </c>
      <c r="H133" s="210">
        <v>3535.5</v>
      </c>
      <c r="I133" s="211"/>
      <c r="J133" s="212">
        <f>ROUND(I133*H133,2)</f>
        <v>0</v>
      </c>
      <c r="K133" s="208" t="s">
        <v>128</v>
      </c>
      <c r="L133" s="46"/>
      <c r="M133" s="213" t="s">
        <v>19</v>
      </c>
      <c r="N133" s="214" t="s">
        <v>48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129</v>
      </c>
      <c r="AT133" s="217" t="s">
        <v>124</v>
      </c>
      <c r="AU133" s="217" t="s">
        <v>87</v>
      </c>
      <c r="AY133" s="19" t="s">
        <v>122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85</v>
      </c>
      <c r="BK133" s="218">
        <f>ROUND(I133*H133,2)</f>
        <v>0</v>
      </c>
      <c r="BL133" s="19" t="s">
        <v>129</v>
      </c>
      <c r="BM133" s="217" t="s">
        <v>195</v>
      </c>
    </row>
    <row r="134" s="2" customFormat="1">
      <c r="A134" s="40"/>
      <c r="B134" s="41"/>
      <c r="C134" s="42"/>
      <c r="D134" s="219" t="s">
        <v>130</v>
      </c>
      <c r="E134" s="42"/>
      <c r="F134" s="220" t="s">
        <v>196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130</v>
      </c>
      <c r="AU134" s="19" t="s">
        <v>87</v>
      </c>
    </row>
    <row r="135" s="2" customFormat="1" ht="16.5" customHeight="1">
      <c r="A135" s="40"/>
      <c r="B135" s="41"/>
      <c r="C135" s="206" t="s">
        <v>197</v>
      </c>
      <c r="D135" s="206" t="s">
        <v>124</v>
      </c>
      <c r="E135" s="207" t="s">
        <v>198</v>
      </c>
      <c r="F135" s="208" t="s">
        <v>199</v>
      </c>
      <c r="G135" s="209" t="s">
        <v>127</v>
      </c>
      <c r="H135" s="210">
        <v>31819.5</v>
      </c>
      <c r="I135" s="211"/>
      <c r="J135" s="212">
        <f>ROUND(I135*H135,2)</f>
        <v>0</v>
      </c>
      <c r="K135" s="208" t="s">
        <v>128</v>
      </c>
      <c r="L135" s="46"/>
      <c r="M135" s="213" t="s">
        <v>19</v>
      </c>
      <c r="N135" s="214" t="s">
        <v>48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129</v>
      </c>
      <c r="AT135" s="217" t="s">
        <v>124</v>
      </c>
      <c r="AU135" s="217" t="s">
        <v>87</v>
      </c>
      <c r="AY135" s="19" t="s">
        <v>122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85</v>
      </c>
      <c r="BK135" s="218">
        <f>ROUND(I135*H135,2)</f>
        <v>0</v>
      </c>
      <c r="BL135" s="19" t="s">
        <v>129</v>
      </c>
      <c r="BM135" s="217" t="s">
        <v>200</v>
      </c>
    </row>
    <row r="136" s="2" customFormat="1">
      <c r="A136" s="40"/>
      <c r="B136" s="41"/>
      <c r="C136" s="42"/>
      <c r="D136" s="219" t="s">
        <v>130</v>
      </c>
      <c r="E136" s="42"/>
      <c r="F136" s="220" t="s">
        <v>201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130</v>
      </c>
      <c r="AU136" s="19" t="s">
        <v>87</v>
      </c>
    </row>
    <row r="137" s="13" customFormat="1">
      <c r="A137" s="13"/>
      <c r="B137" s="224"/>
      <c r="C137" s="225"/>
      <c r="D137" s="226" t="s">
        <v>132</v>
      </c>
      <c r="E137" s="227" t="s">
        <v>19</v>
      </c>
      <c r="F137" s="228" t="s">
        <v>202</v>
      </c>
      <c r="G137" s="225"/>
      <c r="H137" s="229">
        <v>31819.5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132</v>
      </c>
      <c r="AU137" s="235" t="s">
        <v>87</v>
      </c>
      <c r="AV137" s="13" t="s">
        <v>87</v>
      </c>
      <c r="AW137" s="13" t="s">
        <v>36</v>
      </c>
      <c r="AX137" s="13" t="s">
        <v>77</v>
      </c>
      <c r="AY137" s="235" t="s">
        <v>122</v>
      </c>
    </row>
    <row r="138" s="14" customFormat="1">
      <c r="A138" s="14"/>
      <c r="B138" s="236"/>
      <c r="C138" s="237"/>
      <c r="D138" s="226" t="s">
        <v>132</v>
      </c>
      <c r="E138" s="238" t="s">
        <v>19</v>
      </c>
      <c r="F138" s="239" t="s">
        <v>134</v>
      </c>
      <c r="G138" s="237"/>
      <c r="H138" s="240">
        <v>31819.5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132</v>
      </c>
      <c r="AU138" s="246" t="s">
        <v>87</v>
      </c>
      <c r="AV138" s="14" t="s">
        <v>129</v>
      </c>
      <c r="AW138" s="14" t="s">
        <v>36</v>
      </c>
      <c r="AX138" s="14" t="s">
        <v>85</v>
      </c>
      <c r="AY138" s="246" t="s">
        <v>122</v>
      </c>
    </row>
    <row r="139" s="2" customFormat="1" ht="37.8" customHeight="1">
      <c r="A139" s="40"/>
      <c r="B139" s="41"/>
      <c r="C139" s="206" t="s">
        <v>167</v>
      </c>
      <c r="D139" s="206" t="s">
        <v>124</v>
      </c>
      <c r="E139" s="207" t="s">
        <v>203</v>
      </c>
      <c r="F139" s="208" t="s">
        <v>204</v>
      </c>
      <c r="G139" s="209" t="s">
        <v>153</v>
      </c>
      <c r="H139" s="210">
        <v>908.37</v>
      </c>
      <c r="I139" s="211"/>
      <c r="J139" s="212">
        <f>ROUND(I139*H139,2)</f>
        <v>0</v>
      </c>
      <c r="K139" s="208" t="s">
        <v>128</v>
      </c>
      <c r="L139" s="46"/>
      <c r="M139" s="213" t="s">
        <v>19</v>
      </c>
      <c r="N139" s="214" t="s">
        <v>48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129</v>
      </c>
      <c r="AT139" s="217" t="s">
        <v>124</v>
      </c>
      <c r="AU139" s="217" t="s">
        <v>87</v>
      </c>
      <c r="AY139" s="19" t="s">
        <v>122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85</v>
      </c>
      <c r="BK139" s="218">
        <f>ROUND(I139*H139,2)</f>
        <v>0</v>
      </c>
      <c r="BL139" s="19" t="s">
        <v>129</v>
      </c>
      <c r="BM139" s="217" t="s">
        <v>205</v>
      </c>
    </row>
    <row r="140" s="2" customFormat="1">
      <c r="A140" s="40"/>
      <c r="B140" s="41"/>
      <c r="C140" s="42"/>
      <c r="D140" s="219" t="s">
        <v>130</v>
      </c>
      <c r="E140" s="42"/>
      <c r="F140" s="220" t="s">
        <v>206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130</v>
      </c>
      <c r="AU140" s="19" t="s">
        <v>87</v>
      </c>
    </row>
    <row r="141" s="13" customFormat="1">
      <c r="A141" s="13"/>
      <c r="B141" s="224"/>
      <c r="C141" s="225"/>
      <c r="D141" s="226" t="s">
        <v>132</v>
      </c>
      <c r="E141" s="227" t="s">
        <v>19</v>
      </c>
      <c r="F141" s="228" t="s">
        <v>207</v>
      </c>
      <c r="G141" s="225"/>
      <c r="H141" s="229">
        <v>867.01999999999998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132</v>
      </c>
      <c r="AU141" s="235" t="s">
        <v>87</v>
      </c>
      <c r="AV141" s="13" t="s">
        <v>87</v>
      </c>
      <c r="AW141" s="13" t="s">
        <v>36</v>
      </c>
      <c r="AX141" s="13" t="s">
        <v>77</v>
      </c>
      <c r="AY141" s="235" t="s">
        <v>122</v>
      </c>
    </row>
    <row r="142" s="15" customFormat="1">
      <c r="A142" s="15"/>
      <c r="B142" s="247"/>
      <c r="C142" s="248"/>
      <c r="D142" s="226" t="s">
        <v>132</v>
      </c>
      <c r="E142" s="249" t="s">
        <v>19</v>
      </c>
      <c r="F142" s="250" t="s">
        <v>208</v>
      </c>
      <c r="G142" s="248"/>
      <c r="H142" s="249" t="s">
        <v>19</v>
      </c>
      <c r="I142" s="251"/>
      <c r="J142" s="248"/>
      <c r="K142" s="248"/>
      <c r="L142" s="252"/>
      <c r="M142" s="253"/>
      <c r="N142" s="254"/>
      <c r="O142" s="254"/>
      <c r="P142" s="254"/>
      <c r="Q142" s="254"/>
      <c r="R142" s="254"/>
      <c r="S142" s="254"/>
      <c r="T142" s="25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6" t="s">
        <v>132</v>
      </c>
      <c r="AU142" s="256" t="s">
        <v>87</v>
      </c>
      <c r="AV142" s="15" t="s">
        <v>85</v>
      </c>
      <c r="AW142" s="15" t="s">
        <v>36</v>
      </c>
      <c r="AX142" s="15" t="s">
        <v>77</v>
      </c>
      <c r="AY142" s="256" t="s">
        <v>122</v>
      </c>
    </row>
    <row r="143" s="13" customFormat="1">
      <c r="A143" s="13"/>
      <c r="B143" s="224"/>
      <c r="C143" s="225"/>
      <c r="D143" s="226" t="s">
        <v>132</v>
      </c>
      <c r="E143" s="227" t="s">
        <v>19</v>
      </c>
      <c r="F143" s="228" t="s">
        <v>209</v>
      </c>
      <c r="G143" s="225"/>
      <c r="H143" s="229">
        <v>41.350000000000001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132</v>
      </c>
      <c r="AU143" s="235" t="s">
        <v>87</v>
      </c>
      <c r="AV143" s="13" t="s">
        <v>87</v>
      </c>
      <c r="AW143" s="13" t="s">
        <v>36</v>
      </c>
      <c r="AX143" s="13" t="s">
        <v>77</v>
      </c>
      <c r="AY143" s="235" t="s">
        <v>122</v>
      </c>
    </row>
    <row r="144" s="15" customFormat="1">
      <c r="A144" s="15"/>
      <c r="B144" s="247"/>
      <c r="C144" s="248"/>
      <c r="D144" s="226" t="s">
        <v>132</v>
      </c>
      <c r="E144" s="249" t="s">
        <v>19</v>
      </c>
      <c r="F144" s="250" t="s">
        <v>210</v>
      </c>
      <c r="G144" s="248"/>
      <c r="H144" s="249" t="s">
        <v>19</v>
      </c>
      <c r="I144" s="251"/>
      <c r="J144" s="248"/>
      <c r="K144" s="248"/>
      <c r="L144" s="252"/>
      <c r="M144" s="253"/>
      <c r="N144" s="254"/>
      <c r="O144" s="254"/>
      <c r="P144" s="254"/>
      <c r="Q144" s="254"/>
      <c r="R144" s="254"/>
      <c r="S144" s="254"/>
      <c r="T144" s="25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6" t="s">
        <v>132</v>
      </c>
      <c r="AU144" s="256" t="s">
        <v>87</v>
      </c>
      <c r="AV144" s="15" t="s">
        <v>85</v>
      </c>
      <c r="AW144" s="15" t="s">
        <v>36</v>
      </c>
      <c r="AX144" s="15" t="s">
        <v>77</v>
      </c>
      <c r="AY144" s="256" t="s">
        <v>122</v>
      </c>
    </row>
    <row r="145" s="14" customFormat="1">
      <c r="A145" s="14"/>
      <c r="B145" s="236"/>
      <c r="C145" s="237"/>
      <c r="D145" s="226" t="s">
        <v>132</v>
      </c>
      <c r="E145" s="238" t="s">
        <v>19</v>
      </c>
      <c r="F145" s="239" t="s">
        <v>134</v>
      </c>
      <c r="G145" s="237"/>
      <c r="H145" s="240">
        <v>908.37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132</v>
      </c>
      <c r="AU145" s="246" t="s">
        <v>87</v>
      </c>
      <c r="AV145" s="14" t="s">
        <v>129</v>
      </c>
      <c r="AW145" s="14" t="s">
        <v>36</v>
      </c>
      <c r="AX145" s="14" t="s">
        <v>85</v>
      </c>
      <c r="AY145" s="246" t="s">
        <v>122</v>
      </c>
    </row>
    <row r="146" s="2" customFormat="1" ht="37.8" customHeight="1">
      <c r="A146" s="40"/>
      <c r="B146" s="41"/>
      <c r="C146" s="206" t="s">
        <v>211</v>
      </c>
      <c r="D146" s="206" t="s">
        <v>124</v>
      </c>
      <c r="E146" s="207" t="s">
        <v>212</v>
      </c>
      <c r="F146" s="208" t="s">
        <v>213</v>
      </c>
      <c r="G146" s="209" t="s">
        <v>153</v>
      </c>
      <c r="H146" s="210">
        <v>4541.8500000000004</v>
      </c>
      <c r="I146" s="211"/>
      <c r="J146" s="212">
        <f>ROUND(I146*H146,2)</f>
        <v>0</v>
      </c>
      <c r="K146" s="208" t="s">
        <v>128</v>
      </c>
      <c r="L146" s="46"/>
      <c r="M146" s="213" t="s">
        <v>19</v>
      </c>
      <c r="N146" s="214" t="s">
        <v>48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129</v>
      </c>
      <c r="AT146" s="217" t="s">
        <v>124</v>
      </c>
      <c r="AU146" s="217" t="s">
        <v>87</v>
      </c>
      <c r="AY146" s="19" t="s">
        <v>122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85</v>
      </c>
      <c r="BK146" s="218">
        <f>ROUND(I146*H146,2)</f>
        <v>0</v>
      </c>
      <c r="BL146" s="19" t="s">
        <v>129</v>
      </c>
      <c r="BM146" s="217" t="s">
        <v>214</v>
      </c>
    </row>
    <row r="147" s="2" customFormat="1">
      <c r="A147" s="40"/>
      <c r="B147" s="41"/>
      <c r="C147" s="42"/>
      <c r="D147" s="219" t="s">
        <v>130</v>
      </c>
      <c r="E147" s="42"/>
      <c r="F147" s="220" t="s">
        <v>215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130</v>
      </c>
      <c r="AU147" s="19" t="s">
        <v>87</v>
      </c>
    </row>
    <row r="148" s="2" customFormat="1">
      <c r="A148" s="40"/>
      <c r="B148" s="41"/>
      <c r="C148" s="42"/>
      <c r="D148" s="226" t="s">
        <v>216</v>
      </c>
      <c r="E148" s="42"/>
      <c r="F148" s="257" t="s">
        <v>217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216</v>
      </c>
      <c r="AU148" s="19" t="s">
        <v>87</v>
      </c>
    </row>
    <row r="149" s="13" customFormat="1">
      <c r="A149" s="13"/>
      <c r="B149" s="224"/>
      <c r="C149" s="225"/>
      <c r="D149" s="226" t="s">
        <v>132</v>
      </c>
      <c r="E149" s="227" t="s">
        <v>19</v>
      </c>
      <c r="F149" s="228" t="s">
        <v>218</v>
      </c>
      <c r="G149" s="225"/>
      <c r="H149" s="229">
        <v>4541.8500000000004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132</v>
      </c>
      <c r="AU149" s="235" t="s">
        <v>87</v>
      </c>
      <c r="AV149" s="13" t="s">
        <v>87</v>
      </c>
      <c r="AW149" s="13" t="s">
        <v>36</v>
      </c>
      <c r="AX149" s="13" t="s">
        <v>77</v>
      </c>
      <c r="AY149" s="235" t="s">
        <v>122</v>
      </c>
    </row>
    <row r="150" s="14" customFormat="1">
      <c r="A150" s="14"/>
      <c r="B150" s="236"/>
      <c r="C150" s="237"/>
      <c r="D150" s="226" t="s">
        <v>132</v>
      </c>
      <c r="E150" s="238" t="s">
        <v>19</v>
      </c>
      <c r="F150" s="239" t="s">
        <v>134</v>
      </c>
      <c r="G150" s="237"/>
      <c r="H150" s="240">
        <v>4541.8500000000004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132</v>
      </c>
      <c r="AU150" s="246" t="s">
        <v>87</v>
      </c>
      <c r="AV150" s="14" t="s">
        <v>129</v>
      </c>
      <c r="AW150" s="14" t="s">
        <v>36</v>
      </c>
      <c r="AX150" s="14" t="s">
        <v>85</v>
      </c>
      <c r="AY150" s="246" t="s">
        <v>122</v>
      </c>
    </row>
    <row r="151" s="2" customFormat="1" ht="24.15" customHeight="1">
      <c r="A151" s="40"/>
      <c r="B151" s="41"/>
      <c r="C151" s="206" t="s">
        <v>172</v>
      </c>
      <c r="D151" s="206" t="s">
        <v>124</v>
      </c>
      <c r="E151" s="207" t="s">
        <v>219</v>
      </c>
      <c r="F151" s="208" t="s">
        <v>220</v>
      </c>
      <c r="G151" s="209" t="s">
        <v>153</v>
      </c>
      <c r="H151" s="210">
        <v>437.39999999999998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48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129</v>
      </c>
      <c r="AT151" s="217" t="s">
        <v>124</v>
      </c>
      <c r="AU151" s="217" t="s">
        <v>87</v>
      </c>
      <c r="AY151" s="19" t="s">
        <v>122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85</v>
      </c>
      <c r="BK151" s="218">
        <f>ROUND(I151*H151,2)</f>
        <v>0</v>
      </c>
      <c r="BL151" s="19" t="s">
        <v>129</v>
      </c>
      <c r="BM151" s="217" t="s">
        <v>221</v>
      </c>
    </row>
    <row r="152" s="13" customFormat="1">
      <c r="A152" s="13"/>
      <c r="B152" s="224"/>
      <c r="C152" s="225"/>
      <c r="D152" s="226" t="s">
        <v>132</v>
      </c>
      <c r="E152" s="227" t="s">
        <v>19</v>
      </c>
      <c r="F152" s="228" t="s">
        <v>222</v>
      </c>
      <c r="G152" s="225"/>
      <c r="H152" s="229">
        <v>437.39999999999998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132</v>
      </c>
      <c r="AU152" s="235" t="s">
        <v>87</v>
      </c>
      <c r="AV152" s="13" t="s">
        <v>87</v>
      </c>
      <c r="AW152" s="13" t="s">
        <v>36</v>
      </c>
      <c r="AX152" s="13" t="s">
        <v>77</v>
      </c>
      <c r="AY152" s="235" t="s">
        <v>122</v>
      </c>
    </row>
    <row r="153" s="14" customFormat="1">
      <c r="A153" s="14"/>
      <c r="B153" s="236"/>
      <c r="C153" s="237"/>
      <c r="D153" s="226" t="s">
        <v>132</v>
      </c>
      <c r="E153" s="238" t="s">
        <v>19</v>
      </c>
      <c r="F153" s="239" t="s">
        <v>134</v>
      </c>
      <c r="G153" s="237"/>
      <c r="H153" s="240">
        <v>437.39999999999998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132</v>
      </c>
      <c r="AU153" s="246" t="s">
        <v>87</v>
      </c>
      <c r="AV153" s="14" t="s">
        <v>129</v>
      </c>
      <c r="AW153" s="14" t="s">
        <v>36</v>
      </c>
      <c r="AX153" s="14" t="s">
        <v>85</v>
      </c>
      <c r="AY153" s="246" t="s">
        <v>122</v>
      </c>
    </row>
    <row r="154" s="2" customFormat="1" ht="16.5" customHeight="1">
      <c r="A154" s="40"/>
      <c r="B154" s="41"/>
      <c r="C154" s="258" t="s">
        <v>223</v>
      </c>
      <c r="D154" s="258" t="s">
        <v>224</v>
      </c>
      <c r="E154" s="259" t="s">
        <v>225</v>
      </c>
      <c r="F154" s="260" t="s">
        <v>226</v>
      </c>
      <c r="G154" s="261" t="s">
        <v>227</v>
      </c>
      <c r="H154" s="262">
        <v>787.32000000000005</v>
      </c>
      <c r="I154" s="263"/>
      <c r="J154" s="264">
        <f>ROUND(I154*H154,2)</f>
        <v>0</v>
      </c>
      <c r="K154" s="260" t="s">
        <v>128</v>
      </c>
      <c r="L154" s="265"/>
      <c r="M154" s="266" t="s">
        <v>19</v>
      </c>
      <c r="N154" s="267" t="s">
        <v>48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147</v>
      </c>
      <c r="AT154" s="217" t="s">
        <v>224</v>
      </c>
      <c r="AU154" s="217" t="s">
        <v>87</v>
      </c>
      <c r="AY154" s="19" t="s">
        <v>122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85</v>
      </c>
      <c r="BK154" s="218">
        <f>ROUND(I154*H154,2)</f>
        <v>0</v>
      </c>
      <c r="BL154" s="19" t="s">
        <v>129</v>
      </c>
      <c r="BM154" s="217" t="s">
        <v>228</v>
      </c>
    </row>
    <row r="155" s="2" customFormat="1" ht="16.5" customHeight="1">
      <c r="A155" s="40"/>
      <c r="B155" s="41"/>
      <c r="C155" s="206" t="s">
        <v>176</v>
      </c>
      <c r="D155" s="206" t="s">
        <v>124</v>
      </c>
      <c r="E155" s="207" t="s">
        <v>229</v>
      </c>
      <c r="F155" s="208" t="s">
        <v>230</v>
      </c>
      <c r="G155" s="209" t="s">
        <v>153</v>
      </c>
      <c r="H155" s="210">
        <v>437.39999999999998</v>
      </c>
      <c r="I155" s="211"/>
      <c r="J155" s="212">
        <f>ROUND(I155*H155,2)</f>
        <v>0</v>
      </c>
      <c r="K155" s="208" t="s">
        <v>128</v>
      </c>
      <c r="L155" s="46"/>
      <c r="M155" s="213" t="s">
        <v>19</v>
      </c>
      <c r="N155" s="214" t="s">
        <v>48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129</v>
      </c>
      <c r="AT155" s="217" t="s">
        <v>124</v>
      </c>
      <c r="AU155" s="217" t="s">
        <v>87</v>
      </c>
      <c r="AY155" s="19" t="s">
        <v>122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85</v>
      </c>
      <c r="BK155" s="218">
        <f>ROUND(I155*H155,2)</f>
        <v>0</v>
      </c>
      <c r="BL155" s="19" t="s">
        <v>129</v>
      </c>
      <c r="BM155" s="217" t="s">
        <v>231</v>
      </c>
    </row>
    <row r="156" s="2" customFormat="1">
      <c r="A156" s="40"/>
      <c r="B156" s="41"/>
      <c r="C156" s="42"/>
      <c r="D156" s="219" t="s">
        <v>130</v>
      </c>
      <c r="E156" s="42"/>
      <c r="F156" s="220" t="s">
        <v>232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130</v>
      </c>
      <c r="AU156" s="19" t="s">
        <v>87</v>
      </c>
    </row>
    <row r="157" s="13" customFormat="1">
      <c r="A157" s="13"/>
      <c r="B157" s="224"/>
      <c r="C157" s="225"/>
      <c r="D157" s="226" t="s">
        <v>132</v>
      </c>
      <c r="E157" s="227" t="s">
        <v>19</v>
      </c>
      <c r="F157" s="228" t="s">
        <v>233</v>
      </c>
      <c r="G157" s="225"/>
      <c r="H157" s="229">
        <v>437.39999999999998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132</v>
      </c>
      <c r="AU157" s="235" t="s">
        <v>87</v>
      </c>
      <c r="AV157" s="13" t="s">
        <v>87</v>
      </c>
      <c r="AW157" s="13" t="s">
        <v>36</v>
      </c>
      <c r="AX157" s="13" t="s">
        <v>77</v>
      </c>
      <c r="AY157" s="235" t="s">
        <v>122</v>
      </c>
    </row>
    <row r="158" s="14" customFormat="1">
      <c r="A158" s="14"/>
      <c r="B158" s="236"/>
      <c r="C158" s="237"/>
      <c r="D158" s="226" t="s">
        <v>132</v>
      </c>
      <c r="E158" s="238" t="s">
        <v>19</v>
      </c>
      <c r="F158" s="239" t="s">
        <v>134</v>
      </c>
      <c r="G158" s="237"/>
      <c r="H158" s="240">
        <v>437.39999999999998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132</v>
      </c>
      <c r="AU158" s="246" t="s">
        <v>87</v>
      </c>
      <c r="AV158" s="14" t="s">
        <v>129</v>
      </c>
      <c r="AW158" s="14" t="s">
        <v>36</v>
      </c>
      <c r="AX158" s="14" t="s">
        <v>85</v>
      </c>
      <c r="AY158" s="246" t="s">
        <v>122</v>
      </c>
    </row>
    <row r="159" s="2" customFormat="1" ht="24.15" customHeight="1">
      <c r="A159" s="40"/>
      <c r="B159" s="41"/>
      <c r="C159" s="206" t="s">
        <v>7</v>
      </c>
      <c r="D159" s="206" t="s">
        <v>124</v>
      </c>
      <c r="E159" s="207" t="s">
        <v>234</v>
      </c>
      <c r="F159" s="208" t="s">
        <v>235</v>
      </c>
      <c r="G159" s="209" t="s">
        <v>153</v>
      </c>
      <c r="H159" s="210">
        <v>35</v>
      </c>
      <c r="I159" s="211"/>
      <c r="J159" s="212">
        <f>ROUND(I159*H159,2)</f>
        <v>0</v>
      </c>
      <c r="K159" s="208" t="s">
        <v>128</v>
      </c>
      <c r="L159" s="46"/>
      <c r="M159" s="213" t="s">
        <v>19</v>
      </c>
      <c r="N159" s="214" t="s">
        <v>48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129</v>
      </c>
      <c r="AT159" s="217" t="s">
        <v>124</v>
      </c>
      <c r="AU159" s="217" t="s">
        <v>87</v>
      </c>
      <c r="AY159" s="19" t="s">
        <v>122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85</v>
      </c>
      <c r="BK159" s="218">
        <f>ROUND(I159*H159,2)</f>
        <v>0</v>
      </c>
      <c r="BL159" s="19" t="s">
        <v>129</v>
      </c>
      <c r="BM159" s="217" t="s">
        <v>236</v>
      </c>
    </row>
    <row r="160" s="2" customFormat="1">
      <c r="A160" s="40"/>
      <c r="B160" s="41"/>
      <c r="C160" s="42"/>
      <c r="D160" s="219" t="s">
        <v>130</v>
      </c>
      <c r="E160" s="42"/>
      <c r="F160" s="220" t="s">
        <v>237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130</v>
      </c>
      <c r="AU160" s="19" t="s">
        <v>87</v>
      </c>
    </row>
    <row r="161" s="13" customFormat="1">
      <c r="A161" s="13"/>
      <c r="B161" s="224"/>
      <c r="C161" s="225"/>
      <c r="D161" s="226" t="s">
        <v>132</v>
      </c>
      <c r="E161" s="227" t="s">
        <v>19</v>
      </c>
      <c r="F161" s="228" t="s">
        <v>238</v>
      </c>
      <c r="G161" s="225"/>
      <c r="H161" s="229">
        <v>35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132</v>
      </c>
      <c r="AU161" s="235" t="s">
        <v>87</v>
      </c>
      <c r="AV161" s="13" t="s">
        <v>87</v>
      </c>
      <c r="AW161" s="13" t="s">
        <v>36</v>
      </c>
      <c r="AX161" s="13" t="s">
        <v>77</v>
      </c>
      <c r="AY161" s="235" t="s">
        <v>122</v>
      </c>
    </row>
    <row r="162" s="15" customFormat="1">
      <c r="A162" s="15"/>
      <c r="B162" s="247"/>
      <c r="C162" s="248"/>
      <c r="D162" s="226" t="s">
        <v>132</v>
      </c>
      <c r="E162" s="249" t="s">
        <v>19</v>
      </c>
      <c r="F162" s="250" t="s">
        <v>239</v>
      </c>
      <c r="G162" s="248"/>
      <c r="H162" s="249" t="s">
        <v>19</v>
      </c>
      <c r="I162" s="251"/>
      <c r="J162" s="248"/>
      <c r="K162" s="248"/>
      <c r="L162" s="252"/>
      <c r="M162" s="253"/>
      <c r="N162" s="254"/>
      <c r="O162" s="254"/>
      <c r="P162" s="254"/>
      <c r="Q162" s="254"/>
      <c r="R162" s="254"/>
      <c r="S162" s="254"/>
      <c r="T162" s="25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6" t="s">
        <v>132</v>
      </c>
      <c r="AU162" s="256" t="s">
        <v>87</v>
      </c>
      <c r="AV162" s="15" t="s">
        <v>85</v>
      </c>
      <c r="AW162" s="15" t="s">
        <v>36</v>
      </c>
      <c r="AX162" s="15" t="s">
        <v>77</v>
      </c>
      <c r="AY162" s="256" t="s">
        <v>122</v>
      </c>
    </row>
    <row r="163" s="14" customFormat="1">
      <c r="A163" s="14"/>
      <c r="B163" s="236"/>
      <c r="C163" s="237"/>
      <c r="D163" s="226" t="s">
        <v>132</v>
      </c>
      <c r="E163" s="238" t="s">
        <v>19</v>
      </c>
      <c r="F163" s="239" t="s">
        <v>134</v>
      </c>
      <c r="G163" s="237"/>
      <c r="H163" s="240">
        <v>35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132</v>
      </c>
      <c r="AU163" s="246" t="s">
        <v>87</v>
      </c>
      <c r="AV163" s="14" t="s">
        <v>129</v>
      </c>
      <c r="AW163" s="14" t="s">
        <v>36</v>
      </c>
      <c r="AX163" s="14" t="s">
        <v>85</v>
      </c>
      <c r="AY163" s="246" t="s">
        <v>122</v>
      </c>
    </row>
    <row r="164" s="2" customFormat="1" ht="16.5" customHeight="1">
      <c r="A164" s="40"/>
      <c r="B164" s="41"/>
      <c r="C164" s="258" t="s">
        <v>181</v>
      </c>
      <c r="D164" s="258" t="s">
        <v>224</v>
      </c>
      <c r="E164" s="259" t="s">
        <v>240</v>
      </c>
      <c r="F164" s="260" t="s">
        <v>241</v>
      </c>
      <c r="G164" s="261" t="s">
        <v>227</v>
      </c>
      <c r="H164" s="262">
        <v>70</v>
      </c>
      <c r="I164" s="263"/>
      <c r="J164" s="264">
        <f>ROUND(I164*H164,2)</f>
        <v>0</v>
      </c>
      <c r="K164" s="260" t="s">
        <v>128</v>
      </c>
      <c r="L164" s="265"/>
      <c r="M164" s="266" t="s">
        <v>19</v>
      </c>
      <c r="N164" s="267" t="s">
        <v>48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147</v>
      </c>
      <c r="AT164" s="217" t="s">
        <v>224</v>
      </c>
      <c r="AU164" s="217" t="s">
        <v>87</v>
      </c>
      <c r="AY164" s="19" t="s">
        <v>122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85</v>
      </c>
      <c r="BK164" s="218">
        <f>ROUND(I164*H164,2)</f>
        <v>0</v>
      </c>
      <c r="BL164" s="19" t="s">
        <v>129</v>
      </c>
      <c r="BM164" s="217" t="s">
        <v>242</v>
      </c>
    </row>
    <row r="165" s="13" customFormat="1">
      <c r="A165" s="13"/>
      <c r="B165" s="224"/>
      <c r="C165" s="225"/>
      <c r="D165" s="226" t="s">
        <v>132</v>
      </c>
      <c r="E165" s="227" t="s">
        <v>19</v>
      </c>
      <c r="F165" s="228" t="s">
        <v>243</v>
      </c>
      <c r="G165" s="225"/>
      <c r="H165" s="229">
        <v>70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132</v>
      </c>
      <c r="AU165" s="235" t="s">
        <v>87</v>
      </c>
      <c r="AV165" s="13" t="s">
        <v>87</v>
      </c>
      <c r="AW165" s="13" t="s">
        <v>36</v>
      </c>
      <c r="AX165" s="13" t="s">
        <v>77</v>
      </c>
      <c r="AY165" s="235" t="s">
        <v>122</v>
      </c>
    </row>
    <row r="166" s="14" customFormat="1">
      <c r="A166" s="14"/>
      <c r="B166" s="236"/>
      <c r="C166" s="237"/>
      <c r="D166" s="226" t="s">
        <v>132</v>
      </c>
      <c r="E166" s="238" t="s">
        <v>19</v>
      </c>
      <c r="F166" s="239" t="s">
        <v>134</v>
      </c>
      <c r="G166" s="237"/>
      <c r="H166" s="240">
        <v>70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132</v>
      </c>
      <c r="AU166" s="246" t="s">
        <v>87</v>
      </c>
      <c r="AV166" s="14" t="s">
        <v>129</v>
      </c>
      <c r="AW166" s="14" t="s">
        <v>36</v>
      </c>
      <c r="AX166" s="14" t="s">
        <v>85</v>
      </c>
      <c r="AY166" s="246" t="s">
        <v>122</v>
      </c>
    </row>
    <row r="167" s="2" customFormat="1" ht="24.15" customHeight="1">
      <c r="A167" s="40"/>
      <c r="B167" s="41"/>
      <c r="C167" s="206" t="s">
        <v>244</v>
      </c>
      <c r="D167" s="206" t="s">
        <v>124</v>
      </c>
      <c r="E167" s="207" t="s">
        <v>245</v>
      </c>
      <c r="F167" s="208" t="s">
        <v>246</v>
      </c>
      <c r="G167" s="209" t="s">
        <v>227</v>
      </c>
      <c r="H167" s="210">
        <v>1635.0699999999999</v>
      </c>
      <c r="I167" s="211"/>
      <c r="J167" s="212">
        <f>ROUND(I167*H167,2)</f>
        <v>0</v>
      </c>
      <c r="K167" s="208" t="s">
        <v>128</v>
      </c>
      <c r="L167" s="46"/>
      <c r="M167" s="213" t="s">
        <v>19</v>
      </c>
      <c r="N167" s="214" t="s">
        <v>48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129</v>
      </c>
      <c r="AT167" s="217" t="s">
        <v>124</v>
      </c>
      <c r="AU167" s="217" t="s">
        <v>87</v>
      </c>
      <c r="AY167" s="19" t="s">
        <v>122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85</v>
      </c>
      <c r="BK167" s="218">
        <f>ROUND(I167*H167,2)</f>
        <v>0</v>
      </c>
      <c r="BL167" s="19" t="s">
        <v>129</v>
      </c>
      <c r="BM167" s="217" t="s">
        <v>247</v>
      </c>
    </row>
    <row r="168" s="2" customFormat="1">
      <c r="A168" s="40"/>
      <c r="B168" s="41"/>
      <c r="C168" s="42"/>
      <c r="D168" s="219" t="s">
        <v>130</v>
      </c>
      <c r="E168" s="42"/>
      <c r="F168" s="220" t="s">
        <v>248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130</v>
      </c>
      <c r="AU168" s="19" t="s">
        <v>87</v>
      </c>
    </row>
    <row r="169" s="2" customFormat="1">
      <c r="A169" s="40"/>
      <c r="B169" s="41"/>
      <c r="C169" s="42"/>
      <c r="D169" s="226" t="s">
        <v>216</v>
      </c>
      <c r="E169" s="42"/>
      <c r="F169" s="257" t="s">
        <v>249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216</v>
      </c>
      <c r="AU169" s="19" t="s">
        <v>87</v>
      </c>
    </row>
    <row r="170" s="2" customFormat="1" ht="24.15" customHeight="1">
      <c r="A170" s="40"/>
      <c r="B170" s="41"/>
      <c r="C170" s="206" t="s">
        <v>186</v>
      </c>
      <c r="D170" s="206" t="s">
        <v>124</v>
      </c>
      <c r="E170" s="207" t="s">
        <v>245</v>
      </c>
      <c r="F170" s="208" t="s">
        <v>246</v>
      </c>
      <c r="G170" s="209" t="s">
        <v>227</v>
      </c>
      <c r="H170" s="210">
        <v>707.10000000000002</v>
      </c>
      <c r="I170" s="211"/>
      <c r="J170" s="212">
        <f>ROUND(I170*H170,2)</f>
        <v>0</v>
      </c>
      <c r="K170" s="208" t="s">
        <v>128</v>
      </c>
      <c r="L170" s="46"/>
      <c r="M170" s="213" t="s">
        <v>19</v>
      </c>
      <c r="N170" s="214" t="s">
        <v>48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129</v>
      </c>
      <c r="AT170" s="217" t="s">
        <v>124</v>
      </c>
      <c r="AU170" s="217" t="s">
        <v>87</v>
      </c>
      <c r="AY170" s="19" t="s">
        <v>122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85</v>
      </c>
      <c r="BK170" s="218">
        <f>ROUND(I170*H170,2)</f>
        <v>0</v>
      </c>
      <c r="BL170" s="19" t="s">
        <v>129</v>
      </c>
      <c r="BM170" s="217" t="s">
        <v>250</v>
      </c>
    </row>
    <row r="171" s="2" customFormat="1">
      <c r="A171" s="40"/>
      <c r="B171" s="41"/>
      <c r="C171" s="42"/>
      <c r="D171" s="219" t="s">
        <v>130</v>
      </c>
      <c r="E171" s="42"/>
      <c r="F171" s="220" t="s">
        <v>248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130</v>
      </c>
      <c r="AU171" s="19" t="s">
        <v>87</v>
      </c>
    </row>
    <row r="172" s="15" customFormat="1">
      <c r="A172" s="15"/>
      <c r="B172" s="247"/>
      <c r="C172" s="248"/>
      <c r="D172" s="226" t="s">
        <v>132</v>
      </c>
      <c r="E172" s="249" t="s">
        <v>19</v>
      </c>
      <c r="F172" s="250" t="s">
        <v>251</v>
      </c>
      <c r="G172" s="248"/>
      <c r="H172" s="249" t="s">
        <v>19</v>
      </c>
      <c r="I172" s="251"/>
      <c r="J172" s="248"/>
      <c r="K172" s="248"/>
      <c r="L172" s="252"/>
      <c r="M172" s="253"/>
      <c r="N172" s="254"/>
      <c r="O172" s="254"/>
      <c r="P172" s="254"/>
      <c r="Q172" s="254"/>
      <c r="R172" s="254"/>
      <c r="S172" s="254"/>
      <c r="T172" s="25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6" t="s">
        <v>132</v>
      </c>
      <c r="AU172" s="256" t="s">
        <v>87</v>
      </c>
      <c r="AV172" s="15" t="s">
        <v>85</v>
      </c>
      <c r="AW172" s="15" t="s">
        <v>36</v>
      </c>
      <c r="AX172" s="15" t="s">
        <v>77</v>
      </c>
      <c r="AY172" s="256" t="s">
        <v>122</v>
      </c>
    </row>
    <row r="173" s="13" customFormat="1">
      <c r="A173" s="13"/>
      <c r="B173" s="224"/>
      <c r="C173" s="225"/>
      <c r="D173" s="226" t="s">
        <v>132</v>
      </c>
      <c r="E173" s="227" t="s">
        <v>19</v>
      </c>
      <c r="F173" s="228" t="s">
        <v>252</v>
      </c>
      <c r="G173" s="225"/>
      <c r="H173" s="229">
        <v>707.10000000000002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132</v>
      </c>
      <c r="AU173" s="235" t="s">
        <v>87</v>
      </c>
      <c r="AV173" s="13" t="s">
        <v>87</v>
      </c>
      <c r="AW173" s="13" t="s">
        <v>36</v>
      </c>
      <c r="AX173" s="13" t="s">
        <v>77</v>
      </c>
      <c r="AY173" s="235" t="s">
        <v>122</v>
      </c>
    </row>
    <row r="174" s="14" customFormat="1">
      <c r="A174" s="14"/>
      <c r="B174" s="236"/>
      <c r="C174" s="237"/>
      <c r="D174" s="226" t="s">
        <v>132</v>
      </c>
      <c r="E174" s="238" t="s">
        <v>19</v>
      </c>
      <c r="F174" s="239" t="s">
        <v>134</v>
      </c>
      <c r="G174" s="237"/>
      <c r="H174" s="240">
        <v>707.10000000000002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132</v>
      </c>
      <c r="AU174" s="246" t="s">
        <v>87</v>
      </c>
      <c r="AV174" s="14" t="s">
        <v>129</v>
      </c>
      <c r="AW174" s="14" t="s">
        <v>36</v>
      </c>
      <c r="AX174" s="14" t="s">
        <v>85</v>
      </c>
      <c r="AY174" s="246" t="s">
        <v>122</v>
      </c>
    </row>
    <row r="175" s="2" customFormat="1" ht="24.15" customHeight="1">
      <c r="A175" s="40"/>
      <c r="B175" s="41"/>
      <c r="C175" s="206" t="s">
        <v>253</v>
      </c>
      <c r="D175" s="206" t="s">
        <v>124</v>
      </c>
      <c r="E175" s="207" t="s">
        <v>254</v>
      </c>
      <c r="F175" s="208" t="s">
        <v>255</v>
      </c>
      <c r="G175" s="209" t="s">
        <v>153</v>
      </c>
      <c r="H175" s="210">
        <v>908.37</v>
      </c>
      <c r="I175" s="211"/>
      <c r="J175" s="212">
        <f>ROUND(I175*H175,2)</f>
        <v>0</v>
      </c>
      <c r="K175" s="208" t="s">
        <v>128</v>
      </c>
      <c r="L175" s="46"/>
      <c r="M175" s="213" t="s">
        <v>19</v>
      </c>
      <c r="N175" s="214" t="s">
        <v>48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129</v>
      </c>
      <c r="AT175" s="217" t="s">
        <v>124</v>
      </c>
      <c r="AU175" s="217" t="s">
        <v>87</v>
      </c>
      <c r="AY175" s="19" t="s">
        <v>122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85</v>
      </c>
      <c r="BK175" s="218">
        <f>ROUND(I175*H175,2)</f>
        <v>0</v>
      </c>
      <c r="BL175" s="19" t="s">
        <v>129</v>
      </c>
      <c r="BM175" s="217" t="s">
        <v>256</v>
      </c>
    </row>
    <row r="176" s="2" customFormat="1">
      <c r="A176" s="40"/>
      <c r="B176" s="41"/>
      <c r="C176" s="42"/>
      <c r="D176" s="219" t="s">
        <v>130</v>
      </c>
      <c r="E176" s="42"/>
      <c r="F176" s="220" t="s">
        <v>257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130</v>
      </c>
      <c r="AU176" s="19" t="s">
        <v>87</v>
      </c>
    </row>
    <row r="177" s="2" customFormat="1">
      <c r="A177" s="40"/>
      <c r="B177" s="41"/>
      <c r="C177" s="42"/>
      <c r="D177" s="226" t="s">
        <v>216</v>
      </c>
      <c r="E177" s="42"/>
      <c r="F177" s="257" t="s">
        <v>258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216</v>
      </c>
      <c r="AU177" s="19" t="s">
        <v>87</v>
      </c>
    </row>
    <row r="178" s="13" customFormat="1">
      <c r="A178" s="13"/>
      <c r="B178" s="224"/>
      <c r="C178" s="225"/>
      <c r="D178" s="226" t="s">
        <v>132</v>
      </c>
      <c r="E178" s="227" t="s">
        <v>19</v>
      </c>
      <c r="F178" s="228" t="s">
        <v>259</v>
      </c>
      <c r="G178" s="225"/>
      <c r="H178" s="229">
        <v>908.37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132</v>
      </c>
      <c r="AU178" s="235" t="s">
        <v>87</v>
      </c>
      <c r="AV178" s="13" t="s">
        <v>87</v>
      </c>
      <c r="AW178" s="13" t="s">
        <v>36</v>
      </c>
      <c r="AX178" s="13" t="s">
        <v>77</v>
      </c>
      <c r="AY178" s="235" t="s">
        <v>122</v>
      </c>
    </row>
    <row r="179" s="14" customFormat="1">
      <c r="A179" s="14"/>
      <c r="B179" s="236"/>
      <c r="C179" s="237"/>
      <c r="D179" s="226" t="s">
        <v>132</v>
      </c>
      <c r="E179" s="238" t="s">
        <v>19</v>
      </c>
      <c r="F179" s="239" t="s">
        <v>134</v>
      </c>
      <c r="G179" s="237"/>
      <c r="H179" s="240">
        <v>908.37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132</v>
      </c>
      <c r="AU179" s="246" t="s">
        <v>87</v>
      </c>
      <c r="AV179" s="14" t="s">
        <v>129</v>
      </c>
      <c r="AW179" s="14" t="s">
        <v>36</v>
      </c>
      <c r="AX179" s="14" t="s">
        <v>85</v>
      </c>
      <c r="AY179" s="246" t="s">
        <v>122</v>
      </c>
    </row>
    <row r="180" s="2" customFormat="1" ht="24.15" customHeight="1">
      <c r="A180" s="40"/>
      <c r="B180" s="41"/>
      <c r="C180" s="206" t="s">
        <v>191</v>
      </c>
      <c r="D180" s="206" t="s">
        <v>124</v>
      </c>
      <c r="E180" s="207" t="s">
        <v>260</v>
      </c>
      <c r="F180" s="208" t="s">
        <v>261</v>
      </c>
      <c r="G180" s="209" t="s">
        <v>153</v>
      </c>
      <c r="H180" s="210">
        <v>6.0999999999999996</v>
      </c>
      <c r="I180" s="211"/>
      <c r="J180" s="212">
        <f>ROUND(I180*H180,2)</f>
        <v>0</v>
      </c>
      <c r="K180" s="208" t="s">
        <v>128</v>
      </c>
      <c r="L180" s="46"/>
      <c r="M180" s="213" t="s">
        <v>19</v>
      </c>
      <c r="N180" s="214" t="s">
        <v>48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129</v>
      </c>
      <c r="AT180" s="217" t="s">
        <v>124</v>
      </c>
      <c r="AU180" s="217" t="s">
        <v>87</v>
      </c>
      <c r="AY180" s="19" t="s">
        <v>122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85</v>
      </c>
      <c r="BK180" s="218">
        <f>ROUND(I180*H180,2)</f>
        <v>0</v>
      </c>
      <c r="BL180" s="19" t="s">
        <v>129</v>
      </c>
      <c r="BM180" s="217" t="s">
        <v>262</v>
      </c>
    </row>
    <row r="181" s="2" customFormat="1">
      <c r="A181" s="40"/>
      <c r="B181" s="41"/>
      <c r="C181" s="42"/>
      <c r="D181" s="219" t="s">
        <v>130</v>
      </c>
      <c r="E181" s="42"/>
      <c r="F181" s="220" t="s">
        <v>263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130</v>
      </c>
      <c r="AU181" s="19" t="s">
        <v>87</v>
      </c>
    </row>
    <row r="182" s="13" customFormat="1">
      <c r="A182" s="13"/>
      <c r="B182" s="224"/>
      <c r="C182" s="225"/>
      <c r="D182" s="226" t="s">
        <v>132</v>
      </c>
      <c r="E182" s="227" t="s">
        <v>19</v>
      </c>
      <c r="F182" s="228" t="s">
        <v>264</v>
      </c>
      <c r="G182" s="225"/>
      <c r="H182" s="229">
        <v>6.0999999999999996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132</v>
      </c>
      <c r="AU182" s="235" t="s">
        <v>87</v>
      </c>
      <c r="AV182" s="13" t="s">
        <v>87</v>
      </c>
      <c r="AW182" s="13" t="s">
        <v>36</v>
      </c>
      <c r="AX182" s="13" t="s">
        <v>77</v>
      </c>
      <c r="AY182" s="235" t="s">
        <v>122</v>
      </c>
    </row>
    <row r="183" s="15" customFormat="1">
      <c r="A183" s="15"/>
      <c r="B183" s="247"/>
      <c r="C183" s="248"/>
      <c r="D183" s="226" t="s">
        <v>132</v>
      </c>
      <c r="E183" s="249" t="s">
        <v>19</v>
      </c>
      <c r="F183" s="250" t="s">
        <v>265</v>
      </c>
      <c r="G183" s="248"/>
      <c r="H183" s="249" t="s">
        <v>19</v>
      </c>
      <c r="I183" s="251"/>
      <c r="J183" s="248"/>
      <c r="K183" s="248"/>
      <c r="L183" s="252"/>
      <c r="M183" s="253"/>
      <c r="N183" s="254"/>
      <c r="O183" s="254"/>
      <c r="P183" s="254"/>
      <c r="Q183" s="254"/>
      <c r="R183" s="254"/>
      <c r="S183" s="254"/>
      <c r="T183" s="25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6" t="s">
        <v>132</v>
      </c>
      <c r="AU183" s="256" t="s">
        <v>87</v>
      </c>
      <c r="AV183" s="15" t="s">
        <v>85</v>
      </c>
      <c r="AW183" s="15" t="s">
        <v>36</v>
      </c>
      <c r="AX183" s="15" t="s">
        <v>77</v>
      </c>
      <c r="AY183" s="256" t="s">
        <v>122</v>
      </c>
    </row>
    <row r="184" s="14" customFormat="1">
      <c r="A184" s="14"/>
      <c r="B184" s="236"/>
      <c r="C184" s="237"/>
      <c r="D184" s="226" t="s">
        <v>132</v>
      </c>
      <c r="E184" s="238" t="s">
        <v>19</v>
      </c>
      <c r="F184" s="239" t="s">
        <v>134</v>
      </c>
      <c r="G184" s="237"/>
      <c r="H184" s="240">
        <v>6.0999999999999996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132</v>
      </c>
      <c r="AU184" s="246" t="s">
        <v>87</v>
      </c>
      <c r="AV184" s="14" t="s">
        <v>129</v>
      </c>
      <c r="AW184" s="14" t="s">
        <v>36</v>
      </c>
      <c r="AX184" s="14" t="s">
        <v>85</v>
      </c>
      <c r="AY184" s="246" t="s">
        <v>122</v>
      </c>
    </row>
    <row r="185" s="2" customFormat="1" ht="24.15" customHeight="1">
      <c r="A185" s="40"/>
      <c r="B185" s="41"/>
      <c r="C185" s="206" t="s">
        <v>266</v>
      </c>
      <c r="D185" s="206" t="s">
        <v>124</v>
      </c>
      <c r="E185" s="207" t="s">
        <v>260</v>
      </c>
      <c r="F185" s="208" t="s">
        <v>261</v>
      </c>
      <c r="G185" s="209" t="s">
        <v>153</v>
      </c>
      <c r="H185" s="210">
        <v>2.6000000000000001</v>
      </c>
      <c r="I185" s="211"/>
      <c r="J185" s="212">
        <f>ROUND(I185*H185,2)</f>
        <v>0</v>
      </c>
      <c r="K185" s="208" t="s">
        <v>128</v>
      </c>
      <c r="L185" s="46"/>
      <c r="M185" s="213" t="s">
        <v>19</v>
      </c>
      <c r="N185" s="214" t="s">
        <v>48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129</v>
      </c>
      <c r="AT185" s="217" t="s">
        <v>124</v>
      </c>
      <c r="AU185" s="217" t="s">
        <v>87</v>
      </c>
      <c r="AY185" s="19" t="s">
        <v>122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85</v>
      </c>
      <c r="BK185" s="218">
        <f>ROUND(I185*H185,2)</f>
        <v>0</v>
      </c>
      <c r="BL185" s="19" t="s">
        <v>129</v>
      </c>
      <c r="BM185" s="217" t="s">
        <v>267</v>
      </c>
    </row>
    <row r="186" s="2" customFormat="1">
      <c r="A186" s="40"/>
      <c r="B186" s="41"/>
      <c r="C186" s="42"/>
      <c r="D186" s="219" t="s">
        <v>130</v>
      </c>
      <c r="E186" s="42"/>
      <c r="F186" s="220" t="s">
        <v>263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130</v>
      </c>
      <c r="AU186" s="19" t="s">
        <v>87</v>
      </c>
    </row>
    <row r="187" s="2" customFormat="1" ht="37.8" customHeight="1">
      <c r="A187" s="40"/>
      <c r="B187" s="41"/>
      <c r="C187" s="206" t="s">
        <v>195</v>
      </c>
      <c r="D187" s="206" t="s">
        <v>124</v>
      </c>
      <c r="E187" s="207" t="s">
        <v>268</v>
      </c>
      <c r="F187" s="208" t="s">
        <v>269</v>
      </c>
      <c r="G187" s="209" t="s">
        <v>153</v>
      </c>
      <c r="H187" s="210">
        <v>9.1500000000000004</v>
      </c>
      <c r="I187" s="211"/>
      <c r="J187" s="212">
        <f>ROUND(I187*H187,2)</f>
        <v>0</v>
      </c>
      <c r="K187" s="208" t="s">
        <v>128</v>
      </c>
      <c r="L187" s="46"/>
      <c r="M187" s="213" t="s">
        <v>19</v>
      </c>
      <c r="N187" s="214" t="s">
        <v>48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129</v>
      </c>
      <c r="AT187" s="217" t="s">
        <v>124</v>
      </c>
      <c r="AU187" s="217" t="s">
        <v>87</v>
      </c>
      <c r="AY187" s="19" t="s">
        <v>122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85</v>
      </c>
      <c r="BK187" s="218">
        <f>ROUND(I187*H187,2)</f>
        <v>0</v>
      </c>
      <c r="BL187" s="19" t="s">
        <v>129</v>
      </c>
      <c r="BM187" s="217" t="s">
        <v>270</v>
      </c>
    </row>
    <row r="188" s="2" customFormat="1">
      <c r="A188" s="40"/>
      <c r="B188" s="41"/>
      <c r="C188" s="42"/>
      <c r="D188" s="219" t="s">
        <v>130</v>
      </c>
      <c r="E188" s="42"/>
      <c r="F188" s="220" t="s">
        <v>271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130</v>
      </c>
      <c r="AU188" s="19" t="s">
        <v>87</v>
      </c>
    </row>
    <row r="189" s="13" customFormat="1">
      <c r="A189" s="13"/>
      <c r="B189" s="224"/>
      <c r="C189" s="225"/>
      <c r="D189" s="226" t="s">
        <v>132</v>
      </c>
      <c r="E189" s="227" t="s">
        <v>19</v>
      </c>
      <c r="F189" s="228" t="s">
        <v>272</v>
      </c>
      <c r="G189" s="225"/>
      <c r="H189" s="229">
        <v>9.1500000000000004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132</v>
      </c>
      <c r="AU189" s="235" t="s">
        <v>87</v>
      </c>
      <c r="AV189" s="13" t="s">
        <v>87</v>
      </c>
      <c r="AW189" s="13" t="s">
        <v>36</v>
      </c>
      <c r="AX189" s="13" t="s">
        <v>77</v>
      </c>
      <c r="AY189" s="235" t="s">
        <v>122</v>
      </c>
    </row>
    <row r="190" s="15" customFormat="1">
      <c r="A190" s="15"/>
      <c r="B190" s="247"/>
      <c r="C190" s="248"/>
      <c r="D190" s="226" t="s">
        <v>132</v>
      </c>
      <c r="E190" s="249" t="s">
        <v>19</v>
      </c>
      <c r="F190" s="250" t="s">
        <v>265</v>
      </c>
      <c r="G190" s="248"/>
      <c r="H190" s="249" t="s">
        <v>19</v>
      </c>
      <c r="I190" s="251"/>
      <c r="J190" s="248"/>
      <c r="K190" s="248"/>
      <c r="L190" s="252"/>
      <c r="M190" s="253"/>
      <c r="N190" s="254"/>
      <c r="O190" s="254"/>
      <c r="P190" s="254"/>
      <c r="Q190" s="254"/>
      <c r="R190" s="254"/>
      <c r="S190" s="254"/>
      <c r="T190" s="25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6" t="s">
        <v>132</v>
      </c>
      <c r="AU190" s="256" t="s">
        <v>87</v>
      </c>
      <c r="AV190" s="15" t="s">
        <v>85</v>
      </c>
      <c r="AW190" s="15" t="s">
        <v>36</v>
      </c>
      <c r="AX190" s="15" t="s">
        <v>77</v>
      </c>
      <c r="AY190" s="256" t="s">
        <v>122</v>
      </c>
    </row>
    <row r="191" s="14" customFormat="1">
      <c r="A191" s="14"/>
      <c r="B191" s="236"/>
      <c r="C191" s="237"/>
      <c r="D191" s="226" t="s">
        <v>132</v>
      </c>
      <c r="E191" s="238" t="s">
        <v>19</v>
      </c>
      <c r="F191" s="239" t="s">
        <v>134</v>
      </c>
      <c r="G191" s="237"/>
      <c r="H191" s="240">
        <v>9.1500000000000004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132</v>
      </c>
      <c r="AU191" s="246" t="s">
        <v>87</v>
      </c>
      <c r="AV191" s="14" t="s">
        <v>129</v>
      </c>
      <c r="AW191" s="14" t="s">
        <v>36</v>
      </c>
      <c r="AX191" s="14" t="s">
        <v>85</v>
      </c>
      <c r="AY191" s="246" t="s">
        <v>122</v>
      </c>
    </row>
    <row r="192" s="2" customFormat="1" ht="16.5" customHeight="1">
      <c r="A192" s="40"/>
      <c r="B192" s="41"/>
      <c r="C192" s="258" t="s">
        <v>273</v>
      </c>
      <c r="D192" s="258" t="s">
        <v>224</v>
      </c>
      <c r="E192" s="259" t="s">
        <v>240</v>
      </c>
      <c r="F192" s="260" t="s">
        <v>241</v>
      </c>
      <c r="G192" s="261" t="s">
        <v>227</v>
      </c>
      <c r="H192" s="262">
        <v>18.300000000000001</v>
      </c>
      <c r="I192" s="263"/>
      <c r="J192" s="264">
        <f>ROUND(I192*H192,2)</f>
        <v>0</v>
      </c>
      <c r="K192" s="260" t="s">
        <v>128</v>
      </c>
      <c r="L192" s="265"/>
      <c r="M192" s="266" t="s">
        <v>19</v>
      </c>
      <c r="N192" s="267" t="s">
        <v>48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147</v>
      </c>
      <c r="AT192" s="217" t="s">
        <v>224</v>
      </c>
      <c r="AU192" s="217" t="s">
        <v>87</v>
      </c>
      <c r="AY192" s="19" t="s">
        <v>122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85</v>
      </c>
      <c r="BK192" s="218">
        <f>ROUND(I192*H192,2)</f>
        <v>0</v>
      </c>
      <c r="BL192" s="19" t="s">
        <v>129</v>
      </c>
      <c r="BM192" s="217" t="s">
        <v>274</v>
      </c>
    </row>
    <row r="193" s="13" customFormat="1">
      <c r="A193" s="13"/>
      <c r="B193" s="224"/>
      <c r="C193" s="225"/>
      <c r="D193" s="226" t="s">
        <v>132</v>
      </c>
      <c r="E193" s="227" t="s">
        <v>19</v>
      </c>
      <c r="F193" s="228" t="s">
        <v>275</v>
      </c>
      <c r="G193" s="225"/>
      <c r="H193" s="229">
        <v>18.300000000000001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132</v>
      </c>
      <c r="AU193" s="235" t="s">
        <v>87</v>
      </c>
      <c r="AV193" s="13" t="s">
        <v>87</v>
      </c>
      <c r="AW193" s="13" t="s">
        <v>36</v>
      </c>
      <c r="AX193" s="13" t="s">
        <v>77</v>
      </c>
      <c r="AY193" s="235" t="s">
        <v>122</v>
      </c>
    </row>
    <row r="194" s="14" customFormat="1">
      <c r="A194" s="14"/>
      <c r="B194" s="236"/>
      <c r="C194" s="237"/>
      <c r="D194" s="226" t="s">
        <v>132</v>
      </c>
      <c r="E194" s="238" t="s">
        <v>19</v>
      </c>
      <c r="F194" s="239" t="s">
        <v>134</v>
      </c>
      <c r="G194" s="237"/>
      <c r="H194" s="240">
        <v>18.300000000000001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132</v>
      </c>
      <c r="AU194" s="246" t="s">
        <v>87</v>
      </c>
      <c r="AV194" s="14" t="s">
        <v>129</v>
      </c>
      <c r="AW194" s="14" t="s">
        <v>36</v>
      </c>
      <c r="AX194" s="14" t="s">
        <v>85</v>
      </c>
      <c r="AY194" s="246" t="s">
        <v>122</v>
      </c>
    </row>
    <row r="195" s="2" customFormat="1" ht="24.15" customHeight="1">
      <c r="A195" s="40"/>
      <c r="B195" s="41"/>
      <c r="C195" s="206" t="s">
        <v>200</v>
      </c>
      <c r="D195" s="206" t="s">
        <v>124</v>
      </c>
      <c r="E195" s="207" t="s">
        <v>276</v>
      </c>
      <c r="F195" s="208" t="s">
        <v>277</v>
      </c>
      <c r="G195" s="209" t="s">
        <v>127</v>
      </c>
      <c r="H195" s="210">
        <v>2187</v>
      </c>
      <c r="I195" s="211"/>
      <c r="J195" s="212">
        <f>ROUND(I195*H195,2)</f>
        <v>0</v>
      </c>
      <c r="K195" s="208" t="s">
        <v>128</v>
      </c>
      <c r="L195" s="46"/>
      <c r="M195" s="213" t="s">
        <v>19</v>
      </c>
      <c r="N195" s="214" t="s">
        <v>48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129</v>
      </c>
      <c r="AT195" s="217" t="s">
        <v>124</v>
      </c>
      <c r="AU195" s="217" t="s">
        <v>87</v>
      </c>
      <c r="AY195" s="19" t="s">
        <v>122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85</v>
      </c>
      <c r="BK195" s="218">
        <f>ROUND(I195*H195,2)</f>
        <v>0</v>
      </c>
      <c r="BL195" s="19" t="s">
        <v>129</v>
      </c>
      <c r="BM195" s="217" t="s">
        <v>278</v>
      </c>
    </row>
    <row r="196" s="2" customFormat="1">
      <c r="A196" s="40"/>
      <c r="B196" s="41"/>
      <c r="C196" s="42"/>
      <c r="D196" s="219" t="s">
        <v>130</v>
      </c>
      <c r="E196" s="42"/>
      <c r="F196" s="220" t="s">
        <v>279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130</v>
      </c>
      <c r="AU196" s="19" t="s">
        <v>87</v>
      </c>
    </row>
    <row r="197" s="13" customFormat="1">
      <c r="A197" s="13"/>
      <c r="B197" s="224"/>
      <c r="C197" s="225"/>
      <c r="D197" s="226" t="s">
        <v>132</v>
      </c>
      <c r="E197" s="227" t="s">
        <v>19</v>
      </c>
      <c r="F197" s="228" t="s">
        <v>280</v>
      </c>
      <c r="G197" s="225"/>
      <c r="H197" s="229">
        <v>2187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132</v>
      </c>
      <c r="AU197" s="235" t="s">
        <v>87</v>
      </c>
      <c r="AV197" s="13" t="s">
        <v>87</v>
      </c>
      <c r="AW197" s="13" t="s">
        <v>36</v>
      </c>
      <c r="AX197" s="13" t="s">
        <v>77</v>
      </c>
      <c r="AY197" s="235" t="s">
        <v>122</v>
      </c>
    </row>
    <row r="198" s="14" customFormat="1">
      <c r="A198" s="14"/>
      <c r="B198" s="236"/>
      <c r="C198" s="237"/>
      <c r="D198" s="226" t="s">
        <v>132</v>
      </c>
      <c r="E198" s="238" t="s">
        <v>19</v>
      </c>
      <c r="F198" s="239" t="s">
        <v>134</v>
      </c>
      <c r="G198" s="237"/>
      <c r="H198" s="240">
        <v>2187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132</v>
      </c>
      <c r="AU198" s="246" t="s">
        <v>87</v>
      </c>
      <c r="AV198" s="14" t="s">
        <v>129</v>
      </c>
      <c r="AW198" s="14" t="s">
        <v>36</v>
      </c>
      <c r="AX198" s="14" t="s">
        <v>85</v>
      </c>
      <c r="AY198" s="246" t="s">
        <v>122</v>
      </c>
    </row>
    <row r="199" s="2" customFormat="1" ht="24.15" customHeight="1">
      <c r="A199" s="40"/>
      <c r="B199" s="41"/>
      <c r="C199" s="206" t="s">
        <v>281</v>
      </c>
      <c r="D199" s="206" t="s">
        <v>124</v>
      </c>
      <c r="E199" s="207" t="s">
        <v>282</v>
      </c>
      <c r="F199" s="208" t="s">
        <v>283</v>
      </c>
      <c r="G199" s="209" t="s">
        <v>127</v>
      </c>
      <c r="H199" s="210">
        <v>2187</v>
      </c>
      <c r="I199" s="211"/>
      <c r="J199" s="212">
        <f>ROUND(I199*H199,2)</f>
        <v>0</v>
      </c>
      <c r="K199" s="208" t="s">
        <v>128</v>
      </c>
      <c r="L199" s="46"/>
      <c r="M199" s="213" t="s">
        <v>19</v>
      </c>
      <c r="N199" s="214" t="s">
        <v>48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129</v>
      </c>
      <c r="AT199" s="217" t="s">
        <v>124</v>
      </c>
      <c r="AU199" s="217" t="s">
        <v>87</v>
      </c>
      <c r="AY199" s="19" t="s">
        <v>122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85</v>
      </c>
      <c r="BK199" s="218">
        <f>ROUND(I199*H199,2)</f>
        <v>0</v>
      </c>
      <c r="BL199" s="19" t="s">
        <v>129</v>
      </c>
      <c r="BM199" s="217" t="s">
        <v>284</v>
      </c>
    </row>
    <row r="200" s="2" customFormat="1">
      <c r="A200" s="40"/>
      <c r="B200" s="41"/>
      <c r="C200" s="42"/>
      <c r="D200" s="219" t="s">
        <v>130</v>
      </c>
      <c r="E200" s="42"/>
      <c r="F200" s="220" t="s">
        <v>285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130</v>
      </c>
      <c r="AU200" s="19" t="s">
        <v>87</v>
      </c>
    </row>
    <row r="201" s="13" customFormat="1">
      <c r="A201" s="13"/>
      <c r="B201" s="224"/>
      <c r="C201" s="225"/>
      <c r="D201" s="226" t="s">
        <v>132</v>
      </c>
      <c r="E201" s="227" t="s">
        <v>19</v>
      </c>
      <c r="F201" s="228" t="s">
        <v>280</v>
      </c>
      <c r="G201" s="225"/>
      <c r="H201" s="229">
        <v>2187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132</v>
      </c>
      <c r="AU201" s="235" t="s">
        <v>87</v>
      </c>
      <c r="AV201" s="13" t="s">
        <v>87</v>
      </c>
      <c r="AW201" s="13" t="s">
        <v>36</v>
      </c>
      <c r="AX201" s="13" t="s">
        <v>77</v>
      </c>
      <c r="AY201" s="235" t="s">
        <v>122</v>
      </c>
    </row>
    <row r="202" s="14" customFormat="1">
      <c r="A202" s="14"/>
      <c r="B202" s="236"/>
      <c r="C202" s="237"/>
      <c r="D202" s="226" t="s">
        <v>132</v>
      </c>
      <c r="E202" s="238" t="s">
        <v>19</v>
      </c>
      <c r="F202" s="239" t="s">
        <v>134</v>
      </c>
      <c r="G202" s="237"/>
      <c r="H202" s="240">
        <v>2187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132</v>
      </c>
      <c r="AU202" s="246" t="s">
        <v>87</v>
      </c>
      <c r="AV202" s="14" t="s">
        <v>129</v>
      </c>
      <c r="AW202" s="14" t="s">
        <v>36</v>
      </c>
      <c r="AX202" s="14" t="s">
        <v>85</v>
      </c>
      <c r="AY202" s="246" t="s">
        <v>122</v>
      </c>
    </row>
    <row r="203" s="2" customFormat="1" ht="16.5" customHeight="1">
      <c r="A203" s="40"/>
      <c r="B203" s="41"/>
      <c r="C203" s="258" t="s">
        <v>205</v>
      </c>
      <c r="D203" s="258" t="s">
        <v>224</v>
      </c>
      <c r="E203" s="259" t="s">
        <v>286</v>
      </c>
      <c r="F203" s="260" t="s">
        <v>287</v>
      </c>
      <c r="G203" s="261" t="s">
        <v>288</v>
      </c>
      <c r="H203" s="262">
        <v>43.740000000000002</v>
      </c>
      <c r="I203" s="263"/>
      <c r="J203" s="264">
        <f>ROUND(I203*H203,2)</f>
        <v>0</v>
      </c>
      <c r="K203" s="260" t="s">
        <v>128</v>
      </c>
      <c r="L203" s="265"/>
      <c r="M203" s="266" t="s">
        <v>19</v>
      </c>
      <c r="N203" s="267" t="s">
        <v>48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147</v>
      </c>
      <c r="AT203" s="217" t="s">
        <v>224</v>
      </c>
      <c r="AU203" s="217" t="s">
        <v>87</v>
      </c>
      <c r="AY203" s="19" t="s">
        <v>122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85</v>
      </c>
      <c r="BK203" s="218">
        <f>ROUND(I203*H203,2)</f>
        <v>0</v>
      </c>
      <c r="BL203" s="19" t="s">
        <v>129</v>
      </c>
      <c r="BM203" s="217" t="s">
        <v>289</v>
      </c>
    </row>
    <row r="204" s="13" customFormat="1">
      <c r="A204" s="13"/>
      <c r="B204" s="224"/>
      <c r="C204" s="225"/>
      <c r="D204" s="226" t="s">
        <v>132</v>
      </c>
      <c r="E204" s="227" t="s">
        <v>19</v>
      </c>
      <c r="F204" s="228" t="s">
        <v>290</v>
      </c>
      <c r="G204" s="225"/>
      <c r="H204" s="229">
        <v>43.740000000000002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132</v>
      </c>
      <c r="AU204" s="235" t="s">
        <v>87</v>
      </c>
      <c r="AV204" s="13" t="s">
        <v>87</v>
      </c>
      <c r="AW204" s="13" t="s">
        <v>36</v>
      </c>
      <c r="AX204" s="13" t="s">
        <v>77</v>
      </c>
      <c r="AY204" s="235" t="s">
        <v>122</v>
      </c>
    </row>
    <row r="205" s="14" customFormat="1">
      <c r="A205" s="14"/>
      <c r="B205" s="236"/>
      <c r="C205" s="237"/>
      <c r="D205" s="226" t="s">
        <v>132</v>
      </c>
      <c r="E205" s="238" t="s">
        <v>19</v>
      </c>
      <c r="F205" s="239" t="s">
        <v>134</v>
      </c>
      <c r="G205" s="237"/>
      <c r="H205" s="240">
        <v>43.740000000000002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132</v>
      </c>
      <c r="AU205" s="246" t="s">
        <v>87</v>
      </c>
      <c r="AV205" s="14" t="s">
        <v>129</v>
      </c>
      <c r="AW205" s="14" t="s">
        <v>36</v>
      </c>
      <c r="AX205" s="14" t="s">
        <v>85</v>
      </c>
      <c r="AY205" s="246" t="s">
        <v>122</v>
      </c>
    </row>
    <row r="206" s="2" customFormat="1" ht="21.75" customHeight="1">
      <c r="A206" s="40"/>
      <c r="B206" s="41"/>
      <c r="C206" s="206" t="s">
        <v>291</v>
      </c>
      <c r="D206" s="206" t="s">
        <v>124</v>
      </c>
      <c r="E206" s="207" t="s">
        <v>292</v>
      </c>
      <c r="F206" s="208" t="s">
        <v>293</v>
      </c>
      <c r="G206" s="209" t="s">
        <v>127</v>
      </c>
      <c r="H206" s="210">
        <v>2187</v>
      </c>
      <c r="I206" s="211"/>
      <c r="J206" s="212">
        <f>ROUND(I206*H206,2)</f>
        <v>0</v>
      </c>
      <c r="K206" s="208" t="s">
        <v>128</v>
      </c>
      <c r="L206" s="46"/>
      <c r="M206" s="213" t="s">
        <v>19</v>
      </c>
      <c r="N206" s="214" t="s">
        <v>48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129</v>
      </c>
      <c r="AT206" s="217" t="s">
        <v>124</v>
      </c>
      <c r="AU206" s="217" t="s">
        <v>87</v>
      </c>
      <c r="AY206" s="19" t="s">
        <v>122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85</v>
      </c>
      <c r="BK206" s="218">
        <f>ROUND(I206*H206,2)</f>
        <v>0</v>
      </c>
      <c r="BL206" s="19" t="s">
        <v>129</v>
      </c>
      <c r="BM206" s="217" t="s">
        <v>294</v>
      </c>
    </row>
    <row r="207" s="2" customFormat="1">
      <c r="A207" s="40"/>
      <c r="B207" s="41"/>
      <c r="C207" s="42"/>
      <c r="D207" s="219" t="s">
        <v>130</v>
      </c>
      <c r="E207" s="42"/>
      <c r="F207" s="220" t="s">
        <v>295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130</v>
      </c>
      <c r="AU207" s="19" t="s">
        <v>87</v>
      </c>
    </row>
    <row r="208" s="13" customFormat="1">
      <c r="A208" s="13"/>
      <c r="B208" s="224"/>
      <c r="C208" s="225"/>
      <c r="D208" s="226" t="s">
        <v>132</v>
      </c>
      <c r="E208" s="227" t="s">
        <v>19</v>
      </c>
      <c r="F208" s="228" t="s">
        <v>280</v>
      </c>
      <c r="G208" s="225"/>
      <c r="H208" s="229">
        <v>2187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132</v>
      </c>
      <c r="AU208" s="235" t="s">
        <v>87</v>
      </c>
      <c r="AV208" s="13" t="s">
        <v>87</v>
      </c>
      <c r="AW208" s="13" t="s">
        <v>36</v>
      </c>
      <c r="AX208" s="13" t="s">
        <v>77</v>
      </c>
      <c r="AY208" s="235" t="s">
        <v>122</v>
      </c>
    </row>
    <row r="209" s="14" customFormat="1">
      <c r="A209" s="14"/>
      <c r="B209" s="236"/>
      <c r="C209" s="237"/>
      <c r="D209" s="226" t="s">
        <v>132</v>
      </c>
      <c r="E209" s="238" t="s">
        <v>19</v>
      </c>
      <c r="F209" s="239" t="s">
        <v>134</v>
      </c>
      <c r="G209" s="237"/>
      <c r="H209" s="240">
        <v>2187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132</v>
      </c>
      <c r="AU209" s="246" t="s">
        <v>87</v>
      </c>
      <c r="AV209" s="14" t="s">
        <v>129</v>
      </c>
      <c r="AW209" s="14" t="s">
        <v>36</v>
      </c>
      <c r="AX209" s="14" t="s">
        <v>85</v>
      </c>
      <c r="AY209" s="246" t="s">
        <v>122</v>
      </c>
    </row>
    <row r="210" s="2" customFormat="1" ht="21.75" customHeight="1">
      <c r="A210" s="40"/>
      <c r="B210" s="41"/>
      <c r="C210" s="206" t="s">
        <v>214</v>
      </c>
      <c r="D210" s="206" t="s">
        <v>124</v>
      </c>
      <c r="E210" s="207" t="s">
        <v>296</v>
      </c>
      <c r="F210" s="208" t="s">
        <v>297</v>
      </c>
      <c r="G210" s="209" t="s">
        <v>127</v>
      </c>
      <c r="H210" s="210">
        <v>1661.8499999999999</v>
      </c>
      <c r="I210" s="211"/>
      <c r="J210" s="212">
        <f>ROUND(I210*H210,2)</f>
        <v>0</v>
      </c>
      <c r="K210" s="208" t="s">
        <v>128</v>
      </c>
      <c r="L210" s="46"/>
      <c r="M210" s="213" t="s">
        <v>19</v>
      </c>
      <c r="N210" s="214" t="s">
        <v>48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129</v>
      </c>
      <c r="AT210" s="217" t="s">
        <v>124</v>
      </c>
      <c r="AU210" s="217" t="s">
        <v>87</v>
      </c>
      <c r="AY210" s="19" t="s">
        <v>122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85</v>
      </c>
      <c r="BK210" s="218">
        <f>ROUND(I210*H210,2)</f>
        <v>0</v>
      </c>
      <c r="BL210" s="19" t="s">
        <v>129</v>
      </c>
      <c r="BM210" s="217" t="s">
        <v>298</v>
      </c>
    </row>
    <row r="211" s="2" customFormat="1">
      <c r="A211" s="40"/>
      <c r="B211" s="41"/>
      <c r="C211" s="42"/>
      <c r="D211" s="219" t="s">
        <v>130</v>
      </c>
      <c r="E211" s="42"/>
      <c r="F211" s="220" t="s">
        <v>299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130</v>
      </c>
      <c r="AU211" s="19" t="s">
        <v>87</v>
      </c>
    </row>
    <row r="212" s="13" customFormat="1">
      <c r="A212" s="13"/>
      <c r="B212" s="224"/>
      <c r="C212" s="225"/>
      <c r="D212" s="226" t="s">
        <v>132</v>
      </c>
      <c r="E212" s="227" t="s">
        <v>19</v>
      </c>
      <c r="F212" s="228" t="s">
        <v>300</v>
      </c>
      <c r="G212" s="225"/>
      <c r="H212" s="229">
        <v>1567.3499999999999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132</v>
      </c>
      <c r="AU212" s="235" t="s">
        <v>87</v>
      </c>
      <c r="AV212" s="13" t="s">
        <v>87</v>
      </c>
      <c r="AW212" s="13" t="s">
        <v>36</v>
      </c>
      <c r="AX212" s="13" t="s">
        <v>77</v>
      </c>
      <c r="AY212" s="235" t="s">
        <v>122</v>
      </c>
    </row>
    <row r="213" s="13" customFormat="1">
      <c r="A213" s="13"/>
      <c r="B213" s="224"/>
      <c r="C213" s="225"/>
      <c r="D213" s="226" t="s">
        <v>132</v>
      </c>
      <c r="E213" s="227" t="s">
        <v>19</v>
      </c>
      <c r="F213" s="228" t="s">
        <v>301</v>
      </c>
      <c r="G213" s="225"/>
      <c r="H213" s="229">
        <v>94.5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132</v>
      </c>
      <c r="AU213" s="235" t="s">
        <v>87</v>
      </c>
      <c r="AV213" s="13" t="s">
        <v>87</v>
      </c>
      <c r="AW213" s="13" t="s">
        <v>36</v>
      </c>
      <c r="AX213" s="13" t="s">
        <v>77</v>
      </c>
      <c r="AY213" s="235" t="s">
        <v>122</v>
      </c>
    </row>
    <row r="214" s="14" customFormat="1">
      <c r="A214" s="14"/>
      <c r="B214" s="236"/>
      <c r="C214" s="237"/>
      <c r="D214" s="226" t="s">
        <v>132</v>
      </c>
      <c r="E214" s="238" t="s">
        <v>19</v>
      </c>
      <c r="F214" s="239" t="s">
        <v>134</v>
      </c>
      <c r="G214" s="237"/>
      <c r="H214" s="240">
        <v>1661.8499999999999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132</v>
      </c>
      <c r="AU214" s="246" t="s">
        <v>87</v>
      </c>
      <c r="AV214" s="14" t="s">
        <v>129</v>
      </c>
      <c r="AW214" s="14" t="s">
        <v>36</v>
      </c>
      <c r="AX214" s="14" t="s">
        <v>85</v>
      </c>
      <c r="AY214" s="246" t="s">
        <v>122</v>
      </c>
    </row>
    <row r="215" s="2" customFormat="1" ht="24.15" customHeight="1">
      <c r="A215" s="40"/>
      <c r="B215" s="41"/>
      <c r="C215" s="206" t="s">
        <v>238</v>
      </c>
      <c r="D215" s="206" t="s">
        <v>124</v>
      </c>
      <c r="E215" s="207" t="s">
        <v>302</v>
      </c>
      <c r="F215" s="208" t="s">
        <v>303</v>
      </c>
      <c r="G215" s="209" t="s">
        <v>137</v>
      </c>
      <c r="H215" s="210">
        <v>10</v>
      </c>
      <c r="I215" s="211"/>
      <c r="J215" s="212">
        <f>ROUND(I215*H215,2)</f>
        <v>0</v>
      </c>
      <c r="K215" s="208" t="s">
        <v>128</v>
      </c>
      <c r="L215" s="46"/>
      <c r="M215" s="213" t="s">
        <v>19</v>
      </c>
      <c r="N215" s="214" t="s">
        <v>48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129</v>
      </c>
      <c r="AT215" s="217" t="s">
        <v>124</v>
      </c>
      <c r="AU215" s="217" t="s">
        <v>87</v>
      </c>
      <c r="AY215" s="19" t="s">
        <v>122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85</v>
      </c>
      <c r="BK215" s="218">
        <f>ROUND(I215*H215,2)</f>
        <v>0</v>
      </c>
      <c r="BL215" s="19" t="s">
        <v>129</v>
      </c>
      <c r="BM215" s="217" t="s">
        <v>304</v>
      </c>
    </row>
    <row r="216" s="2" customFormat="1">
      <c r="A216" s="40"/>
      <c r="B216" s="41"/>
      <c r="C216" s="42"/>
      <c r="D216" s="219" t="s">
        <v>130</v>
      </c>
      <c r="E216" s="42"/>
      <c r="F216" s="220" t="s">
        <v>305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130</v>
      </c>
      <c r="AU216" s="19" t="s">
        <v>87</v>
      </c>
    </row>
    <row r="217" s="13" customFormat="1">
      <c r="A217" s="13"/>
      <c r="B217" s="224"/>
      <c r="C217" s="225"/>
      <c r="D217" s="226" t="s">
        <v>132</v>
      </c>
      <c r="E217" s="227" t="s">
        <v>19</v>
      </c>
      <c r="F217" s="228" t="s">
        <v>154</v>
      </c>
      <c r="G217" s="225"/>
      <c r="H217" s="229">
        <v>10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132</v>
      </c>
      <c r="AU217" s="235" t="s">
        <v>87</v>
      </c>
      <c r="AV217" s="13" t="s">
        <v>87</v>
      </c>
      <c r="AW217" s="13" t="s">
        <v>36</v>
      </c>
      <c r="AX217" s="13" t="s">
        <v>77</v>
      </c>
      <c r="AY217" s="235" t="s">
        <v>122</v>
      </c>
    </row>
    <row r="218" s="14" customFormat="1">
      <c r="A218" s="14"/>
      <c r="B218" s="236"/>
      <c r="C218" s="237"/>
      <c r="D218" s="226" t="s">
        <v>132</v>
      </c>
      <c r="E218" s="238" t="s">
        <v>19</v>
      </c>
      <c r="F218" s="239" t="s">
        <v>134</v>
      </c>
      <c r="G218" s="237"/>
      <c r="H218" s="240">
        <v>10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132</v>
      </c>
      <c r="AU218" s="246" t="s">
        <v>87</v>
      </c>
      <c r="AV218" s="14" t="s">
        <v>129</v>
      </c>
      <c r="AW218" s="14" t="s">
        <v>36</v>
      </c>
      <c r="AX218" s="14" t="s">
        <v>85</v>
      </c>
      <c r="AY218" s="246" t="s">
        <v>122</v>
      </c>
    </row>
    <row r="219" s="12" customFormat="1" ht="22.8" customHeight="1">
      <c r="A219" s="12"/>
      <c r="B219" s="190"/>
      <c r="C219" s="191"/>
      <c r="D219" s="192" t="s">
        <v>76</v>
      </c>
      <c r="E219" s="204" t="s">
        <v>87</v>
      </c>
      <c r="F219" s="204" t="s">
        <v>306</v>
      </c>
      <c r="G219" s="191"/>
      <c r="H219" s="191"/>
      <c r="I219" s="194"/>
      <c r="J219" s="205">
        <f>BK219</f>
        <v>0</v>
      </c>
      <c r="K219" s="191"/>
      <c r="L219" s="196"/>
      <c r="M219" s="197"/>
      <c r="N219" s="198"/>
      <c r="O219" s="198"/>
      <c r="P219" s="199">
        <f>SUM(P220:P235)</f>
        <v>0</v>
      </c>
      <c r="Q219" s="198"/>
      <c r="R219" s="199">
        <f>SUM(R220:R235)</f>
        <v>0</v>
      </c>
      <c r="S219" s="198"/>
      <c r="T219" s="200">
        <f>SUM(T220:T235)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1" t="s">
        <v>85</v>
      </c>
      <c r="AT219" s="202" t="s">
        <v>76</v>
      </c>
      <c r="AU219" s="202" t="s">
        <v>85</v>
      </c>
      <c r="AY219" s="201" t="s">
        <v>122</v>
      </c>
      <c r="BK219" s="203">
        <f>SUM(BK220:BK235)</f>
        <v>0</v>
      </c>
    </row>
    <row r="220" s="2" customFormat="1" ht="21.75" customHeight="1">
      <c r="A220" s="40"/>
      <c r="B220" s="41"/>
      <c r="C220" s="206" t="s">
        <v>307</v>
      </c>
      <c r="D220" s="206" t="s">
        <v>124</v>
      </c>
      <c r="E220" s="207" t="s">
        <v>308</v>
      </c>
      <c r="F220" s="208" t="s">
        <v>309</v>
      </c>
      <c r="G220" s="209" t="s">
        <v>153</v>
      </c>
      <c r="H220" s="210">
        <v>3.2000000000000002</v>
      </c>
      <c r="I220" s="211"/>
      <c r="J220" s="212">
        <f>ROUND(I220*H220,2)</f>
        <v>0</v>
      </c>
      <c r="K220" s="208" t="s">
        <v>128</v>
      </c>
      <c r="L220" s="46"/>
      <c r="M220" s="213" t="s">
        <v>19</v>
      </c>
      <c r="N220" s="214" t="s">
        <v>48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129</v>
      </c>
      <c r="AT220" s="217" t="s">
        <v>124</v>
      </c>
      <c r="AU220" s="217" t="s">
        <v>87</v>
      </c>
      <c r="AY220" s="19" t="s">
        <v>122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85</v>
      </c>
      <c r="BK220" s="218">
        <f>ROUND(I220*H220,2)</f>
        <v>0</v>
      </c>
      <c r="BL220" s="19" t="s">
        <v>129</v>
      </c>
      <c r="BM220" s="217" t="s">
        <v>310</v>
      </c>
    </row>
    <row r="221" s="2" customFormat="1">
      <c r="A221" s="40"/>
      <c r="B221" s="41"/>
      <c r="C221" s="42"/>
      <c r="D221" s="219" t="s">
        <v>130</v>
      </c>
      <c r="E221" s="42"/>
      <c r="F221" s="220" t="s">
        <v>311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130</v>
      </c>
      <c r="AU221" s="19" t="s">
        <v>87</v>
      </c>
    </row>
    <row r="222" s="13" customFormat="1">
      <c r="A222" s="13"/>
      <c r="B222" s="224"/>
      <c r="C222" s="225"/>
      <c r="D222" s="226" t="s">
        <v>132</v>
      </c>
      <c r="E222" s="227" t="s">
        <v>19</v>
      </c>
      <c r="F222" s="228" t="s">
        <v>312</v>
      </c>
      <c r="G222" s="225"/>
      <c r="H222" s="229">
        <v>3.2000000000000002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132</v>
      </c>
      <c r="AU222" s="235" t="s">
        <v>87</v>
      </c>
      <c r="AV222" s="13" t="s">
        <v>87</v>
      </c>
      <c r="AW222" s="13" t="s">
        <v>36</v>
      </c>
      <c r="AX222" s="13" t="s">
        <v>77</v>
      </c>
      <c r="AY222" s="235" t="s">
        <v>122</v>
      </c>
    </row>
    <row r="223" s="15" customFormat="1">
      <c r="A223" s="15"/>
      <c r="B223" s="247"/>
      <c r="C223" s="248"/>
      <c r="D223" s="226" t="s">
        <v>132</v>
      </c>
      <c r="E223" s="249" t="s">
        <v>19</v>
      </c>
      <c r="F223" s="250" t="s">
        <v>313</v>
      </c>
      <c r="G223" s="248"/>
      <c r="H223" s="249" t="s">
        <v>19</v>
      </c>
      <c r="I223" s="251"/>
      <c r="J223" s="248"/>
      <c r="K223" s="248"/>
      <c r="L223" s="252"/>
      <c r="M223" s="253"/>
      <c r="N223" s="254"/>
      <c r="O223" s="254"/>
      <c r="P223" s="254"/>
      <c r="Q223" s="254"/>
      <c r="R223" s="254"/>
      <c r="S223" s="254"/>
      <c r="T223" s="25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6" t="s">
        <v>132</v>
      </c>
      <c r="AU223" s="256" t="s">
        <v>87</v>
      </c>
      <c r="AV223" s="15" t="s">
        <v>85</v>
      </c>
      <c r="AW223" s="15" t="s">
        <v>36</v>
      </c>
      <c r="AX223" s="15" t="s">
        <v>77</v>
      </c>
      <c r="AY223" s="256" t="s">
        <v>122</v>
      </c>
    </row>
    <row r="224" s="14" customFormat="1">
      <c r="A224" s="14"/>
      <c r="B224" s="236"/>
      <c r="C224" s="237"/>
      <c r="D224" s="226" t="s">
        <v>132</v>
      </c>
      <c r="E224" s="238" t="s">
        <v>19</v>
      </c>
      <c r="F224" s="239" t="s">
        <v>134</v>
      </c>
      <c r="G224" s="237"/>
      <c r="H224" s="240">
        <v>3.2000000000000002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132</v>
      </c>
      <c r="AU224" s="246" t="s">
        <v>87</v>
      </c>
      <c r="AV224" s="14" t="s">
        <v>129</v>
      </c>
      <c r="AW224" s="14" t="s">
        <v>36</v>
      </c>
      <c r="AX224" s="14" t="s">
        <v>85</v>
      </c>
      <c r="AY224" s="246" t="s">
        <v>122</v>
      </c>
    </row>
    <row r="225" s="2" customFormat="1" ht="16.5" customHeight="1">
      <c r="A225" s="40"/>
      <c r="B225" s="41"/>
      <c r="C225" s="206" t="s">
        <v>314</v>
      </c>
      <c r="D225" s="206" t="s">
        <v>124</v>
      </c>
      <c r="E225" s="207" t="s">
        <v>315</v>
      </c>
      <c r="F225" s="208" t="s">
        <v>316</v>
      </c>
      <c r="G225" s="209" t="s">
        <v>127</v>
      </c>
      <c r="H225" s="210">
        <v>8</v>
      </c>
      <c r="I225" s="211"/>
      <c r="J225" s="212">
        <f>ROUND(I225*H225,2)</f>
        <v>0</v>
      </c>
      <c r="K225" s="208" t="s">
        <v>128</v>
      </c>
      <c r="L225" s="46"/>
      <c r="M225" s="213" t="s">
        <v>19</v>
      </c>
      <c r="N225" s="214" t="s">
        <v>48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129</v>
      </c>
      <c r="AT225" s="217" t="s">
        <v>124</v>
      </c>
      <c r="AU225" s="217" t="s">
        <v>87</v>
      </c>
      <c r="AY225" s="19" t="s">
        <v>122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85</v>
      </c>
      <c r="BK225" s="218">
        <f>ROUND(I225*H225,2)</f>
        <v>0</v>
      </c>
      <c r="BL225" s="19" t="s">
        <v>129</v>
      </c>
      <c r="BM225" s="217" t="s">
        <v>314</v>
      </c>
    </row>
    <row r="226" s="2" customFormat="1">
      <c r="A226" s="40"/>
      <c r="B226" s="41"/>
      <c r="C226" s="42"/>
      <c r="D226" s="219" t="s">
        <v>130</v>
      </c>
      <c r="E226" s="42"/>
      <c r="F226" s="220" t="s">
        <v>317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130</v>
      </c>
      <c r="AU226" s="19" t="s">
        <v>87</v>
      </c>
    </row>
    <row r="227" s="13" customFormat="1">
      <c r="A227" s="13"/>
      <c r="B227" s="224"/>
      <c r="C227" s="225"/>
      <c r="D227" s="226" t="s">
        <v>132</v>
      </c>
      <c r="E227" s="227" t="s">
        <v>19</v>
      </c>
      <c r="F227" s="228" t="s">
        <v>318</v>
      </c>
      <c r="G227" s="225"/>
      <c r="H227" s="229">
        <v>8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132</v>
      </c>
      <c r="AU227" s="235" t="s">
        <v>87</v>
      </c>
      <c r="AV227" s="13" t="s">
        <v>87</v>
      </c>
      <c r="AW227" s="13" t="s">
        <v>36</v>
      </c>
      <c r="AX227" s="13" t="s">
        <v>77</v>
      </c>
      <c r="AY227" s="235" t="s">
        <v>122</v>
      </c>
    </row>
    <row r="228" s="15" customFormat="1">
      <c r="A228" s="15"/>
      <c r="B228" s="247"/>
      <c r="C228" s="248"/>
      <c r="D228" s="226" t="s">
        <v>132</v>
      </c>
      <c r="E228" s="249" t="s">
        <v>19</v>
      </c>
      <c r="F228" s="250" t="s">
        <v>319</v>
      </c>
      <c r="G228" s="248"/>
      <c r="H228" s="249" t="s">
        <v>19</v>
      </c>
      <c r="I228" s="251"/>
      <c r="J228" s="248"/>
      <c r="K228" s="248"/>
      <c r="L228" s="252"/>
      <c r="M228" s="253"/>
      <c r="N228" s="254"/>
      <c r="O228" s="254"/>
      <c r="P228" s="254"/>
      <c r="Q228" s="254"/>
      <c r="R228" s="254"/>
      <c r="S228" s="254"/>
      <c r="T228" s="25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6" t="s">
        <v>132</v>
      </c>
      <c r="AU228" s="256" t="s">
        <v>87</v>
      </c>
      <c r="AV228" s="15" t="s">
        <v>85</v>
      </c>
      <c r="AW228" s="15" t="s">
        <v>36</v>
      </c>
      <c r="AX228" s="15" t="s">
        <v>77</v>
      </c>
      <c r="AY228" s="256" t="s">
        <v>122</v>
      </c>
    </row>
    <row r="229" s="14" customFormat="1">
      <c r="A229" s="14"/>
      <c r="B229" s="236"/>
      <c r="C229" s="237"/>
      <c r="D229" s="226" t="s">
        <v>132</v>
      </c>
      <c r="E229" s="238" t="s">
        <v>19</v>
      </c>
      <c r="F229" s="239" t="s">
        <v>134</v>
      </c>
      <c r="G229" s="237"/>
      <c r="H229" s="240">
        <v>8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132</v>
      </c>
      <c r="AU229" s="246" t="s">
        <v>87</v>
      </c>
      <c r="AV229" s="14" t="s">
        <v>129</v>
      </c>
      <c r="AW229" s="14" t="s">
        <v>36</v>
      </c>
      <c r="AX229" s="14" t="s">
        <v>85</v>
      </c>
      <c r="AY229" s="246" t="s">
        <v>122</v>
      </c>
    </row>
    <row r="230" s="2" customFormat="1" ht="16.5" customHeight="1">
      <c r="A230" s="40"/>
      <c r="B230" s="41"/>
      <c r="C230" s="206" t="s">
        <v>320</v>
      </c>
      <c r="D230" s="206" t="s">
        <v>124</v>
      </c>
      <c r="E230" s="207" t="s">
        <v>321</v>
      </c>
      <c r="F230" s="208" t="s">
        <v>322</v>
      </c>
      <c r="G230" s="209" t="s">
        <v>127</v>
      </c>
      <c r="H230" s="210">
        <v>8</v>
      </c>
      <c r="I230" s="211"/>
      <c r="J230" s="212">
        <f>ROUND(I230*H230,2)</f>
        <v>0</v>
      </c>
      <c r="K230" s="208" t="s">
        <v>128</v>
      </c>
      <c r="L230" s="46"/>
      <c r="M230" s="213" t="s">
        <v>19</v>
      </c>
      <c r="N230" s="214" t="s">
        <v>48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129</v>
      </c>
      <c r="AT230" s="217" t="s">
        <v>124</v>
      </c>
      <c r="AU230" s="217" t="s">
        <v>87</v>
      </c>
      <c r="AY230" s="19" t="s">
        <v>122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85</v>
      </c>
      <c r="BK230" s="218">
        <f>ROUND(I230*H230,2)</f>
        <v>0</v>
      </c>
      <c r="BL230" s="19" t="s">
        <v>129</v>
      </c>
      <c r="BM230" s="217" t="s">
        <v>323</v>
      </c>
    </row>
    <row r="231" s="2" customFormat="1">
      <c r="A231" s="40"/>
      <c r="B231" s="41"/>
      <c r="C231" s="42"/>
      <c r="D231" s="219" t="s">
        <v>130</v>
      </c>
      <c r="E231" s="42"/>
      <c r="F231" s="220" t="s">
        <v>324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130</v>
      </c>
      <c r="AU231" s="19" t="s">
        <v>87</v>
      </c>
    </row>
    <row r="232" s="2" customFormat="1" ht="16.5" customHeight="1">
      <c r="A232" s="40"/>
      <c r="B232" s="41"/>
      <c r="C232" s="206" t="s">
        <v>323</v>
      </c>
      <c r="D232" s="206" t="s">
        <v>124</v>
      </c>
      <c r="E232" s="207" t="s">
        <v>325</v>
      </c>
      <c r="F232" s="208" t="s">
        <v>326</v>
      </c>
      <c r="G232" s="209" t="s">
        <v>227</v>
      </c>
      <c r="H232" s="210">
        <v>0.55000000000000004</v>
      </c>
      <c r="I232" s="211"/>
      <c r="J232" s="212">
        <f>ROUND(I232*H232,2)</f>
        <v>0</v>
      </c>
      <c r="K232" s="208" t="s">
        <v>128</v>
      </c>
      <c r="L232" s="46"/>
      <c r="M232" s="213" t="s">
        <v>19</v>
      </c>
      <c r="N232" s="214" t="s">
        <v>48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129</v>
      </c>
      <c r="AT232" s="217" t="s">
        <v>124</v>
      </c>
      <c r="AU232" s="217" t="s">
        <v>87</v>
      </c>
      <c r="AY232" s="19" t="s">
        <v>122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85</v>
      </c>
      <c r="BK232" s="218">
        <f>ROUND(I232*H232,2)</f>
        <v>0</v>
      </c>
      <c r="BL232" s="19" t="s">
        <v>129</v>
      </c>
      <c r="BM232" s="217" t="s">
        <v>327</v>
      </c>
    </row>
    <row r="233" s="2" customFormat="1">
      <c r="A233" s="40"/>
      <c r="B233" s="41"/>
      <c r="C233" s="42"/>
      <c r="D233" s="219" t="s">
        <v>130</v>
      </c>
      <c r="E233" s="42"/>
      <c r="F233" s="220" t="s">
        <v>328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130</v>
      </c>
      <c r="AU233" s="19" t="s">
        <v>87</v>
      </c>
    </row>
    <row r="234" s="13" customFormat="1">
      <c r="A234" s="13"/>
      <c r="B234" s="224"/>
      <c r="C234" s="225"/>
      <c r="D234" s="226" t="s">
        <v>132</v>
      </c>
      <c r="E234" s="227" t="s">
        <v>19</v>
      </c>
      <c r="F234" s="228" t="s">
        <v>329</v>
      </c>
      <c r="G234" s="225"/>
      <c r="H234" s="229">
        <v>0.55000000000000004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132</v>
      </c>
      <c r="AU234" s="235" t="s">
        <v>87</v>
      </c>
      <c r="AV234" s="13" t="s">
        <v>87</v>
      </c>
      <c r="AW234" s="13" t="s">
        <v>36</v>
      </c>
      <c r="AX234" s="13" t="s">
        <v>77</v>
      </c>
      <c r="AY234" s="235" t="s">
        <v>122</v>
      </c>
    </row>
    <row r="235" s="14" customFormat="1">
      <c r="A235" s="14"/>
      <c r="B235" s="236"/>
      <c r="C235" s="237"/>
      <c r="D235" s="226" t="s">
        <v>132</v>
      </c>
      <c r="E235" s="238" t="s">
        <v>19</v>
      </c>
      <c r="F235" s="239" t="s">
        <v>134</v>
      </c>
      <c r="G235" s="237"/>
      <c r="H235" s="240">
        <v>0.55000000000000004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132</v>
      </c>
      <c r="AU235" s="246" t="s">
        <v>87</v>
      </c>
      <c r="AV235" s="14" t="s">
        <v>129</v>
      </c>
      <c r="AW235" s="14" t="s">
        <v>36</v>
      </c>
      <c r="AX235" s="14" t="s">
        <v>85</v>
      </c>
      <c r="AY235" s="246" t="s">
        <v>122</v>
      </c>
    </row>
    <row r="236" s="12" customFormat="1" ht="22.8" customHeight="1">
      <c r="A236" s="12"/>
      <c r="B236" s="190"/>
      <c r="C236" s="191"/>
      <c r="D236" s="192" t="s">
        <v>76</v>
      </c>
      <c r="E236" s="204" t="s">
        <v>139</v>
      </c>
      <c r="F236" s="204" t="s">
        <v>330</v>
      </c>
      <c r="G236" s="191"/>
      <c r="H236" s="191"/>
      <c r="I236" s="194"/>
      <c r="J236" s="205">
        <f>BK236</f>
        <v>0</v>
      </c>
      <c r="K236" s="191"/>
      <c r="L236" s="196"/>
      <c r="M236" s="197"/>
      <c r="N236" s="198"/>
      <c r="O236" s="198"/>
      <c r="P236" s="199">
        <f>SUM(P237:P243)</f>
        <v>0</v>
      </c>
      <c r="Q236" s="198"/>
      <c r="R236" s="199">
        <f>SUM(R237:R243)</f>
        <v>0</v>
      </c>
      <c r="S236" s="198"/>
      <c r="T236" s="200">
        <f>SUM(T237:T243)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85</v>
      </c>
      <c r="AT236" s="202" t="s">
        <v>76</v>
      </c>
      <c r="AU236" s="202" t="s">
        <v>85</v>
      </c>
      <c r="AY236" s="201" t="s">
        <v>122</v>
      </c>
      <c r="BK236" s="203">
        <f>SUM(BK237:BK243)</f>
        <v>0</v>
      </c>
    </row>
    <row r="237" s="2" customFormat="1" ht="16.5" customHeight="1">
      <c r="A237" s="40"/>
      <c r="B237" s="41"/>
      <c r="C237" s="206" t="s">
        <v>331</v>
      </c>
      <c r="D237" s="206" t="s">
        <v>124</v>
      </c>
      <c r="E237" s="207" t="s">
        <v>332</v>
      </c>
      <c r="F237" s="208" t="s">
        <v>333</v>
      </c>
      <c r="G237" s="209" t="s">
        <v>334</v>
      </c>
      <c r="H237" s="210">
        <v>4</v>
      </c>
      <c r="I237" s="211"/>
      <c r="J237" s="212">
        <f>ROUND(I237*H237,2)</f>
        <v>0</v>
      </c>
      <c r="K237" s="208" t="s">
        <v>128</v>
      </c>
      <c r="L237" s="46"/>
      <c r="M237" s="213" t="s">
        <v>19</v>
      </c>
      <c r="N237" s="214" t="s">
        <v>48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129</v>
      </c>
      <c r="AT237" s="217" t="s">
        <v>124</v>
      </c>
      <c r="AU237" s="217" t="s">
        <v>87</v>
      </c>
      <c r="AY237" s="19" t="s">
        <v>122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85</v>
      </c>
      <c r="BK237" s="218">
        <f>ROUND(I237*H237,2)</f>
        <v>0</v>
      </c>
      <c r="BL237" s="19" t="s">
        <v>129</v>
      </c>
      <c r="BM237" s="217" t="s">
        <v>335</v>
      </c>
    </row>
    <row r="238" s="2" customFormat="1">
      <c r="A238" s="40"/>
      <c r="B238" s="41"/>
      <c r="C238" s="42"/>
      <c r="D238" s="219" t="s">
        <v>130</v>
      </c>
      <c r="E238" s="42"/>
      <c r="F238" s="220" t="s">
        <v>336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130</v>
      </c>
      <c r="AU238" s="19" t="s">
        <v>87</v>
      </c>
    </row>
    <row r="239" s="13" customFormat="1">
      <c r="A239" s="13"/>
      <c r="B239" s="224"/>
      <c r="C239" s="225"/>
      <c r="D239" s="226" t="s">
        <v>132</v>
      </c>
      <c r="E239" s="227" t="s">
        <v>19</v>
      </c>
      <c r="F239" s="228" t="s">
        <v>129</v>
      </c>
      <c r="G239" s="225"/>
      <c r="H239" s="229">
        <v>4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132</v>
      </c>
      <c r="AU239" s="235" t="s">
        <v>87</v>
      </c>
      <c r="AV239" s="13" t="s">
        <v>87</v>
      </c>
      <c r="AW239" s="13" t="s">
        <v>36</v>
      </c>
      <c r="AX239" s="13" t="s">
        <v>77</v>
      </c>
      <c r="AY239" s="235" t="s">
        <v>122</v>
      </c>
    </row>
    <row r="240" s="14" customFormat="1">
      <c r="A240" s="14"/>
      <c r="B240" s="236"/>
      <c r="C240" s="237"/>
      <c r="D240" s="226" t="s">
        <v>132</v>
      </c>
      <c r="E240" s="238" t="s">
        <v>19</v>
      </c>
      <c r="F240" s="239" t="s">
        <v>134</v>
      </c>
      <c r="G240" s="237"/>
      <c r="H240" s="240">
        <v>4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132</v>
      </c>
      <c r="AU240" s="246" t="s">
        <v>87</v>
      </c>
      <c r="AV240" s="14" t="s">
        <v>129</v>
      </c>
      <c r="AW240" s="14" t="s">
        <v>36</v>
      </c>
      <c r="AX240" s="14" t="s">
        <v>85</v>
      </c>
      <c r="AY240" s="246" t="s">
        <v>122</v>
      </c>
    </row>
    <row r="241" s="2" customFormat="1" ht="16.5" customHeight="1">
      <c r="A241" s="40"/>
      <c r="B241" s="41"/>
      <c r="C241" s="258" t="s">
        <v>310</v>
      </c>
      <c r="D241" s="258" t="s">
        <v>224</v>
      </c>
      <c r="E241" s="259" t="s">
        <v>337</v>
      </c>
      <c r="F241" s="260" t="s">
        <v>338</v>
      </c>
      <c r="G241" s="261" t="s">
        <v>137</v>
      </c>
      <c r="H241" s="262">
        <v>22.859999999999999</v>
      </c>
      <c r="I241" s="263"/>
      <c r="J241" s="264">
        <f>ROUND(I241*H241,2)</f>
        <v>0</v>
      </c>
      <c r="K241" s="260" t="s">
        <v>128</v>
      </c>
      <c r="L241" s="265"/>
      <c r="M241" s="266" t="s">
        <v>19</v>
      </c>
      <c r="N241" s="267" t="s">
        <v>48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147</v>
      </c>
      <c r="AT241" s="217" t="s">
        <v>224</v>
      </c>
      <c r="AU241" s="217" t="s">
        <v>87</v>
      </c>
      <c r="AY241" s="19" t="s">
        <v>122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85</v>
      </c>
      <c r="BK241" s="218">
        <f>ROUND(I241*H241,2)</f>
        <v>0</v>
      </c>
      <c r="BL241" s="19" t="s">
        <v>129</v>
      </c>
      <c r="BM241" s="217" t="s">
        <v>339</v>
      </c>
    </row>
    <row r="242" s="13" customFormat="1">
      <c r="A242" s="13"/>
      <c r="B242" s="224"/>
      <c r="C242" s="225"/>
      <c r="D242" s="226" t="s">
        <v>132</v>
      </c>
      <c r="E242" s="227" t="s">
        <v>19</v>
      </c>
      <c r="F242" s="228" t="s">
        <v>340</v>
      </c>
      <c r="G242" s="225"/>
      <c r="H242" s="229">
        <v>22.859999999999999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132</v>
      </c>
      <c r="AU242" s="235" t="s">
        <v>87</v>
      </c>
      <c r="AV242" s="13" t="s">
        <v>87</v>
      </c>
      <c r="AW242" s="13" t="s">
        <v>36</v>
      </c>
      <c r="AX242" s="13" t="s">
        <v>77</v>
      </c>
      <c r="AY242" s="235" t="s">
        <v>122</v>
      </c>
    </row>
    <row r="243" s="14" customFormat="1">
      <c r="A243" s="14"/>
      <c r="B243" s="236"/>
      <c r="C243" s="237"/>
      <c r="D243" s="226" t="s">
        <v>132</v>
      </c>
      <c r="E243" s="238" t="s">
        <v>19</v>
      </c>
      <c r="F243" s="239" t="s">
        <v>134</v>
      </c>
      <c r="G243" s="237"/>
      <c r="H243" s="240">
        <v>22.859999999999999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132</v>
      </c>
      <c r="AU243" s="246" t="s">
        <v>87</v>
      </c>
      <c r="AV243" s="14" t="s">
        <v>129</v>
      </c>
      <c r="AW243" s="14" t="s">
        <v>36</v>
      </c>
      <c r="AX243" s="14" t="s">
        <v>85</v>
      </c>
      <c r="AY243" s="246" t="s">
        <v>122</v>
      </c>
    </row>
    <row r="244" s="12" customFormat="1" ht="22.8" customHeight="1">
      <c r="A244" s="12"/>
      <c r="B244" s="190"/>
      <c r="C244" s="191"/>
      <c r="D244" s="192" t="s">
        <v>76</v>
      </c>
      <c r="E244" s="204" t="s">
        <v>129</v>
      </c>
      <c r="F244" s="204" t="s">
        <v>341</v>
      </c>
      <c r="G244" s="191"/>
      <c r="H244" s="191"/>
      <c r="I244" s="194"/>
      <c r="J244" s="205">
        <f>BK244</f>
        <v>0</v>
      </c>
      <c r="K244" s="191"/>
      <c r="L244" s="196"/>
      <c r="M244" s="197"/>
      <c r="N244" s="198"/>
      <c r="O244" s="198"/>
      <c r="P244" s="199">
        <f>SUM(P245:P251)</f>
        <v>0</v>
      </c>
      <c r="Q244" s="198"/>
      <c r="R244" s="199">
        <f>SUM(R245:R251)</f>
        <v>0</v>
      </c>
      <c r="S244" s="198"/>
      <c r="T244" s="200">
        <f>SUM(T245:T251)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1" t="s">
        <v>85</v>
      </c>
      <c r="AT244" s="202" t="s">
        <v>76</v>
      </c>
      <c r="AU244" s="202" t="s">
        <v>85</v>
      </c>
      <c r="AY244" s="201" t="s">
        <v>122</v>
      </c>
      <c r="BK244" s="203">
        <f>SUM(BK245:BK251)</f>
        <v>0</v>
      </c>
    </row>
    <row r="245" s="2" customFormat="1" ht="24.15" customHeight="1">
      <c r="A245" s="40"/>
      <c r="B245" s="41"/>
      <c r="C245" s="206" t="s">
        <v>221</v>
      </c>
      <c r="D245" s="206" t="s">
        <v>124</v>
      </c>
      <c r="E245" s="207" t="s">
        <v>342</v>
      </c>
      <c r="F245" s="208" t="s">
        <v>343</v>
      </c>
      <c r="G245" s="209" t="s">
        <v>127</v>
      </c>
      <c r="H245" s="210">
        <v>37.200000000000003</v>
      </c>
      <c r="I245" s="211"/>
      <c r="J245" s="212">
        <f>ROUND(I245*H245,2)</f>
        <v>0</v>
      </c>
      <c r="K245" s="208" t="s">
        <v>128</v>
      </c>
      <c r="L245" s="46"/>
      <c r="M245" s="213" t="s">
        <v>19</v>
      </c>
      <c r="N245" s="214" t="s">
        <v>48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129</v>
      </c>
      <c r="AT245" s="217" t="s">
        <v>124</v>
      </c>
      <c r="AU245" s="217" t="s">
        <v>87</v>
      </c>
      <c r="AY245" s="19" t="s">
        <v>122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85</v>
      </c>
      <c r="BK245" s="218">
        <f>ROUND(I245*H245,2)</f>
        <v>0</v>
      </c>
      <c r="BL245" s="19" t="s">
        <v>129</v>
      </c>
      <c r="BM245" s="217" t="s">
        <v>344</v>
      </c>
    </row>
    <row r="246" s="2" customFormat="1">
      <c r="A246" s="40"/>
      <c r="B246" s="41"/>
      <c r="C246" s="42"/>
      <c r="D246" s="219" t="s">
        <v>130</v>
      </c>
      <c r="E246" s="42"/>
      <c r="F246" s="220" t="s">
        <v>345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130</v>
      </c>
      <c r="AU246" s="19" t="s">
        <v>87</v>
      </c>
    </row>
    <row r="247" s="2" customFormat="1" ht="24.15" customHeight="1">
      <c r="A247" s="40"/>
      <c r="B247" s="41"/>
      <c r="C247" s="206" t="s">
        <v>346</v>
      </c>
      <c r="D247" s="206" t="s">
        <v>124</v>
      </c>
      <c r="E247" s="207" t="s">
        <v>347</v>
      </c>
      <c r="F247" s="208" t="s">
        <v>348</v>
      </c>
      <c r="G247" s="209" t="s">
        <v>153</v>
      </c>
      <c r="H247" s="210">
        <v>1.22</v>
      </c>
      <c r="I247" s="211"/>
      <c r="J247" s="212">
        <f>ROUND(I247*H247,2)</f>
        <v>0</v>
      </c>
      <c r="K247" s="208" t="s">
        <v>128</v>
      </c>
      <c r="L247" s="46"/>
      <c r="M247" s="213" t="s">
        <v>19</v>
      </c>
      <c r="N247" s="214" t="s">
        <v>48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129</v>
      </c>
      <c r="AT247" s="217" t="s">
        <v>124</v>
      </c>
      <c r="AU247" s="217" t="s">
        <v>87</v>
      </c>
      <c r="AY247" s="19" t="s">
        <v>122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85</v>
      </c>
      <c r="BK247" s="218">
        <f>ROUND(I247*H247,2)</f>
        <v>0</v>
      </c>
      <c r="BL247" s="19" t="s">
        <v>129</v>
      </c>
      <c r="BM247" s="217" t="s">
        <v>349</v>
      </c>
    </row>
    <row r="248" s="2" customFormat="1">
      <c r="A248" s="40"/>
      <c r="B248" s="41"/>
      <c r="C248" s="42"/>
      <c r="D248" s="219" t="s">
        <v>130</v>
      </c>
      <c r="E248" s="42"/>
      <c r="F248" s="220" t="s">
        <v>350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130</v>
      </c>
      <c r="AU248" s="19" t="s">
        <v>87</v>
      </c>
    </row>
    <row r="249" s="13" customFormat="1">
      <c r="A249" s="13"/>
      <c r="B249" s="224"/>
      <c r="C249" s="225"/>
      <c r="D249" s="226" t="s">
        <v>132</v>
      </c>
      <c r="E249" s="227" t="s">
        <v>19</v>
      </c>
      <c r="F249" s="228" t="s">
        <v>351</v>
      </c>
      <c r="G249" s="225"/>
      <c r="H249" s="229">
        <v>1.22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132</v>
      </c>
      <c r="AU249" s="235" t="s">
        <v>87</v>
      </c>
      <c r="AV249" s="13" t="s">
        <v>87</v>
      </c>
      <c r="AW249" s="13" t="s">
        <v>36</v>
      </c>
      <c r="AX249" s="13" t="s">
        <v>77</v>
      </c>
      <c r="AY249" s="235" t="s">
        <v>122</v>
      </c>
    </row>
    <row r="250" s="15" customFormat="1">
      <c r="A250" s="15"/>
      <c r="B250" s="247"/>
      <c r="C250" s="248"/>
      <c r="D250" s="226" t="s">
        <v>132</v>
      </c>
      <c r="E250" s="249" t="s">
        <v>19</v>
      </c>
      <c r="F250" s="250" t="s">
        <v>352</v>
      </c>
      <c r="G250" s="248"/>
      <c r="H250" s="249" t="s">
        <v>19</v>
      </c>
      <c r="I250" s="251"/>
      <c r="J250" s="248"/>
      <c r="K250" s="248"/>
      <c r="L250" s="252"/>
      <c r="M250" s="253"/>
      <c r="N250" s="254"/>
      <c r="O250" s="254"/>
      <c r="P250" s="254"/>
      <c r="Q250" s="254"/>
      <c r="R250" s="254"/>
      <c r="S250" s="254"/>
      <c r="T250" s="25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6" t="s">
        <v>132</v>
      </c>
      <c r="AU250" s="256" t="s">
        <v>87</v>
      </c>
      <c r="AV250" s="15" t="s">
        <v>85</v>
      </c>
      <c r="AW250" s="15" t="s">
        <v>36</v>
      </c>
      <c r="AX250" s="15" t="s">
        <v>77</v>
      </c>
      <c r="AY250" s="256" t="s">
        <v>122</v>
      </c>
    </row>
    <row r="251" s="14" customFormat="1">
      <c r="A251" s="14"/>
      <c r="B251" s="236"/>
      <c r="C251" s="237"/>
      <c r="D251" s="226" t="s">
        <v>132</v>
      </c>
      <c r="E251" s="238" t="s">
        <v>19</v>
      </c>
      <c r="F251" s="239" t="s">
        <v>134</v>
      </c>
      <c r="G251" s="237"/>
      <c r="H251" s="240">
        <v>1.22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132</v>
      </c>
      <c r="AU251" s="246" t="s">
        <v>87</v>
      </c>
      <c r="AV251" s="14" t="s">
        <v>129</v>
      </c>
      <c r="AW251" s="14" t="s">
        <v>36</v>
      </c>
      <c r="AX251" s="14" t="s">
        <v>85</v>
      </c>
      <c r="AY251" s="246" t="s">
        <v>122</v>
      </c>
    </row>
    <row r="252" s="12" customFormat="1" ht="22.8" customHeight="1">
      <c r="A252" s="12"/>
      <c r="B252" s="190"/>
      <c r="C252" s="191"/>
      <c r="D252" s="192" t="s">
        <v>76</v>
      </c>
      <c r="E252" s="204" t="s">
        <v>150</v>
      </c>
      <c r="F252" s="204" t="s">
        <v>353</v>
      </c>
      <c r="G252" s="191"/>
      <c r="H252" s="191"/>
      <c r="I252" s="194"/>
      <c r="J252" s="205">
        <f>BK252</f>
        <v>0</v>
      </c>
      <c r="K252" s="191"/>
      <c r="L252" s="196"/>
      <c r="M252" s="197"/>
      <c r="N252" s="198"/>
      <c r="O252" s="198"/>
      <c r="P252" s="199">
        <f>SUM(P253:P327)</f>
        <v>0</v>
      </c>
      <c r="Q252" s="198"/>
      <c r="R252" s="199">
        <f>SUM(R253:R327)</f>
        <v>0</v>
      </c>
      <c r="S252" s="198"/>
      <c r="T252" s="200">
        <f>SUM(T253:T327)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85</v>
      </c>
      <c r="AT252" s="202" t="s">
        <v>76</v>
      </c>
      <c r="AU252" s="202" t="s">
        <v>85</v>
      </c>
      <c r="AY252" s="201" t="s">
        <v>122</v>
      </c>
      <c r="BK252" s="203">
        <f>SUM(BK253:BK327)</f>
        <v>0</v>
      </c>
    </row>
    <row r="253" s="2" customFormat="1" ht="24.15" customHeight="1">
      <c r="A253" s="40"/>
      <c r="B253" s="41"/>
      <c r="C253" s="206" t="s">
        <v>228</v>
      </c>
      <c r="D253" s="206" t="s">
        <v>124</v>
      </c>
      <c r="E253" s="207" t="s">
        <v>354</v>
      </c>
      <c r="F253" s="208" t="s">
        <v>355</v>
      </c>
      <c r="G253" s="209" t="s">
        <v>127</v>
      </c>
      <c r="H253" s="210">
        <v>3323.6999999999998</v>
      </c>
      <c r="I253" s="211"/>
      <c r="J253" s="212">
        <f>ROUND(I253*H253,2)</f>
        <v>0</v>
      </c>
      <c r="K253" s="208" t="s">
        <v>128</v>
      </c>
      <c r="L253" s="46"/>
      <c r="M253" s="213" t="s">
        <v>19</v>
      </c>
      <c r="N253" s="214" t="s">
        <v>48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129</v>
      </c>
      <c r="AT253" s="217" t="s">
        <v>124</v>
      </c>
      <c r="AU253" s="217" t="s">
        <v>87</v>
      </c>
      <c r="AY253" s="19" t="s">
        <v>122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85</v>
      </c>
      <c r="BK253" s="218">
        <f>ROUND(I253*H253,2)</f>
        <v>0</v>
      </c>
      <c r="BL253" s="19" t="s">
        <v>129</v>
      </c>
      <c r="BM253" s="217" t="s">
        <v>356</v>
      </c>
    </row>
    <row r="254" s="2" customFormat="1">
      <c r="A254" s="40"/>
      <c r="B254" s="41"/>
      <c r="C254" s="42"/>
      <c r="D254" s="219" t="s">
        <v>130</v>
      </c>
      <c r="E254" s="42"/>
      <c r="F254" s="220" t="s">
        <v>357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130</v>
      </c>
      <c r="AU254" s="19" t="s">
        <v>87</v>
      </c>
    </row>
    <row r="255" s="13" customFormat="1">
      <c r="A255" s="13"/>
      <c r="B255" s="224"/>
      <c r="C255" s="225"/>
      <c r="D255" s="226" t="s">
        <v>132</v>
      </c>
      <c r="E255" s="227" t="s">
        <v>19</v>
      </c>
      <c r="F255" s="228" t="s">
        <v>358</v>
      </c>
      <c r="G255" s="225"/>
      <c r="H255" s="229">
        <v>3134.6999999999998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132</v>
      </c>
      <c r="AU255" s="235" t="s">
        <v>87</v>
      </c>
      <c r="AV255" s="13" t="s">
        <v>87</v>
      </c>
      <c r="AW255" s="13" t="s">
        <v>36</v>
      </c>
      <c r="AX255" s="13" t="s">
        <v>77</v>
      </c>
      <c r="AY255" s="235" t="s">
        <v>122</v>
      </c>
    </row>
    <row r="256" s="15" customFormat="1">
      <c r="A256" s="15"/>
      <c r="B256" s="247"/>
      <c r="C256" s="248"/>
      <c r="D256" s="226" t="s">
        <v>132</v>
      </c>
      <c r="E256" s="249" t="s">
        <v>19</v>
      </c>
      <c r="F256" s="250" t="s">
        <v>359</v>
      </c>
      <c r="G256" s="248"/>
      <c r="H256" s="249" t="s">
        <v>19</v>
      </c>
      <c r="I256" s="251"/>
      <c r="J256" s="248"/>
      <c r="K256" s="248"/>
      <c r="L256" s="252"/>
      <c r="M256" s="253"/>
      <c r="N256" s="254"/>
      <c r="O256" s="254"/>
      <c r="P256" s="254"/>
      <c r="Q256" s="254"/>
      <c r="R256" s="254"/>
      <c r="S256" s="254"/>
      <c r="T256" s="25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6" t="s">
        <v>132</v>
      </c>
      <c r="AU256" s="256" t="s">
        <v>87</v>
      </c>
      <c r="AV256" s="15" t="s">
        <v>85</v>
      </c>
      <c r="AW256" s="15" t="s">
        <v>36</v>
      </c>
      <c r="AX256" s="15" t="s">
        <v>77</v>
      </c>
      <c r="AY256" s="256" t="s">
        <v>122</v>
      </c>
    </row>
    <row r="257" s="13" customFormat="1">
      <c r="A257" s="13"/>
      <c r="B257" s="224"/>
      <c r="C257" s="225"/>
      <c r="D257" s="226" t="s">
        <v>132</v>
      </c>
      <c r="E257" s="227" t="s">
        <v>19</v>
      </c>
      <c r="F257" s="228" t="s">
        <v>360</v>
      </c>
      <c r="G257" s="225"/>
      <c r="H257" s="229">
        <v>189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132</v>
      </c>
      <c r="AU257" s="235" t="s">
        <v>87</v>
      </c>
      <c r="AV257" s="13" t="s">
        <v>87</v>
      </c>
      <c r="AW257" s="13" t="s">
        <v>36</v>
      </c>
      <c r="AX257" s="13" t="s">
        <v>77</v>
      </c>
      <c r="AY257" s="235" t="s">
        <v>122</v>
      </c>
    </row>
    <row r="258" s="15" customFormat="1">
      <c r="A258" s="15"/>
      <c r="B258" s="247"/>
      <c r="C258" s="248"/>
      <c r="D258" s="226" t="s">
        <v>132</v>
      </c>
      <c r="E258" s="249" t="s">
        <v>19</v>
      </c>
      <c r="F258" s="250" t="s">
        <v>361</v>
      </c>
      <c r="G258" s="248"/>
      <c r="H258" s="249" t="s">
        <v>19</v>
      </c>
      <c r="I258" s="251"/>
      <c r="J258" s="248"/>
      <c r="K258" s="248"/>
      <c r="L258" s="252"/>
      <c r="M258" s="253"/>
      <c r="N258" s="254"/>
      <c r="O258" s="254"/>
      <c r="P258" s="254"/>
      <c r="Q258" s="254"/>
      <c r="R258" s="254"/>
      <c r="S258" s="254"/>
      <c r="T258" s="25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56" t="s">
        <v>132</v>
      </c>
      <c r="AU258" s="256" t="s">
        <v>87</v>
      </c>
      <c r="AV258" s="15" t="s">
        <v>85</v>
      </c>
      <c r="AW258" s="15" t="s">
        <v>36</v>
      </c>
      <c r="AX258" s="15" t="s">
        <v>77</v>
      </c>
      <c r="AY258" s="256" t="s">
        <v>122</v>
      </c>
    </row>
    <row r="259" s="14" customFormat="1">
      <c r="A259" s="14"/>
      <c r="B259" s="236"/>
      <c r="C259" s="237"/>
      <c r="D259" s="226" t="s">
        <v>132</v>
      </c>
      <c r="E259" s="238" t="s">
        <v>19</v>
      </c>
      <c r="F259" s="239" t="s">
        <v>134</v>
      </c>
      <c r="G259" s="237"/>
      <c r="H259" s="240">
        <v>3323.6999999999998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132</v>
      </c>
      <c r="AU259" s="246" t="s">
        <v>87</v>
      </c>
      <c r="AV259" s="14" t="s">
        <v>129</v>
      </c>
      <c r="AW259" s="14" t="s">
        <v>36</v>
      </c>
      <c r="AX259" s="14" t="s">
        <v>85</v>
      </c>
      <c r="AY259" s="246" t="s">
        <v>122</v>
      </c>
    </row>
    <row r="260" s="2" customFormat="1" ht="16.5" customHeight="1">
      <c r="A260" s="40"/>
      <c r="B260" s="41"/>
      <c r="C260" s="206" t="s">
        <v>362</v>
      </c>
      <c r="D260" s="206" t="s">
        <v>124</v>
      </c>
      <c r="E260" s="207" t="s">
        <v>363</v>
      </c>
      <c r="F260" s="208" t="s">
        <v>364</v>
      </c>
      <c r="G260" s="209" t="s">
        <v>127</v>
      </c>
      <c r="H260" s="210">
        <v>1348.5</v>
      </c>
      <c r="I260" s="211"/>
      <c r="J260" s="212">
        <f>ROUND(I260*H260,2)</f>
        <v>0</v>
      </c>
      <c r="K260" s="208" t="s">
        <v>128</v>
      </c>
      <c r="L260" s="46"/>
      <c r="M260" s="213" t="s">
        <v>19</v>
      </c>
      <c r="N260" s="214" t="s">
        <v>48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129</v>
      </c>
      <c r="AT260" s="217" t="s">
        <v>124</v>
      </c>
      <c r="AU260" s="217" t="s">
        <v>87</v>
      </c>
      <c r="AY260" s="19" t="s">
        <v>122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85</v>
      </c>
      <c r="BK260" s="218">
        <f>ROUND(I260*H260,2)</f>
        <v>0</v>
      </c>
      <c r="BL260" s="19" t="s">
        <v>129</v>
      </c>
      <c r="BM260" s="217" t="s">
        <v>365</v>
      </c>
    </row>
    <row r="261" s="2" customFormat="1">
      <c r="A261" s="40"/>
      <c r="B261" s="41"/>
      <c r="C261" s="42"/>
      <c r="D261" s="219" t="s">
        <v>130</v>
      </c>
      <c r="E261" s="42"/>
      <c r="F261" s="220" t="s">
        <v>366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130</v>
      </c>
      <c r="AU261" s="19" t="s">
        <v>87</v>
      </c>
    </row>
    <row r="262" s="13" customFormat="1">
      <c r="A262" s="13"/>
      <c r="B262" s="224"/>
      <c r="C262" s="225"/>
      <c r="D262" s="226" t="s">
        <v>132</v>
      </c>
      <c r="E262" s="227" t="s">
        <v>19</v>
      </c>
      <c r="F262" s="228" t="s">
        <v>367</v>
      </c>
      <c r="G262" s="225"/>
      <c r="H262" s="229">
        <v>1348.5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132</v>
      </c>
      <c r="AU262" s="235" t="s">
        <v>87</v>
      </c>
      <c r="AV262" s="13" t="s">
        <v>87</v>
      </c>
      <c r="AW262" s="13" t="s">
        <v>36</v>
      </c>
      <c r="AX262" s="13" t="s">
        <v>77</v>
      </c>
      <c r="AY262" s="235" t="s">
        <v>122</v>
      </c>
    </row>
    <row r="263" s="15" customFormat="1">
      <c r="A263" s="15"/>
      <c r="B263" s="247"/>
      <c r="C263" s="248"/>
      <c r="D263" s="226" t="s">
        <v>132</v>
      </c>
      <c r="E263" s="249" t="s">
        <v>19</v>
      </c>
      <c r="F263" s="250" t="s">
        <v>368</v>
      </c>
      <c r="G263" s="248"/>
      <c r="H263" s="249" t="s">
        <v>19</v>
      </c>
      <c r="I263" s="251"/>
      <c r="J263" s="248"/>
      <c r="K263" s="248"/>
      <c r="L263" s="252"/>
      <c r="M263" s="253"/>
      <c r="N263" s="254"/>
      <c r="O263" s="254"/>
      <c r="P263" s="254"/>
      <c r="Q263" s="254"/>
      <c r="R263" s="254"/>
      <c r="S263" s="254"/>
      <c r="T263" s="25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6" t="s">
        <v>132</v>
      </c>
      <c r="AU263" s="256" t="s">
        <v>87</v>
      </c>
      <c r="AV263" s="15" t="s">
        <v>85</v>
      </c>
      <c r="AW263" s="15" t="s">
        <v>36</v>
      </c>
      <c r="AX263" s="15" t="s">
        <v>77</v>
      </c>
      <c r="AY263" s="256" t="s">
        <v>122</v>
      </c>
    </row>
    <row r="264" s="14" customFormat="1">
      <c r="A264" s="14"/>
      <c r="B264" s="236"/>
      <c r="C264" s="237"/>
      <c r="D264" s="226" t="s">
        <v>132</v>
      </c>
      <c r="E264" s="238" t="s">
        <v>19</v>
      </c>
      <c r="F264" s="239" t="s">
        <v>134</v>
      </c>
      <c r="G264" s="237"/>
      <c r="H264" s="240">
        <v>1348.5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132</v>
      </c>
      <c r="AU264" s="246" t="s">
        <v>87</v>
      </c>
      <c r="AV264" s="14" t="s">
        <v>129</v>
      </c>
      <c r="AW264" s="14" t="s">
        <v>36</v>
      </c>
      <c r="AX264" s="14" t="s">
        <v>85</v>
      </c>
      <c r="AY264" s="246" t="s">
        <v>122</v>
      </c>
    </row>
    <row r="265" s="2" customFormat="1" ht="16.5" customHeight="1">
      <c r="A265" s="40"/>
      <c r="B265" s="41"/>
      <c r="C265" s="206" t="s">
        <v>231</v>
      </c>
      <c r="D265" s="206" t="s">
        <v>124</v>
      </c>
      <c r="E265" s="207" t="s">
        <v>369</v>
      </c>
      <c r="F265" s="208" t="s">
        <v>370</v>
      </c>
      <c r="G265" s="209" t="s">
        <v>127</v>
      </c>
      <c r="H265" s="210">
        <v>94.5</v>
      </c>
      <c r="I265" s="211"/>
      <c r="J265" s="212">
        <f>ROUND(I265*H265,2)</f>
        <v>0</v>
      </c>
      <c r="K265" s="208" t="s">
        <v>128</v>
      </c>
      <c r="L265" s="46"/>
      <c r="M265" s="213" t="s">
        <v>19</v>
      </c>
      <c r="N265" s="214" t="s">
        <v>48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129</v>
      </c>
      <c r="AT265" s="217" t="s">
        <v>124</v>
      </c>
      <c r="AU265" s="217" t="s">
        <v>87</v>
      </c>
      <c r="AY265" s="19" t="s">
        <v>122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85</v>
      </c>
      <c r="BK265" s="218">
        <f>ROUND(I265*H265,2)</f>
        <v>0</v>
      </c>
      <c r="BL265" s="19" t="s">
        <v>129</v>
      </c>
      <c r="BM265" s="217" t="s">
        <v>371</v>
      </c>
    </row>
    <row r="266" s="2" customFormat="1">
      <c r="A266" s="40"/>
      <c r="B266" s="41"/>
      <c r="C266" s="42"/>
      <c r="D266" s="219" t="s">
        <v>130</v>
      </c>
      <c r="E266" s="42"/>
      <c r="F266" s="220" t="s">
        <v>372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130</v>
      </c>
      <c r="AU266" s="19" t="s">
        <v>87</v>
      </c>
    </row>
    <row r="267" s="13" customFormat="1">
      <c r="A267" s="13"/>
      <c r="B267" s="224"/>
      <c r="C267" s="225"/>
      <c r="D267" s="226" t="s">
        <v>132</v>
      </c>
      <c r="E267" s="227" t="s">
        <v>19</v>
      </c>
      <c r="F267" s="228" t="s">
        <v>301</v>
      </c>
      <c r="G267" s="225"/>
      <c r="H267" s="229">
        <v>94.5</v>
      </c>
      <c r="I267" s="230"/>
      <c r="J267" s="225"/>
      <c r="K267" s="225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132</v>
      </c>
      <c r="AU267" s="235" t="s">
        <v>87</v>
      </c>
      <c r="AV267" s="13" t="s">
        <v>87</v>
      </c>
      <c r="AW267" s="13" t="s">
        <v>36</v>
      </c>
      <c r="AX267" s="13" t="s">
        <v>77</v>
      </c>
      <c r="AY267" s="235" t="s">
        <v>122</v>
      </c>
    </row>
    <row r="268" s="15" customFormat="1">
      <c r="A268" s="15"/>
      <c r="B268" s="247"/>
      <c r="C268" s="248"/>
      <c r="D268" s="226" t="s">
        <v>132</v>
      </c>
      <c r="E268" s="249" t="s">
        <v>19</v>
      </c>
      <c r="F268" s="250" t="s">
        <v>373</v>
      </c>
      <c r="G268" s="248"/>
      <c r="H268" s="249" t="s">
        <v>19</v>
      </c>
      <c r="I268" s="251"/>
      <c r="J268" s="248"/>
      <c r="K268" s="248"/>
      <c r="L268" s="252"/>
      <c r="M268" s="253"/>
      <c r="N268" s="254"/>
      <c r="O268" s="254"/>
      <c r="P268" s="254"/>
      <c r="Q268" s="254"/>
      <c r="R268" s="254"/>
      <c r="S268" s="254"/>
      <c r="T268" s="25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6" t="s">
        <v>132</v>
      </c>
      <c r="AU268" s="256" t="s">
        <v>87</v>
      </c>
      <c r="AV268" s="15" t="s">
        <v>85</v>
      </c>
      <c r="AW268" s="15" t="s">
        <v>36</v>
      </c>
      <c r="AX268" s="15" t="s">
        <v>77</v>
      </c>
      <c r="AY268" s="256" t="s">
        <v>122</v>
      </c>
    </row>
    <row r="269" s="14" customFormat="1">
      <c r="A269" s="14"/>
      <c r="B269" s="236"/>
      <c r="C269" s="237"/>
      <c r="D269" s="226" t="s">
        <v>132</v>
      </c>
      <c r="E269" s="238" t="s">
        <v>19</v>
      </c>
      <c r="F269" s="239" t="s">
        <v>134</v>
      </c>
      <c r="G269" s="237"/>
      <c r="H269" s="240">
        <v>94.5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132</v>
      </c>
      <c r="AU269" s="246" t="s">
        <v>87</v>
      </c>
      <c r="AV269" s="14" t="s">
        <v>129</v>
      </c>
      <c r="AW269" s="14" t="s">
        <v>36</v>
      </c>
      <c r="AX269" s="14" t="s">
        <v>85</v>
      </c>
      <c r="AY269" s="246" t="s">
        <v>122</v>
      </c>
    </row>
    <row r="270" s="2" customFormat="1" ht="16.5" customHeight="1">
      <c r="A270" s="40"/>
      <c r="B270" s="41"/>
      <c r="C270" s="206" t="s">
        <v>374</v>
      </c>
      <c r="D270" s="206" t="s">
        <v>124</v>
      </c>
      <c r="E270" s="207" t="s">
        <v>375</v>
      </c>
      <c r="F270" s="208" t="s">
        <v>376</v>
      </c>
      <c r="G270" s="209" t="s">
        <v>127</v>
      </c>
      <c r="H270" s="210">
        <v>94.5</v>
      </c>
      <c r="I270" s="211"/>
      <c r="J270" s="212">
        <f>ROUND(I270*H270,2)</f>
        <v>0</v>
      </c>
      <c r="K270" s="208" t="s">
        <v>128</v>
      </c>
      <c r="L270" s="46"/>
      <c r="M270" s="213" t="s">
        <v>19</v>
      </c>
      <c r="N270" s="214" t="s">
        <v>48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129</v>
      </c>
      <c r="AT270" s="217" t="s">
        <v>124</v>
      </c>
      <c r="AU270" s="217" t="s">
        <v>87</v>
      </c>
      <c r="AY270" s="19" t="s">
        <v>122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85</v>
      </c>
      <c r="BK270" s="218">
        <f>ROUND(I270*H270,2)</f>
        <v>0</v>
      </c>
      <c r="BL270" s="19" t="s">
        <v>129</v>
      </c>
      <c r="BM270" s="217" t="s">
        <v>377</v>
      </c>
    </row>
    <row r="271" s="2" customFormat="1">
      <c r="A271" s="40"/>
      <c r="B271" s="41"/>
      <c r="C271" s="42"/>
      <c r="D271" s="219" t="s">
        <v>130</v>
      </c>
      <c r="E271" s="42"/>
      <c r="F271" s="220" t="s">
        <v>378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130</v>
      </c>
      <c r="AU271" s="19" t="s">
        <v>87</v>
      </c>
    </row>
    <row r="272" s="13" customFormat="1">
      <c r="A272" s="13"/>
      <c r="B272" s="224"/>
      <c r="C272" s="225"/>
      <c r="D272" s="226" t="s">
        <v>132</v>
      </c>
      <c r="E272" s="227" t="s">
        <v>19</v>
      </c>
      <c r="F272" s="228" t="s">
        <v>301</v>
      </c>
      <c r="G272" s="225"/>
      <c r="H272" s="229">
        <v>94.5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132</v>
      </c>
      <c r="AU272" s="235" t="s">
        <v>87</v>
      </c>
      <c r="AV272" s="13" t="s">
        <v>87</v>
      </c>
      <c r="AW272" s="13" t="s">
        <v>36</v>
      </c>
      <c r="AX272" s="13" t="s">
        <v>77</v>
      </c>
      <c r="AY272" s="235" t="s">
        <v>122</v>
      </c>
    </row>
    <row r="273" s="15" customFormat="1">
      <c r="A273" s="15"/>
      <c r="B273" s="247"/>
      <c r="C273" s="248"/>
      <c r="D273" s="226" t="s">
        <v>132</v>
      </c>
      <c r="E273" s="249" t="s">
        <v>19</v>
      </c>
      <c r="F273" s="250" t="s">
        <v>379</v>
      </c>
      <c r="G273" s="248"/>
      <c r="H273" s="249" t="s">
        <v>19</v>
      </c>
      <c r="I273" s="251"/>
      <c r="J273" s="248"/>
      <c r="K273" s="248"/>
      <c r="L273" s="252"/>
      <c r="M273" s="253"/>
      <c r="N273" s="254"/>
      <c r="O273" s="254"/>
      <c r="P273" s="254"/>
      <c r="Q273" s="254"/>
      <c r="R273" s="254"/>
      <c r="S273" s="254"/>
      <c r="T273" s="25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6" t="s">
        <v>132</v>
      </c>
      <c r="AU273" s="256" t="s">
        <v>87</v>
      </c>
      <c r="AV273" s="15" t="s">
        <v>85</v>
      </c>
      <c r="AW273" s="15" t="s">
        <v>36</v>
      </c>
      <c r="AX273" s="15" t="s">
        <v>77</v>
      </c>
      <c r="AY273" s="256" t="s">
        <v>122</v>
      </c>
    </row>
    <row r="274" s="14" customFormat="1">
      <c r="A274" s="14"/>
      <c r="B274" s="236"/>
      <c r="C274" s="237"/>
      <c r="D274" s="226" t="s">
        <v>132</v>
      </c>
      <c r="E274" s="238" t="s">
        <v>19</v>
      </c>
      <c r="F274" s="239" t="s">
        <v>134</v>
      </c>
      <c r="G274" s="237"/>
      <c r="H274" s="240">
        <v>94.5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6" t="s">
        <v>132</v>
      </c>
      <c r="AU274" s="246" t="s">
        <v>87</v>
      </c>
      <c r="AV274" s="14" t="s">
        <v>129</v>
      </c>
      <c r="AW274" s="14" t="s">
        <v>36</v>
      </c>
      <c r="AX274" s="14" t="s">
        <v>85</v>
      </c>
      <c r="AY274" s="246" t="s">
        <v>122</v>
      </c>
    </row>
    <row r="275" s="2" customFormat="1" ht="24.15" customHeight="1">
      <c r="A275" s="40"/>
      <c r="B275" s="41"/>
      <c r="C275" s="206" t="s">
        <v>236</v>
      </c>
      <c r="D275" s="206" t="s">
        <v>124</v>
      </c>
      <c r="E275" s="207" t="s">
        <v>380</v>
      </c>
      <c r="F275" s="208" t="s">
        <v>381</v>
      </c>
      <c r="G275" s="209" t="s">
        <v>127</v>
      </c>
      <c r="H275" s="210">
        <v>1348.5</v>
      </c>
      <c r="I275" s="211"/>
      <c r="J275" s="212">
        <f>ROUND(I275*H275,2)</f>
        <v>0</v>
      </c>
      <c r="K275" s="208" t="s">
        <v>128</v>
      </c>
      <c r="L275" s="46"/>
      <c r="M275" s="213" t="s">
        <v>19</v>
      </c>
      <c r="N275" s="214" t="s">
        <v>48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129</v>
      </c>
      <c r="AT275" s="217" t="s">
        <v>124</v>
      </c>
      <c r="AU275" s="217" t="s">
        <v>87</v>
      </c>
      <c r="AY275" s="19" t="s">
        <v>122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85</v>
      </c>
      <c r="BK275" s="218">
        <f>ROUND(I275*H275,2)</f>
        <v>0</v>
      </c>
      <c r="BL275" s="19" t="s">
        <v>129</v>
      </c>
      <c r="BM275" s="217" t="s">
        <v>382</v>
      </c>
    </row>
    <row r="276" s="2" customFormat="1">
      <c r="A276" s="40"/>
      <c r="B276" s="41"/>
      <c r="C276" s="42"/>
      <c r="D276" s="219" t="s">
        <v>130</v>
      </c>
      <c r="E276" s="42"/>
      <c r="F276" s="220" t="s">
        <v>383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130</v>
      </c>
      <c r="AU276" s="19" t="s">
        <v>87</v>
      </c>
    </row>
    <row r="277" s="13" customFormat="1">
      <c r="A277" s="13"/>
      <c r="B277" s="224"/>
      <c r="C277" s="225"/>
      <c r="D277" s="226" t="s">
        <v>132</v>
      </c>
      <c r="E277" s="227" t="s">
        <v>19</v>
      </c>
      <c r="F277" s="228" t="s">
        <v>367</v>
      </c>
      <c r="G277" s="225"/>
      <c r="H277" s="229">
        <v>1348.5</v>
      </c>
      <c r="I277" s="230"/>
      <c r="J277" s="225"/>
      <c r="K277" s="225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132</v>
      </c>
      <c r="AU277" s="235" t="s">
        <v>87</v>
      </c>
      <c r="AV277" s="13" t="s">
        <v>87</v>
      </c>
      <c r="AW277" s="13" t="s">
        <v>36</v>
      </c>
      <c r="AX277" s="13" t="s">
        <v>77</v>
      </c>
      <c r="AY277" s="235" t="s">
        <v>122</v>
      </c>
    </row>
    <row r="278" s="15" customFormat="1">
      <c r="A278" s="15"/>
      <c r="B278" s="247"/>
      <c r="C278" s="248"/>
      <c r="D278" s="226" t="s">
        <v>132</v>
      </c>
      <c r="E278" s="249" t="s">
        <v>19</v>
      </c>
      <c r="F278" s="250" t="s">
        <v>384</v>
      </c>
      <c r="G278" s="248"/>
      <c r="H278" s="249" t="s">
        <v>19</v>
      </c>
      <c r="I278" s="251"/>
      <c r="J278" s="248"/>
      <c r="K278" s="248"/>
      <c r="L278" s="252"/>
      <c r="M278" s="253"/>
      <c r="N278" s="254"/>
      <c r="O278" s="254"/>
      <c r="P278" s="254"/>
      <c r="Q278" s="254"/>
      <c r="R278" s="254"/>
      <c r="S278" s="254"/>
      <c r="T278" s="25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6" t="s">
        <v>132</v>
      </c>
      <c r="AU278" s="256" t="s">
        <v>87</v>
      </c>
      <c r="AV278" s="15" t="s">
        <v>85</v>
      </c>
      <c r="AW278" s="15" t="s">
        <v>36</v>
      </c>
      <c r="AX278" s="15" t="s">
        <v>77</v>
      </c>
      <c r="AY278" s="256" t="s">
        <v>122</v>
      </c>
    </row>
    <row r="279" s="14" customFormat="1">
      <c r="A279" s="14"/>
      <c r="B279" s="236"/>
      <c r="C279" s="237"/>
      <c r="D279" s="226" t="s">
        <v>132</v>
      </c>
      <c r="E279" s="238" t="s">
        <v>19</v>
      </c>
      <c r="F279" s="239" t="s">
        <v>134</v>
      </c>
      <c r="G279" s="237"/>
      <c r="H279" s="240">
        <v>1348.5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132</v>
      </c>
      <c r="AU279" s="246" t="s">
        <v>87</v>
      </c>
      <c r="AV279" s="14" t="s">
        <v>129</v>
      </c>
      <c r="AW279" s="14" t="s">
        <v>36</v>
      </c>
      <c r="AX279" s="14" t="s">
        <v>85</v>
      </c>
      <c r="AY279" s="246" t="s">
        <v>122</v>
      </c>
    </row>
    <row r="280" s="2" customFormat="1" ht="24.15" customHeight="1">
      <c r="A280" s="40"/>
      <c r="B280" s="41"/>
      <c r="C280" s="206" t="s">
        <v>385</v>
      </c>
      <c r="D280" s="206" t="s">
        <v>124</v>
      </c>
      <c r="E280" s="207" t="s">
        <v>386</v>
      </c>
      <c r="F280" s="208" t="s">
        <v>387</v>
      </c>
      <c r="G280" s="209" t="s">
        <v>127</v>
      </c>
      <c r="H280" s="210">
        <v>94.5</v>
      </c>
      <c r="I280" s="211"/>
      <c r="J280" s="212">
        <f>ROUND(I280*H280,2)</f>
        <v>0</v>
      </c>
      <c r="K280" s="208" t="s">
        <v>128</v>
      </c>
      <c r="L280" s="46"/>
      <c r="M280" s="213" t="s">
        <v>19</v>
      </c>
      <c r="N280" s="214" t="s">
        <v>48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129</v>
      </c>
      <c r="AT280" s="217" t="s">
        <v>124</v>
      </c>
      <c r="AU280" s="217" t="s">
        <v>87</v>
      </c>
      <c r="AY280" s="19" t="s">
        <v>122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85</v>
      </c>
      <c r="BK280" s="218">
        <f>ROUND(I280*H280,2)</f>
        <v>0</v>
      </c>
      <c r="BL280" s="19" t="s">
        <v>129</v>
      </c>
      <c r="BM280" s="217" t="s">
        <v>388</v>
      </c>
    </row>
    <row r="281" s="2" customFormat="1">
      <c r="A281" s="40"/>
      <c r="B281" s="41"/>
      <c r="C281" s="42"/>
      <c r="D281" s="219" t="s">
        <v>130</v>
      </c>
      <c r="E281" s="42"/>
      <c r="F281" s="220" t="s">
        <v>389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130</v>
      </c>
      <c r="AU281" s="19" t="s">
        <v>87</v>
      </c>
    </row>
    <row r="282" s="13" customFormat="1">
      <c r="A282" s="13"/>
      <c r="B282" s="224"/>
      <c r="C282" s="225"/>
      <c r="D282" s="226" t="s">
        <v>132</v>
      </c>
      <c r="E282" s="227" t="s">
        <v>19</v>
      </c>
      <c r="F282" s="228" t="s">
        <v>301</v>
      </c>
      <c r="G282" s="225"/>
      <c r="H282" s="229">
        <v>94.5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132</v>
      </c>
      <c r="AU282" s="235" t="s">
        <v>87</v>
      </c>
      <c r="AV282" s="13" t="s">
        <v>87</v>
      </c>
      <c r="AW282" s="13" t="s">
        <v>36</v>
      </c>
      <c r="AX282" s="13" t="s">
        <v>77</v>
      </c>
      <c r="AY282" s="235" t="s">
        <v>122</v>
      </c>
    </row>
    <row r="283" s="15" customFormat="1">
      <c r="A283" s="15"/>
      <c r="B283" s="247"/>
      <c r="C283" s="248"/>
      <c r="D283" s="226" t="s">
        <v>132</v>
      </c>
      <c r="E283" s="249" t="s">
        <v>19</v>
      </c>
      <c r="F283" s="250" t="s">
        <v>379</v>
      </c>
      <c r="G283" s="248"/>
      <c r="H283" s="249" t="s">
        <v>19</v>
      </c>
      <c r="I283" s="251"/>
      <c r="J283" s="248"/>
      <c r="K283" s="248"/>
      <c r="L283" s="252"/>
      <c r="M283" s="253"/>
      <c r="N283" s="254"/>
      <c r="O283" s="254"/>
      <c r="P283" s="254"/>
      <c r="Q283" s="254"/>
      <c r="R283" s="254"/>
      <c r="S283" s="254"/>
      <c r="T283" s="25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56" t="s">
        <v>132</v>
      </c>
      <c r="AU283" s="256" t="s">
        <v>87</v>
      </c>
      <c r="AV283" s="15" t="s">
        <v>85</v>
      </c>
      <c r="AW283" s="15" t="s">
        <v>36</v>
      </c>
      <c r="AX283" s="15" t="s">
        <v>77</v>
      </c>
      <c r="AY283" s="256" t="s">
        <v>122</v>
      </c>
    </row>
    <row r="284" s="14" customFormat="1">
      <c r="A284" s="14"/>
      <c r="B284" s="236"/>
      <c r="C284" s="237"/>
      <c r="D284" s="226" t="s">
        <v>132</v>
      </c>
      <c r="E284" s="238" t="s">
        <v>19</v>
      </c>
      <c r="F284" s="239" t="s">
        <v>134</v>
      </c>
      <c r="G284" s="237"/>
      <c r="H284" s="240">
        <v>94.5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132</v>
      </c>
      <c r="AU284" s="246" t="s">
        <v>87</v>
      </c>
      <c r="AV284" s="14" t="s">
        <v>129</v>
      </c>
      <c r="AW284" s="14" t="s">
        <v>36</v>
      </c>
      <c r="AX284" s="14" t="s">
        <v>85</v>
      </c>
      <c r="AY284" s="246" t="s">
        <v>122</v>
      </c>
    </row>
    <row r="285" s="2" customFormat="1" ht="16.5" customHeight="1">
      <c r="A285" s="40"/>
      <c r="B285" s="41"/>
      <c r="C285" s="206" t="s">
        <v>242</v>
      </c>
      <c r="D285" s="206" t="s">
        <v>124</v>
      </c>
      <c r="E285" s="207" t="s">
        <v>390</v>
      </c>
      <c r="F285" s="208" t="s">
        <v>391</v>
      </c>
      <c r="G285" s="209" t="s">
        <v>127</v>
      </c>
      <c r="H285" s="210">
        <v>1348.5</v>
      </c>
      <c r="I285" s="211"/>
      <c r="J285" s="212">
        <f>ROUND(I285*H285,2)</f>
        <v>0</v>
      </c>
      <c r="K285" s="208" t="s">
        <v>128</v>
      </c>
      <c r="L285" s="46"/>
      <c r="M285" s="213" t="s">
        <v>19</v>
      </c>
      <c r="N285" s="214" t="s">
        <v>48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129</v>
      </c>
      <c r="AT285" s="217" t="s">
        <v>124</v>
      </c>
      <c r="AU285" s="217" t="s">
        <v>87</v>
      </c>
      <c r="AY285" s="19" t="s">
        <v>122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85</v>
      </c>
      <c r="BK285" s="218">
        <f>ROUND(I285*H285,2)</f>
        <v>0</v>
      </c>
      <c r="BL285" s="19" t="s">
        <v>129</v>
      </c>
      <c r="BM285" s="217" t="s">
        <v>392</v>
      </c>
    </row>
    <row r="286" s="2" customFormat="1">
      <c r="A286" s="40"/>
      <c r="B286" s="41"/>
      <c r="C286" s="42"/>
      <c r="D286" s="219" t="s">
        <v>130</v>
      </c>
      <c r="E286" s="42"/>
      <c r="F286" s="220" t="s">
        <v>393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130</v>
      </c>
      <c r="AU286" s="19" t="s">
        <v>87</v>
      </c>
    </row>
    <row r="287" s="13" customFormat="1">
      <c r="A287" s="13"/>
      <c r="B287" s="224"/>
      <c r="C287" s="225"/>
      <c r="D287" s="226" t="s">
        <v>132</v>
      </c>
      <c r="E287" s="227" t="s">
        <v>19</v>
      </c>
      <c r="F287" s="228" t="s">
        <v>367</v>
      </c>
      <c r="G287" s="225"/>
      <c r="H287" s="229">
        <v>1348.5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132</v>
      </c>
      <c r="AU287" s="235" t="s">
        <v>87</v>
      </c>
      <c r="AV287" s="13" t="s">
        <v>87</v>
      </c>
      <c r="AW287" s="13" t="s">
        <v>36</v>
      </c>
      <c r="AX287" s="13" t="s">
        <v>77</v>
      </c>
      <c r="AY287" s="235" t="s">
        <v>122</v>
      </c>
    </row>
    <row r="288" s="15" customFormat="1">
      <c r="A288" s="15"/>
      <c r="B288" s="247"/>
      <c r="C288" s="248"/>
      <c r="D288" s="226" t="s">
        <v>132</v>
      </c>
      <c r="E288" s="249" t="s">
        <v>19</v>
      </c>
      <c r="F288" s="250" t="s">
        <v>368</v>
      </c>
      <c r="G288" s="248"/>
      <c r="H288" s="249" t="s">
        <v>19</v>
      </c>
      <c r="I288" s="251"/>
      <c r="J288" s="248"/>
      <c r="K288" s="248"/>
      <c r="L288" s="252"/>
      <c r="M288" s="253"/>
      <c r="N288" s="254"/>
      <c r="O288" s="254"/>
      <c r="P288" s="254"/>
      <c r="Q288" s="254"/>
      <c r="R288" s="254"/>
      <c r="S288" s="254"/>
      <c r="T288" s="25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6" t="s">
        <v>132</v>
      </c>
      <c r="AU288" s="256" t="s">
        <v>87</v>
      </c>
      <c r="AV288" s="15" t="s">
        <v>85</v>
      </c>
      <c r="AW288" s="15" t="s">
        <v>36</v>
      </c>
      <c r="AX288" s="15" t="s">
        <v>77</v>
      </c>
      <c r="AY288" s="256" t="s">
        <v>122</v>
      </c>
    </row>
    <row r="289" s="14" customFormat="1">
      <c r="A289" s="14"/>
      <c r="B289" s="236"/>
      <c r="C289" s="237"/>
      <c r="D289" s="226" t="s">
        <v>132</v>
      </c>
      <c r="E289" s="238" t="s">
        <v>19</v>
      </c>
      <c r="F289" s="239" t="s">
        <v>134</v>
      </c>
      <c r="G289" s="237"/>
      <c r="H289" s="240">
        <v>1348.5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132</v>
      </c>
      <c r="AU289" s="246" t="s">
        <v>87</v>
      </c>
      <c r="AV289" s="14" t="s">
        <v>129</v>
      </c>
      <c r="AW289" s="14" t="s">
        <v>36</v>
      </c>
      <c r="AX289" s="14" t="s">
        <v>85</v>
      </c>
      <c r="AY289" s="246" t="s">
        <v>122</v>
      </c>
    </row>
    <row r="290" s="2" customFormat="1" ht="16.5" customHeight="1">
      <c r="A290" s="40"/>
      <c r="B290" s="41"/>
      <c r="C290" s="206" t="s">
        <v>394</v>
      </c>
      <c r="D290" s="206" t="s">
        <v>124</v>
      </c>
      <c r="E290" s="207" t="s">
        <v>390</v>
      </c>
      <c r="F290" s="208" t="s">
        <v>391</v>
      </c>
      <c r="G290" s="209" t="s">
        <v>127</v>
      </c>
      <c r="H290" s="210">
        <v>94.5</v>
      </c>
      <c r="I290" s="211"/>
      <c r="J290" s="212">
        <f>ROUND(I290*H290,2)</f>
        <v>0</v>
      </c>
      <c r="K290" s="208" t="s">
        <v>128</v>
      </c>
      <c r="L290" s="46"/>
      <c r="M290" s="213" t="s">
        <v>19</v>
      </c>
      <c r="N290" s="214" t="s">
        <v>48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129</v>
      </c>
      <c r="AT290" s="217" t="s">
        <v>124</v>
      </c>
      <c r="AU290" s="217" t="s">
        <v>87</v>
      </c>
      <c r="AY290" s="19" t="s">
        <v>122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85</v>
      </c>
      <c r="BK290" s="218">
        <f>ROUND(I290*H290,2)</f>
        <v>0</v>
      </c>
      <c r="BL290" s="19" t="s">
        <v>129</v>
      </c>
      <c r="BM290" s="217" t="s">
        <v>395</v>
      </c>
    </row>
    <row r="291" s="2" customFormat="1">
      <c r="A291" s="40"/>
      <c r="B291" s="41"/>
      <c r="C291" s="42"/>
      <c r="D291" s="219" t="s">
        <v>130</v>
      </c>
      <c r="E291" s="42"/>
      <c r="F291" s="220" t="s">
        <v>393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130</v>
      </c>
      <c r="AU291" s="19" t="s">
        <v>87</v>
      </c>
    </row>
    <row r="292" s="13" customFormat="1">
      <c r="A292" s="13"/>
      <c r="B292" s="224"/>
      <c r="C292" s="225"/>
      <c r="D292" s="226" t="s">
        <v>132</v>
      </c>
      <c r="E292" s="227" t="s">
        <v>19</v>
      </c>
      <c r="F292" s="228" t="s">
        <v>301</v>
      </c>
      <c r="G292" s="225"/>
      <c r="H292" s="229">
        <v>94.5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132</v>
      </c>
      <c r="AU292" s="235" t="s">
        <v>87</v>
      </c>
      <c r="AV292" s="13" t="s">
        <v>87</v>
      </c>
      <c r="AW292" s="13" t="s">
        <v>36</v>
      </c>
      <c r="AX292" s="13" t="s">
        <v>77</v>
      </c>
      <c r="AY292" s="235" t="s">
        <v>122</v>
      </c>
    </row>
    <row r="293" s="15" customFormat="1">
      <c r="A293" s="15"/>
      <c r="B293" s="247"/>
      <c r="C293" s="248"/>
      <c r="D293" s="226" t="s">
        <v>132</v>
      </c>
      <c r="E293" s="249" t="s">
        <v>19</v>
      </c>
      <c r="F293" s="250" t="s">
        <v>379</v>
      </c>
      <c r="G293" s="248"/>
      <c r="H293" s="249" t="s">
        <v>19</v>
      </c>
      <c r="I293" s="251"/>
      <c r="J293" s="248"/>
      <c r="K293" s="248"/>
      <c r="L293" s="252"/>
      <c r="M293" s="253"/>
      <c r="N293" s="254"/>
      <c r="O293" s="254"/>
      <c r="P293" s="254"/>
      <c r="Q293" s="254"/>
      <c r="R293" s="254"/>
      <c r="S293" s="254"/>
      <c r="T293" s="25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6" t="s">
        <v>132</v>
      </c>
      <c r="AU293" s="256" t="s">
        <v>87</v>
      </c>
      <c r="AV293" s="15" t="s">
        <v>85</v>
      </c>
      <c r="AW293" s="15" t="s">
        <v>36</v>
      </c>
      <c r="AX293" s="15" t="s">
        <v>77</v>
      </c>
      <c r="AY293" s="256" t="s">
        <v>122</v>
      </c>
    </row>
    <row r="294" s="14" customFormat="1">
      <c r="A294" s="14"/>
      <c r="B294" s="236"/>
      <c r="C294" s="237"/>
      <c r="D294" s="226" t="s">
        <v>132</v>
      </c>
      <c r="E294" s="238" t="s">
        <v>19</v>
      </c>
      <c r="F294" s="239" t="s">
        <v>134</v>
      </c>
      <c r="G294" s="237"/>
      <c r="H294" s="240">
        <v>94.5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132</v>
      </c>
      <c r="AU294" s="246" t="s">
        <v>87</v>
      </c>
      <c r="AV294" s="14" t="s">
        <v>129</v>
      </c>
      <c r="AW294" s="14" t="s">
        <v>36</v>
      </c>
      <c r="AX294" s="14" t="s">
        <v>85</v>
      </c>
      <c r="AY294" s="246" t="s">
        <v>122</v>
      </c>
    </row>
    <row r="295" s="2" customFormat="1" ht="16.5" customHeight="1">
      <c r="A295" s="40"/>
      <c r="B295" s="41"/>
      <c r="C295" s="206" t="s">
        <v>247</v>
      </c>
      <c r="D295" s="206" t="s">
        <v>124</v>
      </c>
      <c r="E295" s="207" t="s">
        <v>396</v>
      </c>
      <c r="F295" s="208" t="s">
        <v>397</v>
      </c>
      <c r="G295" s="209" t="s">
        <v>127</v>
      </c>
      <c r="H295" s="210">
        <v>1348.5</v>
      </c>
      <c r="I295" s="211"/>
      <c r="J295" s="212">
        <f>ROUND(I295*H295,2)</f>
        <v>0</v>
      </c>
      <c r="K295" s="208" t="s">
        <v>128</v>
      </c>
      <c r="L295" s="46"/>
      <c r="M295" s="213" t="s">
        <v>19</v>
      </c>
      <c r="N295" s="214" t="s">
        <v>48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129</v>
      </c>
      <c r="AT295" s="217" t="s">
        <v>124</v>
      </c>
      <c r="AU295" s="217" t="s">
        <v>87</v>
      </c>
      <c r="AY295" s="19" t="s">
        <v>122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85</v>
      </c>
      <c r="BK295" s="218">
        <f>ROUND(I295*H295,2)</f>
        <v>0</v>
      </c>
      <c r="BL295" s="19" t="s">
        <v>129</v>
      </c>
      <c r="BM295" s="217" t="s">
        <v>398</v>
      </c>
    </row>
    <row r="296" s="2" customFormat="1">
      <c r="A296" s="40"/>
      <c r="B296" s="41"/>
      <c r="C296" s="42"/>
      <c r="D296" s="219" t="s">
        <v>130</v>
      </c>
      <c r="E296" s="42"/>
      <c r="F296" s="220" t="s">
        <v>399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130</v>
      </c>
      <c r="AU296" s="19" t="s">
        <v>87</v>
      </c>
    </row>
    <row r="297" s="13" customFormat="1">
      <c r="A297" s="13"/>
      <c r="B297" s="224"/>
      <c r="C297" s="225"/>
      <c r="D297" s="226" t="s">
        <v>132</v>
      </c>
      <c r="E297" s="227" t="s">
        <v>19</v>
      </c>
      <c r="F297" s="228" t="s">
        <v>367</v>
      </c>
      <c r="G297" s="225"/>
      <c r="H297" s="229">
        <v>1348.5</v>
      </c>
      <c r="I297" s="230"/>
      <c r="J297" s="225"/>
      <c r="K297" s="225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132</v>
      </c>
      <c r="AU297" s="235" t="s">
        <v>87</v>
      </c>
      <c r="AV297" s="13" t="s">
        <v>87</v>
      </c>
      <c r="AW297" s="13" t="s">
        <v>36</v>
      </c>
      <c r="AX297" s="13" t="s">
        <v>77</v>
      </c>
      <c r="AY297" s="235" t="s">
        <v>122</v>
      </c>
    </row>
    <row r="298" s="15" customFormat="1">
      <c r="A298" s="15"/>
      <c r="B298" s="247"/>
      <c r="C298" s="248"/>
      <c r="D298" s="226" t="s">
        <v>132</v>
      </c>
      <c r="E298" s="249" t="s">
        <v>19</v>
      </c>
      <c r="F298" s="250" t="s">
        <v>368</v>
      </c>
      <c r="G298" s="248"/>
      <c r="H298" s="249" t="s">
        <v>19</v>
      </c>
      <c r="I298" s="251"/>
      <c r="J298" s="248"/>
      <c r="K298" s="248"/>
      <c r="L298" s="252"/>
      <c r="M298" s="253"/>
      <c r="N298" s="254"/>
      <c r="O298" s="254"/>
      <c r="P298" s="254"/>
      <c r="Q298" s="254"/>
      <c r="R298" s="254"/>
      <c r="S298" s="254"/>
      <c r="T298" s="25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6" t="s">
        <v>132</v>
      </c>
      <c r="AU298" s="256" t="s">
        <v>87</v>
      </c>
      <c r="AV298" s="15" t="s">
        <v>85</v>
      </c>
      <c r="AW298" s="15" t="s">
        <v>36</v>
      </c>
      <c r="AX298" s="15" t="s">
        <v>77</v>
      </c>
      <c r="AY298" s="256" t="s">
        <v>122</v>
      </c>
    </row>
    <row r="299" s="14" customFormat="1">
      <c r="A299" s="14"/>
      <c r="B299" s="236"/>
      <c r="C299" s="237"/>
      <c r="D299" s="226" t="s">
        <v>132</v>
      </c>
      <c r="E299" s="238" t="s">
        <v>19</v>
      </c>
      <c r="F299" s="239" t="s">
        <v>134</v>
      </c>
      <c r="G299" s="237"/>
      <c r="H299" s="240">
        <v>1348.5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132</v>
      </c>
      <c r="AU299" s="246" t="s">
        <v>87</v>
      </c>
      <c r="AV299" s="14" t="s">
        <v>129</v>
      </c>
      <c r="AW299" s="14" t="s">
        <v>36</v>
      </c>
      <c r="AX299" s="14" t="s">
        <v>85</v>
      </c>
      <c r="AY299" s="246" t="s">
        <v>122</v>
      </c>
    </row>
    <row r="300" s="2" customFormat="1" ht="16.5" customHeight="1">
      <c r="A300" s="40"/>
      <c r="B300" s="41"/>
      <c r="C300" s="206" t="s">
        <v>400</v>
      </c>
      <c r="D300" s="206" t="s">
        <v>124</v>
      </c>
      <c r="E300" s="207" t="s">
        <v>396</v>
      </c>
      <c r="F300" s="208" t="s">
        <v>397</v>
      </c>
      <c r="G300" s="209" t="s">
        <v>127</v>
      </c>
      <c r="H300" s="210">
        <v>94.5</v>
      </c>
      <c r="I300" s="211"/>
      <c r="J300" s="212">
        <f>ROUND(I300*H300,2)</f>
        <v>0</v>
      </c>
      <c r="K300" s="208" t="s">
        <v>128</v>
      </c>
      <c r="L300" s="46"/>
      <c r="M300" s="213" t="s">
        <v>19</v>
      </c>
      <c r="N300" s="214" t="s">
        <v>48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129</v>
      </c>
      <c r="AT300" s="217" t="s">
        <v>124</v>
      </c>
      <c r="AU300" s="217" t="s">
        <v>87</v>
      </c>
      <c r="AY300" s="19" t="s">
        <v>122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85</v>
      </c>
      <c r="BK300" s="218">
        <f>ROUND(I300*H300,2)</f>
        <v>0</v>
      </c>
      <c r="BL300" s="19" t="s">
        <v>129</v>
      </c>
      <c r="BM300" s="217" t="s">
        <v>401</v>
      </c>
    </row>
    <row r="301" s="2" customFormat="1">
      <c r="A301" s="40"/>
      <c r="B301" s="41"/>
      <c r="C301" s="42"/>
      <c r="D301" s="219" t="s">
        <v>130</v>
      </c>
      <c r="E301" s="42"/>
      <c r="F301" s="220" t="s">
        <v>399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130</v>
      </c>
      <c r="AU301" s="19" t="s">
        <v>87</v>
      </c>
    </row>
    <row r="302" s="13" customFormat="1">
      <c r="A302" s="13"/>
      <c r="B302" s="224"/>
      <c r="C302" s="225"/>
      <c r="D302" s="226" t="s">
        <v>132</v>
      </c>
      <c r="E302" s="227" t="s">
        <v>19</v>
      </c>
      <c r="F302" s="228" t="s">
        <v>301</v>
      </c>
      <c r="G302" s="225"/>
      <c r="H302" s="229">
        <v>94.5</v>
      </c>
      <c r="I302" s="230"/>
      <c r="J302" s="225"/>
      <c r="K302" s="225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132</v>
      </c>
      <c r="AU302" s="235" t="s">
        <v>87</v>
      </c>
      <c r="AV302" s="13" t="s">
        <v>87</v>
      </c>
      <c r="AW302" s="13" t="s">
        <v>36</v>
      </c>
      <c r="AX302" s="13" t="s">
        <v>77</v>
      </c>
      <c r="AY302" s="235" t="s">
        <v>122</v>
      </c>
    </row>
    <row r="303" s="15" customFormat="1">
      <c r="A303" s="15"/>
      <c r="B303" s="247"/>
      <c r="C303" s="248"/>
      <c r="D303" s="226" t="s">
        <v>132</v>
      </c>
      <c r="E303" s="249" t="s">
        <v>19</v>
      </c>
      <c r="F303" s="250" t="s">
        <v>379</v>
      </c>
      <c r="G303" s="248"/>
      <c r="H303" s="249" t="s">
        <v>19</v>
      </c>
      <c r="I303" s="251"/>
      <c r="J303" s="248"/>
      <c r="K303" s="248"/>
      <c r="L303" s="252"/>
      <c r="M303" s="253"/>
      <c r="N303" s="254"/>
      <c r="O303" s="254"/>
      <c r="P303" s="254"/>
      <c r="Q303" s="254"/>
      <c r="R303" s="254"/>
      <c r="S303" s="254"/>
      <c r="T303" s="25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56" t="s">
        <v>132</v>
      </c>
      <c r="AU303" s="256" t="s">
        <v>87</v>
      </c>
      <c r="AV303" s="15" t="s">
        <v>85</v>
      </c>
      <c r="AW303" s="15" t="s">
        <v>36</v>
      </c>
      <c r="AX303" s="15" t="s">
        <v>77</v>
      </c>
      <c r="AY303" s="256" t="s">
        <v>122</v>
      </c>
    </row>
    <row r="304" s="14" customFormat="1">
      <c r="A304" s="14"/>
      <c r="B304" s="236"/>
      <c r="C304" s="237"/>
      <c r="D304" s="226" t="s">
        <v>132</v>
      </c>
      <c r="E304" s="238" t="s">
        <v>19</v>
      </c>
      <c r="F304" s="239" t="s">
        <v>134</v>
      </c>
      <c r="G304" s="237"/>
      <c r="H304" s="240">
        <v>94.5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132</v>
      </c>
      <c r="AU304" s="246" t="s">
        <v>87</v>
      </c>
      <c r="AV304" s="14" t="s">
        <v>129</v>
      </c>
      <c r="AW304" s="14" t="s">
        <v>36</v>
      </c>
      <c r="AX304" s="14" t="s">
        <v>85</v>
      </c>
      <c r="AY304" s="246" t="s">
        <v>122</v>
      </c>
    </row>
    <row r="305" s="2" customFormat="1" ht="24.15" customHeight="1">
      <c r="A305" s="40"/>
      <c r="B305" s="41"/>
      <c r="C305" s="206" t="s">
        <v>250</v>
      </c>
      <c r="D305" s="206" t="s">
        <v>124</v>
      </c>
      <c r="E305" s="207" t="s">
        <v>402</v>
      </c>
      <c r="F305" s="208" t="s">
        <v>403</v>
      </c>
      <c r="G305" s="209" t="s">
        <v>127</v>
      </c>
      <c r="H305" s="210">
        <v>1348.5</v>
      </c>
      <c r="I305" s="211"/>
      <c r="J305" s="212">
        <f>ROUND(I305*H305,2)</f>
        <v>0</v>
      </c>
      <c r="K305" s="208" t="s">
        <v>128</v>
      </c>
      <c r="L305" s="46"/>
      <c r="M305" s="213" t="s">
        <v>19</v>
      </c>
      <c r="N305" s="214" t="s">
        <v>48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129</v>
      </c>
      <c r="AT305" s="217" t="s">
        <v>124</v>
      </c>
      <c r="AU305" s="217" t="s">
        <v>87</v>
      </c>
      <c r="AY305" s="19" t="s">
        <v>122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85</v>
      </c>
      <c r="BK305" s="218">
        <f>ROUND(I305*H305,2)</f>
        <v>0</v>
      </c>
      <c r="BL305" s="19" t="s">
        <v>129</v>
      </c>
      <c r="BM305" s="217" t="s">
        <v>404</v>
      </c>
    </row>
    <row r="306" s="2" customFormat="1">
      <c r="A306" s="40"/>
      <c r="B306" s="41"/>
      <c r="C306" s="42"/>
      <c r="D306" s="219" t="s">
        <v>130</v>
      </c>
      <c r="E306" s="42"/>
      <c r="F306" s="220" t="s">
        <v>405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130</v>
      </c>
      <c r="AU306" s="19" t="s">
        <v>87</v>
      </c>
    </row>
    <row r="307" s="13" customFormat="1">
      <c r="A307" s="13"/>
      <c r="B307" s="224"/>
      <c r="C307" s="225"/>
      <c r="D307" s="226" t="s">
        <v>132</v>
      </c>
      <c r="E307" s="227" t="s">
        <v>19</v>
      </c>
      <c r="F307" s="228" t="s">
        <v>367</v>
      </c>
      <c r="G307" s="225"/>
      <c r="H307" s="229">
        <v>1348.5</v>
      </c>
      <c r="I307" s="230"/>
      <c r="J307" s="225"/>
      <c r="K307" s="225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132</v>
      </c>
      <c r="AU307" s="235" t="s">
        <v>87</v>
      </c>
      <c r="AV307" s="13" t="s">
        <v>87</v>
      </c>
      <c r="AW307" s="13" t="s">
        <v>36</v>
      </c>
      <c r="AX307" s="13" t="s">
        <v>77</v>
      </c>
      <c r="AY307" s="235" t="s">
        <v>122</v>
      </c>
    </row>
    <row r="308" s="15" customFormat="1">
      <c r="A308" s="15"/>
      <c r="B308" s="247"/>
      <c r="C308" s="248"/>
      <c r="D308" s="226" t="s">
        <v>132</v>
      </c>
      <c r="E308" s="249" t="s">
        <v>19</v>
      </c>
      <c r="F308" s="250" t="s">
        <v>368</v>
      </c>
      <c r="G308" s="248"/>
      <c r="H308" s="249" t="s">
        <v>19</v>
      </c>
      <c r="I308" s="251"/>
      <c r="J308" s="248"/>
      <c r="K308" s="248"/>
      <c r="L308" s="252"/>
      <c r="M308" s="253"/>
      <c r="N308" s="254"/>
      <c r="O308" s="254"/>
      <c r="P308" s="254"/>
      <c r="Q308" s="254"/>
      <c r="R308" s="254"/>
      <c r="S308" s="254"/>
      <c r="T308" s="25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6" t="s">
        <v>132</v>
      </c>
      <c r="AU308" s="256" t="s">
        <v>87</v>
      </c>
      <c r="AV308" s="15" t="s">
        <v>85</v>
      </c>
      <c r="AW308" s="15" t="s">
        <v>36</v>
      </c>
      <c r="AX308" s="15" t="s">
        <v>77</v>
      </c>
      <c r="AY308" s="256" t="s">
        <v>122</v>
      </c>
    </row>
    <row r="309" s="14" customFormat="1">
      <c r="A309" s="14"/>
      <c r="B309" s="236"/>
      <c r="C309" s="237"/>
      <c r="D309" s="226" t="s">
        <v>132</v>
      </c>
      <c r="E309" s="238" t="s">
        <v>19</v>
      </c>
      <c r="F309" s="239" t="s">
        <v>134</v>
      </c>
      <c r="G309" s="237"/>
      <c r="H309" s="240">
        <v>1348.5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6" t="s">
        <v>132</v>
      </c>
      <c r="AU309" s="246" t="s">
        <v>87</v>
      </c>
      <c r="AV309" s="14" t="s">
        <v>129</v>
      </c>
      <c r="AW309" s="14" t="s">
        <v>36</v>
      </c>
      <c r="AX309" s="14" t="s">
        <v>85</v>
      </c>
      <c r="AY309" s="246" t="s">
        <v>122</v>
      </c>
    </row>
    <row r="310" s="2" customFormat="1" ht="24.15" customHeight="1">
      <c r="A310" s="40"/>
      <c r="B310" s="41"/>
      <c r="C310" s="206" t="s">
        <v>406</v>
      </c>
      <c r="D310" s="206" t="s">
        <v>124</v>
      </c>
      <c r="E310" s="207" t="s">
        <v>407</v>
      </c>
      <c r="F310" s="208" t="s">
        <v>408</v>
      </c>
      <c r="G310" s="209" t="s">
        <v>127</v>
      </c>
      <c r="H310" s="210">
        <v>94.5</v>
      </c>
      <c r="I310" s="211"/>
      <c r="J310" s="212">
        <f>ROUND(I310*H310,2)</f>
        <v>0</v>
      </c>
      <c r="K310" s="208" t="s">
        <v>128</v>
      </c>
      <c r="L310" s="46"/>
      <c r="M310" s="213" t="s">
        <v>19</v>
      </c>
      <c r="N310" s="214" t="s">
        <v>48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129</v>
      </c>
      <c r="AT310" s="217" t="s">
        <v>124</v>
      </c>
      <c r="AU310" s="217" t="s">
        <v>87</v>
      </c>
      <c r="AY310" s="19" t="s">
        <v>122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85</v>
      </c>
      <c r="BK310" s="218">
        <f>ROUND(I310*H310,2)</f>
        <v>0</v>
      </c>
      <c r="BL310" s="19" t="s">
        <v>129</v>
      </c>
      <c r="BM310" s="217" t="s">
        <v>409</v>
      </c>
    </row>
    <row r="311" s="2" customFormat="1">
      <c r="A311" s="40"/>
      <c r="B311" s="41"/>
      <c r="C311" s="42"/>
      <c r="D311" s="219" t="s">
        <v>130</v>
      </c>
      <c r="E311" s="42"/>
      <c r="F311" s="220" t="s">
        <v>410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130</v>
      </c>
      <c r="AU311" s="19" t="s">
        <v>87</v>
      </c>
    </row>
    <row r="312" s="2" customFormat="1">
      <c r="A312" s="40"/>
      <c r="B312" s="41"/>
      <c r="C312" s="42"/>
      <c r="D312" s="226" t="s">
        <v>216</v>
      </c>
      <c r="E312" s="42"/>
      <c r="F312" s="257" t="s">
        <v>411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216</v>
      </c>
      <c r="AU312" s="19" t="s">
        <v>87</v>
      </c>
    </row>
    <row r="313" s="13" customFormat="1">
      <c r="A313" s="13"/>
      <c r="B313" s="224"/>
      <c r="C313" s="225"/>
      <c r="D313" s="226" t="s">
        <v>132</v>
      </c>
      <c r="E313" s="227" t="s">
        <v>19</v>
      </c>
      <c r="F313" s="228" t="s">
        <v>301</v>
      </c>
      <c r="G313" s="225"/>
      <c r="H313" s="229">
        <v>94.5</v>
      </c>
      <c r="I313" s="230"/>
      <c r="J313" s="225"/>
      <c r="K313" s="225"/>
      <c r="L313" s="231"/>
      <c r="M313" s="232"/>
      <c r="N313" s="233"/>
      <c r="O313" s="233"/>
      <c r="P313" s="233"/>
      <c r="Q313" s="233"/>
      <c r="R313" s="233"/>
      <c r="S313" s="233"/>
      <c r="T313" s="23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5" t="s">
        <v>132</v>
      </c>
      <c r="AU313" s="235" t="s">
        <v>87</v>
      </c>
      <c r="AV313" s="13" t="s">
        <v>87</v>
      </c>
      <c r="AW313" s="13" t="s">
        <v>36</v>
      </c>
      <c r="AX313" s="13" t="s">
        <v>77</v>
      </c>
      <c r="AY313" s="235" t="s">
        <v>122</v>
      </c>
    </row>
    <row r="314" s="15" customFormat="1">
      <c r="A314" s="15"/>
      <c r="B314" s="247"/>
      <c r="C314" s="248"/>
      <c r="D314" s="226" t="s">
        <v>132</v>
      </c>
      <c r="E314" s="249" t="s">
        <v>19</v>
      </c>
      <c r="F314" s="250" t="s">
        <v>379</v>
      </c>
      <c r="G314" s="248"/>
      <c r="H314" s="249" t="s">
        <v>19</v>
      </c>
      <c r="I314" s="251"/>
      <c r="J314" s="248"/>
      <c r="K314" s="248"/>
      <c r="L314" s="252"/>
      <c r="M314" s="253"/>
      <c r="N314" s="254"/>
      <c r="O314" s="254"/>
      <c r="P314" s="254"/>
      <c r="Q314" s="254"/>
      <c r="R314" s="254"/>
      <c r="S314" s="254"/>
      <c r="T314" s="25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6" t="s">
        <v>132</v>
      </c>
      <c r="AU314" s="256" t="s">
        <v>87</v>
      </c>
      <c r="AV314" s="15" t="s">
        <v>85</v>
      </c>
      <c r="AW314" s="15" t="s">
        <v>36</v>
      </c>
      <c r="AX314" s="15" t="s">
        <v>77</v>
      </c>
      <c r="AY314" s="256" t="s">
        <v>122</v>
      </c>
    </row>
    <row r="315" s="14" customFormat="1">
      <c r="A315" s="14"/>
      <c r="B315" s="236"/>
      <c r="C315" s="237"/>
      <c r="D315" s="226" t="s">
        <v>132</v>
      </c>
      <c r="E315" s="238" t="s">
        <v>19</v>
      </c>
      <c r="F315" s="239" t="s">
        <v>134</v>
      </c>
      <c r="G315" s="237"/>
      <c r="H315" s="240">
        <v>94.5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132</v>
      </c>
      <c r="AU315" s="246" t="s">
        <v>87</v>
      </c>
      <c r="AV315" s="14" t="s">
        <v>129</v>
      </c>
      <c r="AW315" s="14" t="s">
        <v>36</v>
      </c>
      <c r="AX315" s="14" t="s">
        <v>85</v>
      </c>
      <c r="AY315" s="246" t="s">
        <v>122</v>
      </c>
    </row>
    <row r="316" s="2" customFormat="1" ht="37.8" customHeight="1">
      <c r="A316" s="40"/>
      <c r="B316" s="41"/>
      <c r="C316" s="206" t="s">
        <v>256</v>
      </c>
      <c r="D316" s="206" t="s">
        <v>124</v>
      </c>
      <c r="E316" s="207" t="s">
        <v>412</v>
      </c>
      <c r="F316" s="208" t="s">
        <v>413</v>
      </c>
      <c r="G316" s="209" t="s">
        <v>127</v>
      </c>
      <c r="H316" s="210">
        <v>9.5</v>
      </c>
      <c r="I316" s="211"/>
      <c r="J316" s="212">
        <f>ROUND(I316*H316,2)</f>
        <v>0</v>
      </c>
      <c r="K316" s="208" t="s">
        <v>128</v>
      </c>
      <c r="L316" s="46"/>
      <c r="M316" s="213" t="s">
        <v>19</v>
      </c>
      <c r="N316" s="214" t="s">
        <v>48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129</v>
      </c>
      <c r="AT316" s="217" t="s">
        <v>124</v>
      </c>
      <c r="AU316" s="217" t="s">
        <v>87</v>
      </c>
      <c r="AY316" s="19" t="s">
        <v>122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85</v>
      </c>
      <c r="BK316" s="218">
        <f>ROUND(I316*H316,2)</f>
        <v>0</v>
      </c>
      <c r="BL316" s="19" t="s">
        <v>129</v>
      </c>
      <c r="BM316" s="217" t="s">
        <v>414</v>
      </c>
    </row>
    <row r="317" s="2" customFormat="1">
      <c r="A317" s="40"/>
      <c r="B317" s="41"/>
      <c r="C317" s="42"/>
      <c r="D317" s="219" t="s">
        <v>130</v>
      </c>
      <c r="E317" s="42"/>
      <c r="F317" s="220" t="s">
        <v>415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130</v>
      </c>
      <c r="AU317" s="19" t="s">
        <v>87</v>
      </c>
    </row>
    <row r="318" s="13" customFormat="1">
      <c r="A318" s="13"/>
      <c r="B318" s="224"/>
      <c r="C318" s="225"/>
      <c r="D318" s="226" t="s">
        <v>132</v>
      </c>
      <c r="E318" s="227" t="s">
        <v>19</v>
      </c>
      <c r="F318" s="228" t="s">
        <v>416</v>
      </c>
      <c r="G318" s="225"/>
      <c r="H318" s="229">
        <v>9.5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132</v>
      </c>
      <c r="AU318" s="235" t="s">
        <v>87</v>
      </c>
      <c r="AV318" s="13" t="s">
        <v>87</v>
      </c>
      <c r="AW318" s="13" t="s">
        <v>36</v>
      </c>
      <c r="AX318" s="13" t="s">
        <v>77</v>
      </c>
      <c r="AY318" s="235" t="s">
        <v>122</v>
      </c>
    </row>
    <row r="319" s="14" customFormat="1">
      <c r="A319" s="14"/>
      <c r="B319" s="236"/>
      <c r="C319" s="237"/>
      <c r="D319" s="226" t="s">
        <v>132</v>
      </c>
      <c r="E319" s="238" t="s">
        <v>19</v>
      </c>
      <c r="F319" s="239" t="s">
        <v>134</v>
      </c>
      <c r="G319" s="237"/>
      <c r="H319" s="240">
        <v>9.5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132</v>
      </c>
      <c r="AU319" s="246" t="s">
        <v>87</v>
      </c>
      <c r="AV319" s="14" t="s">
        <v>129</v>
      </c>
      <c r="AW319" s="14" t="s">
        <v>36</v>
      </c>
      <c r="AX319" s="14" t="s">
        <v>85</v>
      </c>
      <c r="AY319" s="246" t="s">
        <v>122</v>
      </c>
    </row>
    <row r="320" s="2" customFormat="1" ht="16.5" customHeight="1">
      <c r="A320" s="40"/>
      <c r="B320" s="41"/>
      <c r="C320" s="258" t="s">
        <v>417</v>
      </c>
      <c r="D320" s="258" t="s">
        <v>224</v>
      </c>
      <c r="E320" s="259" t="s">
        <v>418</v>
      </c>
      <c r="F320" s="260" t="s">
        <v>419</v>
      </c>
      <c r="G320" s="261" t="s">
        <v>127</v>
      </c>
      <c r="H320" s="262">
        <v>9.7899999999999991</v>
      </c>
      <c r="I320" s="263"/>
      <c r="J320" s="264">
        <f>ROUND(I320*H320,2)</f>
        <v>0</v>
      </c>
      <c r="K320" s="260" t="s">
        <v>128</v>
      </c>
      <c r="L320" s="265"/>
      <c r="M320" s="266" t="s">
        <v>19</v>
      </c>
      <c r="N320" s="267" t="s">
        <v>48</v>
      </c>
      <c r="O320" s="86"/>
      <c r="P320" s="215">
        <f>O320*H320</f>
        <v>0</v>
      </c>
      <c r="Q320" s="215">
        <v>0</v>
      </c>
      <c r="R320" s="215">
        <f>Q320*H320</f>
        <v>0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147</v>
      </c>
      <c r="AT320" s="217" t="s">
        <v>224</v>
      </c>
      <c r="AU320" s="217" t="s">
        <v>87</v>
      </c>
      <c r="AY320" s="19" t="s">
        <v>122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85</v>
      </c>
      <c r="BK320" s="218">
        <f>ROUND(I320*H320,2)</f>
        <v>0</v>
      </c>
      <c r="BL320" s="19" t="s">
        <v>129</v>
      </c>
      <c r="BM320" s="217" t="s">
        <v>420</v>
      </c>
    </row>
    <row r="321" s="2" customFormat="1" ht="37.8" customHeight="1">
      <c r="A321" s="40"/>
      <c r="B321" s="41"/>
      <c r="C321" s="206" t="s">
        <v>262</v>
      </c>
      <c r="D321" s="206" t="s">
        <v>124</v>
      </c>
      <c r="E321" s="207" t="s">
        <v>421</v>
      </c>
      <c r="F321" s="208" t="s">
        <v>422</v>
      </c>
      <c r="G321" s="209" t="s">
        <v>127</v>
      </c>
      <c r="H321" s="210">
        <v>37.200000000000003</v>
      </c>
      <c r="I321" s="211"/>
      <c r="J321" s="212">
        <f>ROUND(I321*H321,2)</f>
        <v>0</v>
      </c>
      <c r="K321" s="208" t="s">
        <v>128</v>
      </c>
      <c r="L321" s="46"/>
      <c r="M321" s="213" t="s">
        <v>19</v>
      </c>
      <c r="N321" s="214" t="s">
        <v>48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129</v>
      </c>
      <c r="AT321" s="217" t="s">
        <v>124</v>
      </c>
      <c r="AU321" s="217" t="s">
        <v>87</v>
      </c>
      <c r="AY321" s="19" t="s">
        <v>122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85</v>
      </c>
      <c r="BK321" s="218">
        <f>ROUND(I321*H321,2)</f>
        <v>0</v>
      </c>
      <c r="BL321" s="19" t="s">
        <v>129</v>
      </c>
      <c r="BM321" s="217" t="s">
        <v>423</v>
      </c>
    </row>
    <row r="322" s="2" customFormat="1">
      <c r="A322" s="40"/>
      <c r="B322" s="41"/>
      <c r="C322" s="42"/>
      <c r="D322" s="219" t="s">
        <v>130</v>
      </c>
      <c r="E322" s="42"/>
      <c r="F322" s="220" t="s">
        <v>424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130</v>
      </c>
      <c r="AU322" s="19" t="s">
        <v>87</v>
      </c>
    </row>
    <row r="323" s="2" customFormat="1">
      <c r="A323" s="40"/>
      <c r="B323" s="41"/>
      <c r="C323" s="42"/>
      <c r="D323" s="226" t="s">
        <v>216</v>
      </c>
      <c r="E323" s="42"/>
      <c r="F323" s="257" t="s">
        <v>425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216</v>
      </c>
      <c r="AU323" s="19" t="s">
        <v>87</v>
      </c>
    </row>
    <row r="324" s="13" customFormat="1">
      <c r="A324" s="13"/>
      <c r="B324" s="224"/>
      <c r="C324" s="225"/>
      <c r="D324" s="226" t="s">
        <v>132</v>
      </c>
      <c r="E324" s="227" t="s">
        <v>19</v>
      </c>
      <c r="F324" s="228" t="s">
        <v>426</v>
      </c>
      <c r="G324" s="225"/>
      <c r="H324" s="229">
        <v>37.200000000000003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132</v>
      </c>
      <c r="AU324" s="235" t="s">
        <v>87</v>
      </c>
      <c r="AV324" s="13" t="s">
        <v>87</v>
      </c>
      <c r="AW324" s="13" t="s">
        <v>36</v>
      </c>
      <c r="AX324" s="13" t="s">
        <v>77</v>
      </c>
      <c r="AY324" s="235" t="s">
        <v>122</v>
      </c>
    </row>
    <row r="325" s="14" customFormat="1">
      <c r="A325" s="14"/>
      <c r="B325" s="236"/>
      <c r="C325" s="237"/>
      <c r="D325" s="226" t="s">
        <v>132</v>
      </c>
      <c r="E325" s="238" t="s">
        <v>19</v>
      </c>
      <c r="F325" s="239" t="s">
        <v>134</v>
      </c>
      <c r="G325" s="237"/>
      <c r="H325" s="240">
        <v>37.200000000000003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132</v>
      </c>
      <c r="AU325" s="246" t="s">
        <v>87</v>
      </c>
      <c r="AV325" s="14" t="s">
        <v>129</v>
      </c>
      <c r="AW325" s="14" t="s">
        <v>36</v>
      </c>
      <c r="AX325" s="14" t="s">
        <v>85</v>
      </c>
      <c r="AY325" s="246" t="s">
        <v>122</v>
      </c>
    </row>
    <row r="326" s="2" customFormat="1" ht="24.15" customHeight="1">
      <c r="A326" s="40"/>
      <c r="B326" s="41"/>
      <c r="C326" s="206" t="s">
        <v>427</v>
      </c>
      <c r="D326" s="206" t="s">
        <v>124</v>
      </c>
      <c r="E326" s="207" t="s">
        <v>428</v>
      </c>
      <c r="F326" s="208" t="s">
        <v>429</v>
      </c>
      <c r="G326" s="209" t="s">
        <v>127</v>
      </c>
      <c r="H326" s="210">
        <v>37.200000000000003</v>
      </c>
      <c r="I326" s="211"/>
      <c r="J326" s="212">
        <f>ROUND(I326*H326,2)</f>
        <v>0</v>
      </c>
      <c r="K326" s="208" t="s">
        <v>128</v>
      </c>
      <c r="L326" s="46"/>
      <c r="M326" s="213" t="s">
        <v>19</v>
      </c>
      <c r="N326" s="214" t="s">
        <v>48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129</v>
      </c>
      <c r="AT326" s="217" t="s">
        <v>124</v>
      </c>
      <c r="AU326" s="217" t="s">
        <v>87</v>
      </c>
      <c r="AY326" s="19" t="s">
        <v>122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85</v>
      </c>
      <c r="BK326" s="218">
        <f>ROUND(I326*H326,2)</f>
        <v>0</v>
      </c>
      <c r="BL326" s="19" t="s">
        <v>129</v>
      </c>
      <c r="BM326" s="217" t="s">
        <v>430</v>
      </c>
    </row>
    <row r="327" s="2" customFormat="1">
      <c r="A327" s="40"/>
      <c r="B327" s="41"/>
      <c r="C327" s="42"/>
      <c r="D327" s="219" t="s">
        <v>130</v>
      </c>
      <c r="E327" s="42"/>
      <c r="F327" s="220" t="s">
        <v>431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130</v>
      </c>
      <c r="AU327" s="19" t="s">
        <v>87</v>
      </c>
    </row>
    <row r="328" s="12" customFormat="1" ht="22.8" customHeight="1">
      <c r="A328" s="12"/>
      <c r="B328" s="190"/>
      <c r="C328" s="191"/>
      <c r="D328" s="192" t="s">
        <v>76</v>
      </c>
      <c r="E328" s="204" t="s">
        <v>169</v>
      </c>
      <c r="F328" s="204" t="s">
        <v>432</v>
      </c>
      <c r="G328" s="191"/>
      <c r="H328" s="191"/>
      <c r="I328" s="194"/>
      <c r="J328" s="205">
        <f>BK328</f>
        <v>0</v>
      </c>
      <c r="K328" s="191"/>
      <c r="L328" s="196"/>
      <c r="M328" s="197"/>
      <c r="N328" s="198"/>
      <c r="O328" s="198"/>
      <c r="P328" s="199">
        <f>SUM(P329:P361)</f>
        <v>0</v>
      </c>
      <c r="Q328" s="198"/>
      <c r="R328" s="199">
        <f>SUM(R329:R361)</f>
        <v>0</v>
      </c>
      <c r="S328" s="198"/>
      <c r="T328" s="200">
        <f>SUM(T329:T361)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1" t="s">
        <v>85</v>
      </c>
      <c r="AT328" s="202" t="s">
        <v>76</v>
      </c>
      <c r="AU328" s="202" t="s">
        <v>85</v>
      </c>
      <c r="AY328" s="201" t="s">
        <v>122</v>
      </c>
      <c r="BK328" s="203">
        <f>SUM(BK329:BK361)</f>
        <v>0</v>
      </c>
    </row>
    <row r="329" s="2" customFormat="1" ht="24.15" customHeight="1">
      <c r="A329" s="40"/>
      <c r="B329" s="41"/>
      <c r="C329" s="206" t="s">
        <v>267</v>
      </c>
      <c r="D329" s="206" t="s">
        <v>124</v>
      </c>
      <c r="E329" s="207" t="s">
        <v>433</v>
      </c>
      <c r="F329" s="208" t="s">
        <v>434</v>
      </c>
      <c r="G329" s="209" t="s">
        <v>334</v>
      </c>
      <c r="H329" s="210">
        <v>41.25</v>
      </c>
      <c r="I329" s="211"/>
      <c r="J329" s="212">
        <f>ROUND(I329*H329,2)</f>
        <v>0</v>
      </c>
      <c r="K329" s="208" t="s">
        <v>128</v>
      </c>
      <c r="L329" s="46"/>
      <c r="M329" s="213" t="s">
        <v>19</v>
      </c>
      <c r="N329" s="214" t="s">
        <v>48</v>
      </c>
      <c r="O329" s="86"/>
      <c r="P329" s="215">
        <f>O329*H329</f>
        <v>0</v>
      </c>
      <c r="Q329" s="215">
        <v>0</v>
      </c>
      <c r="R329" s="215">
        <f>Q329*H329</f>
        <v>0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129</v>
      </c>
      <c r="AT329" s="217" t="s">
        <v>124</v>
      </c>
      <c r="AU329" s="217" t="s">
        <v>87</v>
      </c>
      <c r="AY329" s="19" t="s">
        <v>122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85</v>
      </c>
      <c r="BK329" s="218">
        <f>ROUND(I329*H329,2)</f>
        <v>0</v>
      </c>
      <c r="BL329" s="19" t="s">
        <v>129</v>
      </c>
      <c r="BM329" s="217" t="s">
        <v>435</v>
      </c>
    </row>
    <row r="330" s="2" customFormat="1">
      <c r="A330" s="40"/>
      <c r="B330" s="41"/>
      <c r="C330" s="42"/>
      <c r="D330" s="219" t="s">
        <v>130</v>
      </c>
      <c r="E330" s="42"/>
      <c r="F330" s="220" t="s">
        <v>436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130</v>
      </c>
      <c r="AU330" s="19" t="s">
        <v>87</v>
      </c>
    </row>
    <row r="331" s="13" customFormat="1">
      <c r="A331" s="13"/>
      <c r="B331" s="224"/>
      <c r="C331" s="225"/>
      <c r="D331" s="226" t="s">
        <v>132</v>
      </c>
      <c r="E331" s="227" t="s">
        <v>19</v>
      </c>
      <c r="F331" s="228" t="s">
        <v>437</v>
      </c>
      <c r="G331" s="225"/>
      <c r="H331" s="229">
        <v>41.25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132</v>
      </c>
      <c r="AU331" s="235" t="s">
        <v>87</v>
      </c>
      <c r="AV331" s="13" t="s">
        <v>87</v>
      </c>
      <c r="AW331" s="13" t="s">
        <v>36</v>
      </c>
      <c r="AX331" s="13" t="s">
        <v>77</v>
      </c>
      <c r="AY331" s="235" t="s">
        <v>122</v>
      </c>
    </row>
    <row r="332" s="14" customFormat="1">
      <c r="A332" s="14"/>
      <c r="B332" s="236"/>
      <c r="C332" s="237"/>
      <c r="D332" s="226" t="s">
        <v>132</v>
      </c>
      <c r="E332" s="238" t="s">
        <v>19</v>
      </c>
      <c r="F332" s="239" t="s">
        <v>134</v>
      </c>
      <c r="G332" s="237"/>
      <c r="H332" s="240">
        <v>41.25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132</v>
      </c>
      <c r="AU332" s="246" t="s">
        <v>87</v>
      </c>
      <c r="AV332" s="14" t="s">
        <v>129</v>
      </c>
      <c r="AW332" s="14" t="s">
        <v>36</v>
      </c>
      <c r="AX332" s="14" t="s">
        <v>85</v>
      </c>
      <c r="AY332" s="246" t="s">
        <v>122</v>
      </c>
    </row>
    <row r="333" s="2" customFormat="1" ht="24.15" customHeight="1">
      <c r="A333" s="40"/>
      <c r="B333" s="41"/>
      <c r="C333" s="206" t="s">
        <v>438</v>
      </c>
      <c r="D333" s="206" t="s">
        <v>124</v>
      </c>
      <c r="E333" s="207" t="s">
        <v>439</v>
      </c>
      <c r="F333" s="208" t="s">
        <v>440</v>
      </c>
      <c r="G333" s="209" t="s">
        <v>334</v>
      </c>
      <c r="H333" s="210">
        <v>41</v>
      </c>
      <c r="I333" s="211"/>
      <c r="J333" s="212">
        <f>ROUND(I333*H333,2)</f>
        <v>0</v>
      </c>
      <c r="K333" s="208" t="s">
        <v>128</v>
      </c>
      <c r="L333" s="46"/>
      <c r="M333" s="213" t="s">
        <v>19</v>
      </c>
      <c r="N333" s="214" t="s">
        <v>48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129</v>
      </c>
      <c r="AT333" s="217" t="s">
        <v>124</v>
      </c>
      <c r="AU333" s="217" t="s">
        <v>87</v>
      </c>
      <c r="AY333" s="19" t="s">
        <v>122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85</v>
      </c>
      <c r="BK333" s="218">
        <f>ROUND(I333*H333,2)</f>
        <v>0</v>
      </c>
      <c r="BL333" s="19" t="s">
        <v>129</v>
      </c>
      <c r="BM333" s="217" t="s">
        <v>441</v>
      </c>
    </row>
    <row r="334" s="2" customFormat="1">
      <c r="A334" s="40"/>
      <c r="B334" s="41"/>
      <c r="C334" s="42"/>
      <c r="D334" s="219" t="s">
        <v>130</v>
      </c>
      <c r="E334" s="42"/>
      <c r="F334" s="220" t="s">
        <v>442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130</v>
      </c>
      <c r="AU334" s="19" t="s">
        <v>87</v>
      </c>
    </row>
    <row r="335" s="13" customFormat="1">
      <c r="A335" s="13"/>
      <c r="B335" s="224"/>
      <c r="C335" s="225"/>
      <c r="D335" s="226" t="s">
        <v>132</v>
      </c>
      <c r="E335" s="227" t="s">
        <v>19</v>
      </c>
      <c r="F335" s="228" t="s">
        <v>374</v>
      </c>
      <c r="G335" s="225"/>
      <c r="H335" s="229">
        <v>41</v>
      </c>
      <c r="I335" s="230"/>
      <c r="J335" s="225"/>
      <c r="K335" s="225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132</v>
      </c>
      <c r="AU335" s="235" t="s">
        <v>87</v>
      </c>
      <c r="AV335" s="13" t="s">
        <v>87</v>
      </c>
      <c r="AW335" s="13" t="s">
        <v>36</v>
      </c>
      <c r="AX335" s="13" t="s">
        <v>77</v>
      </c>
      <c r="AY335" s="235" t="s">
        <v>122</v>
      </c>
    </row>
    <row r="336" s="14" customFormat="1">
      <c r="A336" s="14"/>
      <c r="B336" s="236"/>
      <c r="C336" s="237"/>
      <c r="D336" s="226" t="s">
        <v>132</v>
      </c>
      <c r="E336" s="238" t="s">
        <v>19</v>
      </c>
      <c r="F336" s="239" t="s">
        <v>134</v>
      </c>
      <c r="G336" s="237"/>
      <c r="H336" s="240">
        <v>41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132</v>
      </c>
      <c r="AU336" s="246" t="s">
        <v>87</v>
      </c>
      <c r="AV336" s="14" t="s">
        <v>129</v>
      </c>
      <c r="AW336" s="14" t="s">
        <v>36</v>
      </c>
      <c r="AX336" s="14" t="s">
        <v>85</v>
      </c>
      <c r="AY336" s="246" t="s">
        <v>122</v>
      </c>
    </row>
    <row r="337" s="2" customFormat="1" ht="16.5" customHeight="1">
      <c r="A337" s="40"/>
      <c r="B337" s="41"/>
      <c r="C337" s="258" t="s">
        <v>270</v>
      </c>
      <c r="D337" s="258" t="s">
        <v>224</v>
      </c>
      <c r="E337" s="259" t="s">
        <v>443</v>
      </c>
      <c r="F337" s="260" t="s">
        <v>444</v>
      </c>
      <c r="G337" s="261" t="s">
        <v>334</v>
      </c>
      <c r="H337" s="262">
        <v>41.82</v>
      </c>
      <c r="I337" s="263"/>
      <c r="J337" s="264">
        <f>ROUND(I337*H337,2)</f>
        <v>0</v>
      </c>
      <c r="K337" s="260" t="s">
        <v>128</v>
      </c>
      <c r="L337" s="265"/>
      <c r="M337" s="266" t="s">
        <v>19</v>
      </c>
      <c r="N337" s="267" t="s">
        <v>48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147</v>
      </c>
      <c r="AT337" s="217" t="s">
        <v>224</v>
      </c>
      <c r="AU337" s="217" t="s">
        <v>87</v>
      </c>
      <c r="AY337" s="19" t="s">
        <v>122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85</v>
      </c>
      <c r="BK337" s="218">
        <f>ROUND(I337*H337,2)</f>
        <v>0</v>
      </c>
      <c r="BL337" s="19" t="s">
        <v>129</v>
      </c>
      <c r="BM337" s="217" t="s">
        <v>445</v>
      </c>
    </row>
    <row r="338" s="13" customFormat="1">
      <c r="A338" s="13"/>
      <c r="B338" s="224"/>
      <c r="C338" s="225"/>
      <c r="D338" s="226" t="s">
        <v>132</v>
      </c>
      <c r="E338" s="227" t="s">
        <v>19</v>
      </c>
      <c r="F338" s="228" t="s">
        <v>446</v>
      </c>
      <c r="G338" s="225"/>
      <c r="H338" s="229">
        <v>41.82</v>
      </c>
      <c r="I338" s="230"/>
      <c r="J338" s="225"/>
      <c r="K338" s="225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132</v>
      </c>
      <c r="AU338" s="235" t="s">
        <v>87</v>
      </c>
      <c r="AV338" s="13" t="s">
        <v>87</v>
      </c>
      <c r="AW338" s="13" t="s">
        <v>36</v>
      </c>
      <c r="AX338" s="13" t="s">
        <v>77</v>
      </c>
      <c r="AY338" s="235" t="s">
        <v>122</v>
      </c>
    </row>
    <row r="339" s="14" customFormat="1">
      <c r="A339" s="14"/>
      <c r="B339" s="236"/>
      <c r="C339" s="237"/>
      <c r="D339" s="226" t="s">
        <v>132</v>
      </c>
      <c r="E339" s="238" t="s">
        <v>19</v>
      </c>
      <c r="F339" s="239" t="s">
        <v>134</v>
      </c>
      <c r="G339" s="237"/>
      <c r="H339" s="240">
        <v>41.82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132</v>
      </c>
      <c r="AU339" s="246" t="s">
        <v>87</v>
      </c>
      <c r="AV339" s="14" t="s">
        <v>129</v>
      </c>
      <c r="AW339" s="14" t="s">
        <v>36</v>
      </c>
      <c r="AX339" s="14" t="s">
        <v>85</v>
      </c>
      <c r="AY339" s="246" t="s">
        <v>122</v>
      </c>
    </row>
    <row r="340" s="2" customFormat="1" ht="24.15" customHeight="1">
      <c r="A340" s="40"/>
      <c r="B340" s="41"/>
      <c r="C340" s="206" t="s">
        <v>447</v>
      </c>
      <c r="D340" s="206" t="s">
        <v>124</v>
      </c>
      <c r="E340" s="207" t="s">
        <v>448</v>
      </c>
      <c r="F340" s="208" t="s">
        <v>449</v>
      </c>
      <c r="G340" s="209" t="s">
        <v>334</v>
      </c>
      <c r="H340" s="210">
        <v>1391</v>
      </c>
      <c r="I340" s="211"/>
      <c r="J340" s="212">
        <f>ROUND(I340*H340,2)</f>
        <v>0</v>
      </c>
      <c r="K340" s="208" t="s">
        <v>128</v>
      </c>
      <c r="L340" s="46"/>
      <c r="M340" s="213" t="s">
        <v>19</v>
      </c>
      <c r="N340" s="214" t="s">
        <v>48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129</v>
      </c>
      <c r="AT340" s="217" t="s">
        <v>124</v>
      </c>
      <c r="AU340" s="217" t="s">
        <v>87</v>
      </c>
      <c r="AY340" s="19" t="s">
        <v>122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85</v>
      </c>
      <c r="BK340" s="218">
        <f>ROUND(I340*H340,2)</f>
        <v>0</v>
      </c>
      <c r="BL340" s="19" t="s">
        <v>129</v>
      </c>
      <c r="BM340" s="217" t="s">
        <v>450</v>
      </c>
    </row>
    <row r="341" s="2" customFormat="1">
      <c r="A341" s="40"/>
      <c r="B341" s="41"/>
      <c r="C341" s="42"/>
      <c r="D341" s="219" t="s">
        <v>130</v>
      </c>
      <c r="E341" s="42"/>
      <c r="F341" s="220" t="s">
        <v>451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130</v>
      </c>
      <c r="AU341" s="19" t="s">
        <v>87</v>
      </c>
    </row>
    <row r="342" s="13" customFormat="1">
      <c r="A342" s="13"/>
      <c r="B342" s="224"/>
      <c r="C342" s="225"/>
      <c r="D342" s="226" t="s">
        <v>132</v>
      </c>
      <c r="E342" s="227" t="s">
        <v>19</v>
      </c>
      <c r="F342" s="228" t="s">
        <v>452</v>
      </c>
      <c r="G342" s="225"/>
      <c r="H342" s="229">
        <v>1391</v>
      </c>
      <c r="I342" s="230"/>
      <c r="J342" s="225"/>
      <c r="K342" s="225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132</v>
      </c>
      <c r="AU342" s="235" t="s">
        <v>87</v>
      </c>
      <c r="AV342" s="13" t="s">
        <v>87</v>
      </c>
      <c r="AW342" s="13" t="s">
        <v>36</v>
      </c>
      <c r="AX342" s="13" t="s">
        <v>77</v>
      </c>
      <c r="AY342" s="235" t="s">
        <v>122</v>
      </c>
    </row>
    <row r="343" s="14" customFormat="1">
      <c r="A343" s="14"/>
      <c r="B343" s="236"/>
      <c r="C343" s="237"/>
      <c r="D343" s="226" t="s">
        <v>132</v>
      </c>
      <c r="E343" s="238" t="s">
        <v>19</v>
      </c>
      <c r="F343" s="239" t="s">
        <v>134</v>
      </c>
      <c r="G343" s="237"/>
      <c r="H343" s="240">
        <v>1391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132</v>
      </c>
      <c r="AU343" s="246" t="s">
        <v>87</v>
      </c>
      <c r="AV343" s="14" t="s">
        <v>129</v>
      </c>
      <c r="AW343" s="14" t="s">
        <v>36</v>
      </c>
      <c r="AX343" s="14" t="s">
        <v>85</v>
      </c>
      <c r="AY343" s="246" t="s">
        <v>122</v>
      </c>
    </row>
    <row r="344" s="2" customFormat="1" ht="16.5" customHeight="1">
      <c r="A344" s="40"/>
      <c r="B344" s="41"/>
      <c r="C344" s="258" t="s">
        <v>274</v>
      </c>
      <c r="D344" s="258" t="s">
        <v>224</v>
      </c>
      <c r="E344" s="259" t="s">
        <v>453</v>
      </c>
      <c r="F344" s="260" t="s">
        <v>454</v>
      </c>
      <c r="G344" s="261" t="s">
        <v>334</v>
      </c>
      <c r="H344" s="262">
        <v>1418.8199999999999</v>
      </c>
      <c r="I344" s="263"/>
      <c r="J344" s="264">
        <f>ROUND(I344*H344,2)</f>
        <v>0</v>
      </c>
      <c r="K344" s="260" t="s">
        <v>128</v>
      </c>
      <c r="L344" s="265"/>
      <c r="M344" s="266" t="s">
        <v>19</v>
      </c>
      <c r="N344" s="267" t="s">
        <v>48</v>
      </c>
      <c r="O344" s="86"/>
      <c r="P344" s="215">
        <f>O344*H344</f>
        <v>0</v>
      </c>
      <c r="Q344" s="215">
        <v>0</v>
      </c>
      <c r="R344" s="215">
        <f>Q344*H344</f>
        <v>0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147</v>
      </c>
      <c r="AT344" s="217" t="s">
        <v>224</v>
      </c>
      <c r="AU344" s="217" t="s">
        <v>87</v>
      </c>
      <c r="AY344" s="19" t="s">
        <v>122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85</v>
      </c>
      <c r="BK344" s="218">
        <f>ROUND(I344*H344,2)</f>
        <v>0</v>
      </c>
      <c r="BL344" s="19" t="s">
        <v>129</v>
      </c>
      <c r="BM344" s="217" t="s">
        <v>455</v>
      </c>
    </row>
    <row r="345" s="13" customFormat="1">
      <c r="A345" s="13"/>
      <c r="B345" s="224"/>
      <c r="C345" s="225"/>
      <c r="D345" s="226" t="s">
        <v>132</v>
      </c>
      <c r="E345" s="227" t="s">
        <v>19</v>
      </c>
      <c r="F345" s="228" t="s">
        <v>456</v>
      </c>
      <c r="G345" s="225"/>
      <c r="H345" s="229">
        <v>1418.8199999999999</v>
      </c>
      <c r="I345" s="230"/>
      <c r="J345" s="225"/>
      <c r="K345" s="225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132</v>
      </c>
      <c r="AU345" s="235" t="s">
        <v>87</v>
      </c>
      <c r="AV345" s="13" t="s">
        <v>87</v>
      </c>
      <c r="AW345" s="13" t="s">
        <v>36</v>
      </c>
      <c r="AX345" s="13" t="s">
        <v>77</v>
      </c>
      <c r="AY345" s="235" t="s">
        <v>122</v>
      </c>
    </row>
    <row r="346" s="14" customFormat="1">
      <c r="A346" s="14"/>
      <c r="B346" s="236"/>
      <c r="C346" s="237"/>
      <c r="D346" s="226" t="s">
        <v>132</v>
      </c>
      <c r="E346" s="238" t="s">
        <v>19</v>
      </c>
      <c r="F346" s="239" t="s">
        <v>134</v>
      </c>
      <c r="G346" s="237"/>
      <c r="H346" s="240">
        <v>1418.8199999999999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132</v>
      </c>
      <c r="AU346" s="246" t="s">
        <v>87</v>
      </c>
      <c r="AV346" s="14" t="s">
        <v>129</v>
      </c>
      <c r="AW346" s="14" t="s">
        <v>36</v>
      </c>
      <c r="AX346" s="14" t="s">
        <v>85</v>
      </c>
      <c r="AY346" s="246" t="s">
        <v>122</v>
      </c>
    </row>
    <row r="347" s="2" customFormat="1" ht="16.5" customHeight="1">
      <c r="A347" s="40"/>
      <c r="B347" s="41"/>
      <c r="C347" s="206" t="s">
        <v>457</v>
      </c>
      <c r="D347" s="206" t="s">
        <v>124</v>
      </c>
      <c r="E347" s="207" t="s">
        <v>458</v>
      </c>
      <c r="F347" s="208" t="s">
        <v>459</v>
      </c>
      <c r="G347" s="209" t="s">
        <v>153</v>
      </c>
      <c r="H347" s="210">
        <v>1.23</v>
      </c>
      <c r="I347" s="211"/>
      <c r="J347" s="212">
        <f>ROUND(I347*H347,2)</f>
        <v>0</v>
      </c>
      <c r="K347" s="208" t="s">
        <v>128</v>
      </c>
      <c r="L347" s="46"/>
      <c r="M347" s="213" t="s">
        <v>19</v>
      </c>
      <c r="N347" s="214" t="s">
        <v>48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129</v>
      </c>
      <c r="AT347" s="217" t="s">
        <v>124</v>
      </c>
      <c r="AU347" s="217" t="s">
        <v>87</v>
      </c>
      <c r="AY347" s="19" t="s">
        <v>122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85</v>
      </c>
      <c r="BK347" s="218">
        <f>ROUND(I347*H347,2)</f>
        <v>0</v>
      </c>
      <c r="BL347" s="19" t="s">
        <v>129</v>
      </c>
      <c r="BM347" s="217" t="s">
        <v>460</v>
      </c>
    </row>
    <row r="348" s="2" customFormat="1">
      <c r="A348" s="40"/>
      <c r="B348" s="41"/>
      <c r="C348" s="42"/>
      <c r="D348" s="219" t="s">
        <v>130</v>
      </c>
      <c r="E348" s="42"/>
      <c r="F348" s="220" t="s">
        <v>461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130</v>
      </c>
      <c r="AU348" s="19" t="s">
        <v>87</v>
      </c>
    </row>
    <row r="349" s="13" customFormat="1">
      <c r="A349" s="13"/>
      <c r="B349" s="224"/>
      <c r="C349" s="225"/>
      <c r="D349" s="226" t="s">
        <v>132</v>
      </c>
      <c r="E349" s="227" t="s">
        <v>19</v>
      </c>
      <c r="F349" s="228" t="s">
        <v>462</v>
      </c>
      <c r="G349" s="225"/>
      <c r="H349" s="229">
        <v>1.23</v>
      </c>
      <c r="I349" s="230"/>
      <c r="J349" s="225"/>
      <c r="K349" s="225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132</v>
      </c>
      <c r="AU349" s="235" t="s">
        <v>87</v>
      </c>
      <c r="AV349" s="13" t="s">
        <v>87</v>
      </c>
      <c r="AW349" s="13" t="s">
        <v>36</v>
      </c>
      <c r="AX349" s="13" t="s">
        <v>77</v>
      </c>
      <c r="AY349" s="235" t="s">
        <v>122</v>
      </c>
    </row>
    <row r="350" s="14" customFormat="1">
      <c r="A350" s="14"/>
      <c r="B350" s="236"/>
      <c r="C350" s="237"/>
      <c r="D350" s="226" t="s">
        <v>132</v>
      </c>
      <c r="E350" s="238" t="s">
        <v>19</v>
      </c>
      <c r="F350" s="239" t="s">
        <v>134</v>
      </c>
      <c r="G350" s="237"/>
      <c r="H350" s="240">
        <v>1.23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132</v>
      </c>
      <c r="AU350" s="246" t="s">
        <v>87</v>
      </c>
      <c r="AV350" s="14" t="s">
        <v>129</v>
      </c>
      <c r="AW350" s="14" t="s">
        <v>36</v>
      </c>
      <c r="AX350" s="14" t="s">
        <v>85</v>
      </c>
      <c r="AY350" s="246" t="s">
        <v>122</v>
      </c>
    </row>
    <row r="351" s="2" customFormat="1" ht="24.15" customHeight="1">
      <c r="A351" s="40"/>
      <c r="B351" s="41"/>
      <c r="C351" s="206" t="s">
        <v>278</v>
      </c>
      <c r="D351" s="206" t="s">
        <v>124</v>
      </c>
      <c r="E351" s="207" t="s">
        <v>463</v>
      </c>
      <c r="F351" s="208" t="s">
        <v>464</v>
      </c>
      <c r="G351" s="209" t="s">
        <v>137</v>
      </c>
      <c r="H351" s="210">
        <v>2</v>
      </c>
      <c r="I351" s="211"/>
      <c r="J351" s="212">
        <f>ROUND(I351*H351,2)</f>
        <v>0</v>
      </c>
      <c r="K351" s="208" t="s">
        <v>128</v>
      </c>
      <c r="L351" s="46"/>
      <c r="M351" s="213" t="s">
        <v>19</v>
      </c>
      <c r="N351" s="214" t="s">
        <v>48</v>
      </c>
      <c r="O351" s="86"/>
      <c r="P351" s="215">
        <f>O351*H351</f>
        <v>0</v>
      </c>
      <c r="Q351" s="215">
        <v>0</v>
      </c>
      <c r="R351" s="215">
        <f>Q351*H351</f>
        <v>0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129</v>
      </c>
      <c r="AT351" s="217" t="s">
        <v>124</v>
      </c>
      <c r="AU351" s="217" t="s">
        <v>87</v>
      </c>
      <c r="AY351" s="19" t="s">
        <v>122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85</v>
      </c>
      <c r="BK351" s="218">
        <f>ROUND(I351*H351,2)</f>
        <v>0</v>
      </c>
      <c r="BL351" s="19" t="s">
        <v>129</v>
      </c>
      <c r="BM351" s="217" t="s">
        <v>465</v>
      </c>
    </row>
    <row r="352" s="2" customFormat="1">
      <c r="A352" s="40"/>
      <c r="B352" s="41"/>
      <c r="C352" s="42"/>
      <c r="D352" s="219" t="s">
        <v>130</v>
      </c>
      <c r="E352" s="42"/>
      <c r="F352" s="220" t="s">
        <v>466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130</v>
      </c>
      <c r="AU352" s="19" t="s">
        <v>87</v>
      </c>
    </row>
    <row r="353" s="13" customFormat="1">
      <c r="A353" s="13"/>
      <c r="B353" s="224"/>
      <c r="C353" s="225"/>
      <c r="D353" s="226" t="s">
        <v>132</v>
      </c>
      <c r="E353" s="227" t="s">
        <v>19</v>
      </c>
      <c r="F353" s="228" t="s">
        <v>87</v>
      </c>
      <c r="G353" s="225"/>
      <c r="H353" s="229">
        <v>2</v>
      </c>
      <c r="I353" s="230"/>
      <c r="J353" s="225"/>
      <c r="K353" s="225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132</v>
      </c>
      <c r="AU353" s="235" t="s">
        <v>87</v>
      </c>
      <c r="AV353" s="13" t="s">
        <v>87</v>
      </c>
      <c r="AW353" s="13" t="s">
        <v>36</v>
      </c>
      <c r="AX353" s="13" t="s">
        <v>77</v>
      </c>
      <c r="AY353" s="235" t="s">
        <v>122</v>
      </c>
    </row>
    <row r="354" s="14" customFormat="1">
      <c r="A354" s="14"/>
      <c r="B354" s="236"/>
      <c r="C354" s="237"/>
      <c r="D354" s="226" t="s">
        <v>132</v>
      </c>
      <c r="E354" s="238" t="s">
        <v>19</v>
      </c>
      <c r="F354" s="239" t="s">
        <v>134</v>
      </c>
      <c r="G354" s="237"/>
      <c r="H354" s="240">
        <v>2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132</v>
      </c>
      <c r="AU354" s="246" t="s">
        <v>87</v>
      </c>
      <c r="AV354" s="14" t="s">
        <v>129</v>
      </c>
      <c r="AW354" s="14" t="s">
        <v>36</v>
      </c>
      <c r="AX354" s="14" t="s">
        <v>85</v>
      </c>
      <c r="AY354" s="246" t="s">
        <v>122</v>
      </c>
    </row>
    <row r="355" s="2" customFormat="1" ht="16.5" customHeight="1">
      <c r="A355" s="40"/>
      <c r="B355" s="41"/>
      <c r="C355" s="206" t="s">
        <v>467</v>
      </c>
      <c r="D355" s="206" t="s">
        <v>124</v>
      </c>
      <c r="E355" s="207" t="s">
        <v>468</v>
      </c>
      <c r="F355" s="208" t="s">
        <v>469</v>
      </c>
      <c r="G355" s="209" t="s">
        <v>334</v>
      </c>
      <c r="H355" s="210">
        <v>6.5</v>
      </c>
      <c r="I355" s="211"/>
      <c r="J355" s="212">
        <f>ROUND(I355*H355,2)</f>
        <v>0</v>
      </c>
      <c r="K355" s="208" t="s">
        <v>128</v>
      </c>
      <c r="L355" s="46"/>
      <c r="M355" s="213" t="s">
        <v>19</v>
      </c>
      <c r="N355" s="214" t="s">
        <v>48</v>
      </c>
      <c r="O355" s="86"/>
      <c r="P355" s="215">
        <f>O355*H355</f>
        <v>0</v>
      </c>
      <c r="Q355" s="215">
        <v>0</v>
      </c>
      <c r="R355" s="215">
        <f>Q355*H355</f>
        <v>0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129</v>
      </c>
      <c r="AT355" s="217" t="s">
        <v>124</v>
      </c>
      <c r="AU355" s="217" t="s">
        <v>87</v>
      </c>
      <c r="AY355" s="19" t="s">
        <v>122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85</v>
      </c>
      <c r="BK355" s="218">
        <f>ROUND(I355*H355,2)</f>
        <v>0</v>
      </c>
      <c r="BL355" s="19" t="s">
        <v>129</v>
      </c>
      <c r="BM355" s="217" t="s">
        <v>470</v>
      </c>
    </row>
    <row r="356" s="2" customFormat="1">
      <c r="A356" s="40"/>
      <c r="B356" s="41"/>
      <c r="C356" s="42"/>
      <c r="D356" s="219" t="s">
        <v>130</v>
      </c>
      <c r="E356" s="42"/>
      <c r="F356" s="220" t="s">
        <v>471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130</v>
      </c>
      <c r="AU356" s="19" t="s">
        <v>87</v>
      </c>
    </row>
    <row r="357" s="13" customFormat="1">
      <c r="A357" s="13"/>
      <c r="B357" s="224"/>
      <c r="C357" s="225"/>
      <c r="D357" s="226" t="s">
        <v>132</v>
      </c>
      <c r="E357" s="227" t="s">
        <v>19</v>
      </c>
      <c r="F357" s="228" t="s">
        <v>472</v>
      </c>
      <c r="G357" s="225"/>
      <c r="H357" s="229">
        <v>6.5</v>
      </c>
      <c r="I357" s="230"/>
      <c r="J357" s="225"/>
      <c r="K357" s="225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132</v>
      </c>
      <c r="AU357" s="235" t="s">
        <v>87</v>
      </c>
      <c r="AV357" s="13" t="s">
        <v>87</v>
      </c>
      <c r="AW357" s="13" t="s">
        <v>36</v>
      </c>
      <c r="AX357" s="13" t="s">
        <v>77</v>
      </c>
      <c r="AY357" s="235" t="s">
        <v>122</v>
      </c>
    </row>
    <row r="358" s="14" customFormat="1">
      <c r="A358" s="14"/>
      <c r="B358" s="236"/>
      <c r="C358" s="237"/>
      <c r="D358" s="226" t="s">
        <v>132</v>
      </c>
      <c r="E358" s="238" t="s">
        <v>19</v>
      </c>
      <c r="F358" s="239" t="s">
        <v>134</v>
      </c>
      <c r="G358" s="237"/>
      <c r="H358" s="240">
        <v>6.5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6" t="s">
        <v>132</v>
      </c>
      <c r="AU358" s="246" t="s">
        <v>87</v>
      </c>
      <c r="AV358" s="14" t="s">
        <v>129</v>
      </c>
      <c r="AW358" s="14" t="s">
        <v>36</v>
      </c>
      <c r="AX358" s="14" t="s">
        <v>85</v>
      </c>
      <c r="AY358" s="246" t="s">
        <v>122</v>
      </c>
    </row>
    <row r="359" s="2" customFormat="1" ht="16.5" customHeight="1">
      <c r="A359" s="40"/>
      <c r="B359" s="41"/>
      <c r="C359" s="258" t="s">
        <v>284</v>
      </c>
      <c r="D359" s="258" t="s">
        <v>224</v>
      </c>
      <c r="E359" s="259" t="s">
        <v>473</v>
      </c>
      <c r="F359" s="260" t="s">
        <v>474</v>
      </c>
      <c r="G359" s="261" t="s">
        <v>334</v>
      </c>
      <c r="H359" s="262">
        <v>6.5</v>
      </c>
      <c r="I359" s="263"/>
      <c r="J359" s="264">
        <f>ROUND(I359*H359,2)</f>
        <v>0</v>
      </c>
      <c r="K359" s="260" t="s">
        <v>128</v>
      </c>
      <c r="L359" s="265"/>
      <c r="M359" s="266" t="s">
        <v>19</v>
      </c>
      <c r="N359" s="267" t="s">
        <v>48</v>
      </c>
      <c r="O359" s="86"/>
      <c r="P359" s="215">
        <f>O359*H359</f>
        <v>0</v>
      </c>
      <c r="Q359" s="215">
        <v>0</v>
      </c>
      <c r="R359" s="215">
        <f>Q359*H359</f>
        <v>0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147</v>
      </c>
      <c r="AT359" s="217" t="s">
        <v>224</v>
      </c>
      <c r="AU359" s="217" t="s">
        <v>87</v>
      </c>
      <c r="AY359" s="19" t="s">
        <v>122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85</v>
      </c>
      <c r="BK359" s="218">
        <f>ROUND(I359*H359,2)</f>
        <v>0</v>
      </c>
      <c r="BL359" s="19" t="s">
        <v>129</v>
      </c>
      <c r="BM359" s="217" t="s">
        <v>475</v>
      </c>
    </row>
    <row r="360" s="2" customFormat="1" ht="16.5" customHeight="1">
      <c r="A360" s="40"/>
      <c r="B360" s="41"/>
      <c r="C360" s="206" t="s">
        <v>476</v>
      </c>
      <c r="D360" s="206" t="s">
        <v>124</v>
      </c>
      <c r="E360" s="207" t="s">
        <v>477</v>
      </c>
      <c r="F360" s="208" t="s">
        <v>478</v>
      </c>
      <c r="G360" s="209" t="s">
        <v>153</v>
      </c>
      <c r="H360" s="210">
        <v>1.3700000000000001</v>
      </c>
      <c r="I360" s="211"/>
      <c r="J360" s="212">
        <f>ROUND(I360*H360,2)</f>
        <v>0</v>
      </c>
      <c r="K360" s="208" t="s">
        <v>128</v>
      </c>
      <c r="L360" s="46"/>
      <c r="M360" s="213" t="s">
        <v>19</v>
      </c>
      <c r="N360" s="214" t="s">
        <v>48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129</v>
      </c>
      <c r="AT360" s="217" t="s">
        <v>124</v>
      </c>
      <c r="AU360" s="217" t="s">
        <v>87</v>
      </c>
      <c r="AY360" s="19" t="s">
        <v>122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85</v>
      </c>
      <c r="BK360" s="218">
        <f>ROUND(I360*H360,2)</f>
        <v>0</v>
      </c>
      <c r="BL360" s="19" t="s">
        <v>129</v>
      </c>
      <c r="BM360" s="217" t="s">
        <v>479</v>
      </c>
    </row>
    <row r="361" s="2" customFormat="1">
      <c r="A361" s="40"/>
      <c r="B361" s="41"/>
      <c r="C361" s="42"/>
      <c r="D361" s="219" t="s">
        <v>130</v>
      </c>
      <c r="E361" s="42"/>
      <c r="F361" s="220" t="s">
        <v>480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130</v>
      </c>
      <c r="AU361" s="19" t="s">
        <v>87</v>
      </c>
    </row>
    <row r="362" s="12" customFormat="1" ht="22.8" customHeight="1">
      <c r="A362" s="12"/>
      <c r="B362" s="190"/>
      <c r="C362" s="191"/>
      <c r="D362" s="192" t="s">
        <v>76</v>
      </c>
      <c r="E362" s="204" t="s">
        <v>481</v>
      </c>
      <c r="F362" s="204" t="s">
        <v>482</v>
      </c>
      <c r="G362" s="191"/>
      <c r="H362" s="191"/>
      <c r="I362" s="194"/>
      <c r="J362" s="205">
        <f>BK362</f>
        <v>0</v>
      </c>
      <c r="K362" s="191"/>
      <c r="L362" s="196"/>
      <c r="M362" s="197"/>
      <c r="N362" s="198"/>
      <c r="O362" s="198"/>
      <c r="P362" s="199">
        <f>SUM(P363:P374)</f>
        <v>0</v>
      </c>
      <c r="Q362" s="198"/>
      <c r="R362" s="199">
        <f>SUM(R363:R374)</f>
        <v>0</v>
      </c>
      <c r="S362" s="198"/>
      <c r="T362" s="200">
        <f>SUM(T363:T374)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1" t="s">
        <v>85</v>
      </c>
      <c r="AT362" s="202" t="s">
        <v>76</v>
      </c>
      <c r="AU362" s="202" t="s">
        <v>85</v>
      </c>
      <c r="AY362" s="201" t="s">
        <v>122</v>
      </c>
      <c r="BK362" s="203">
        <f>SUM(BK363:BK374)</f>
        <v>0</v>
      </c>
    </row>
    <row r="363" s="2" customFormat="1" ht="24.15" customHeight="1">
      <c r="A363" s="40"/>
      <c r="B363" s="41"/>
      <c r="C363" s="206" t="s">
        <v>289</v>
      </c>
      <c r="D363" s="206" t="s">
        <v>124</v>
      </c>
      <c r="E363" s="207" t="s">
        <v>483</v>
      </c>
      <c r="F363" s="208" t="s">
        <v>484</v>
      </c>
      <c r="G363" s="209" t="s">
        <v>227</v>
      </c>
      <c r="H363" s="210">
        <v>5.3899999999999997</v>
      </c>
      <c r="I363" s="211"/>
      <c r="J363" s="212">
        <f>ROUND(I363*H363,2)</f>
        <v>0</v>
      </c>
      <c r="K363" s="208" t="s">
        <v>128</v>
      </c>
      <c r="L363" s="46"/>
      <c r="M363" s="213" t="s">
        <v>19</v>
      </c>
      <c r="N363" s="214" t="s">
        <v>48</v>
      </c>
      <c r="O363" s="86"/>
      <c r="P363" s="215">
        <f>O363*H363</f>
        <v>0</v>
      </c>
      <c r="Q363" s="215">
        <v>0</v>
      </c>
      <c r="R363" s="215">
        <f>Q363*H363</f>
        <v>0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129</v>
      </c>
      <c r="AT363" s="217" t="s">
        <v>124</v>
      </c>
      <c r="AU363" s="217" t="s">
        <v>87</v>
      </c>
      <c r="AY363" s="19" t="s">
        <v>122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85</v>
      </c>
      <c r="BK363" s="218">
        <f>ROUND(I363*H363,2)</f>
        <v>0</v>
      </c>
      <c r="BL363" s="19" t="s">
        <v>129</v>
      </c>
      <c r="BM363" s="217" t="s">
        <v>485</v>
      </c>
    </row>
    <row r="364" s="2" customFormat="1">
      <c r="A364" s="40"/>
      <c r="B364" s="41"/>
      <c r="C364" s="42"/>
      <c r="D364" s="219" t="s">
        <v>130</v>
      </c>
      <c r="E364" s="42"/>
      <c r="F364" s="220" t="s">
        <v>486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130</v>
      </c>
      <c r="AU364" s="19" t="s">
        <v>87</v>
      </c>
    </row>
    <row r="365" s="2" customFormat="1" ht="24.15" customHeight="1">
      <c r="A365" s="40"/>
      <c r="B365" s="41"/>
      <c r="C365" s="206" t="s">
        <v>487</v>
      </c>
      <c r="D365" s="206" t="s">
        <v>124</v>
      </c>
      <c r="E365" s="207" t="s">
        <v>488</v>
      </c>
      <c r="F365" s="208" t="s">
        <v>489</v>
      </c>
      <c r="G365" s="209" t="s">
        <v>227</v>
      </c>
      <c r="H365" s="210">
        <v>75.459999999999994</v>
      </c>
      <c r="I365" s="211"/>
      <c r="J365" s="212">
        <f>ROUND(I365*H365,2)</f>
        <v>0</v>
      </c>
      <c r="K365" s="208" t="s">
        <v>128</v>
      </c>
      <c r="L365" s="46"/>
      <c r="M365" s="213" t="s">
        <v>19</v>
      </c>
      <c r="N365" s="214" t="s">
        <v>48</v>
      </c>
      <c r="O365" s="86"/>
      <c r="P365" s="215">
        <f>O365*H365</f>
        <v>0</v>
      </c>
      <c r="Q365" s="215">
        <v>0</v>
      </c>
      <c r="R365" s="215">
        <f>Q365*H365</f>
        <v>0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129</v>
      </c>
      <c r="AT365" s="217" t="s">
        <v>124</v>
      </c>
      <c r="AU365" s="217" t="s">
        <v>87</v>
      </c>
      <c r="AY365" s="19" t="s">
        <v>122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85</v>
      </c>
      <c r="BK365" s="218">
        <f>ROUND(I365*H365,2)</f>
        <v>0</v>
      </c>
      <c r="BL365" s="19" t="s">
        <v>129</v>
      </c>
      <c r="BM365" s="217" t="s">
        <v>490</v>
      </c>
    </row>
    <row r="366" s="2" customFormat="1">
      <c r="A366" s="40"/>
      <c r="B366" s="41"/>
      <c r="C366" s="42"/>
      <c r="D366" s="219" t="s">
        <v>130</v>
      </c>
      <c r="E366" s="42"/>
      <c r="F366" s="220" t="s">
        <v>491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130</v>
      </c>
      <c r="AU366" s="19" t="s">
        <v>87</v>
      </c>
    </row>
    <row r="367" s="13" customFormat="1">
      <c r="A367" s="13"/>
      <c r="B367" s="224"/>
      <c r="C367" s="225"/>
      <c r="D367" s="226" t="s">
        <v>132</v>
      </c>
      <c r="E367" s="227" t="s">
        <v>19</v>
      </c>
      <c r="F367" s="228" t="s">
        <v>492</v>
      </c>
      <c r="G367" s="225"/>
      <c r="H367" s="229">
        <v>75.459999999999994</v>
      </c>
      <c r="I367" s="230"/>
      <c r="J367" s="225"/>
      <c r="K367" s="225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132</v>
      </c>
      <c r="AU367" s="235" t="s">
        <v>87</v>
      </c>
      <c r="AV367" s="13" t="s">
        <v>87</v>
      </c>
      <c r="AW367" s="13" t="s">
        <v>36</v>
      </c>
      <c r="AX367" s="13" t="s">
        <v>77</v>
      </c>
      <c r="AY367" s="235" t="s">
        <v>122</v>
      </c>
    </row>
    <row r="368" s="14" customFormat="1">
      <c r="A368" s="14"/>
      <c r="B368" s="236"/>
      <c r="C368" s="237"/>
      <c r="D368" s="226" t="s">
        <v>132</v>
      </c>
      <c r="E368" s="238" t="s">
        <v>19</v>
      </c>
      <c r="F368" s="239" t="s">
        <v>134</v>
      </c>
      <c r="G368" s="237"/>
      <c r="H368" s="240">
        <v>75.459999999999994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6" t="s">
        <v>132</v>
      </c>
      <c r="AU368" s="246" t="s">
        <v>87</v>
      </c>
      <c r="AV368" s="14" t="s">
        <v>129</v>
      </c>
      <c r="AW368" s="14" t="s">
        <v>36</v>
      </c>
      <c r="AX368" s="14" t="s">
        <v>85</v>
      </c>
      <c r="AY368" s="246" t="s">
        <v>122</v>
      </c>
    </row>
    <row r="369" s="2" customFormat="1" ht="16.5" customHeight="1">
      <c r="A369" s="40"/>
      <c r="B369" s="41"/>
      <c r="C369" s="206" t="s">
        <v>294</v>
      </c>
      <c r="D369" s="206" t="s">
        <v>124</v>
      </c>
      <c r="E369" s="207" t="s">
        <v>493</v>
      </c>
      <c r="F369" s="208" t="s">
        <v>494</v>
      </c>
      <c r="G369" s="209" t="s">
        <v>227</v>
      </c>
      <c r="H369" s="210">
        <v>5.3899999999999997</v>
      </c>
      <c r="I369" s="211"/>
      <c r="J369" s="212">
        <f>ROUND(I369*H369,2)</f>
        <v>0</v>
      </c>
      <c r="K369" s="208" t="s">
        <v>128</v>
      </c>
      <c r="L369" s="46"/>
      <c r="M369" s="213" t="s">
        <v>19</v>
      </c>
      <c r="N369" s="214" t="s">
        <v>48</v>
      </c>
      <c r="O369" s="86"/>
      <c r="P369" s="215">
        <f>O369*H369</f>
        <v>0</v>
      </c>
      <c r="Q369" s="215">
        <v>0</v>
      </c>
      <c r="R369" s="215">
        <f>Q369*H369</f>
        <v>0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129</v>
      </c>
      <c r="AT369" s="217" t="s">
        <v>124</v>
      </c>
      <c r="AU369" s="217" t="s">
        <v>87</v>
      </c>
      <c r="AY369" s="19" t="s">
        <v>122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85</v>
      </c>
      <c r="BK369" s="218">
        <f>ROUND(I369*H369,2)</f>
        <v>0</v>
      </c>
      <c r="BL369" s="19" t="s">
        <v>129</v>
      </c>
      <c r="BM369" s="217" t="s">
        <v>495</v>
      </c>
    </row>
    <row r="370" s="2" customFormat="1">
      <c r="A370" s="40"/>
      <c r="B370" s="41"/>
      <c r="C370" s="42"/>
      <c r="D370" s="219" t="s">
        <v>130</v>
      </c>
      <c r="E370" s="42"/>
      <c r="F370" s="220" t="s">
        <v>496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130</v>
      </c>
      <c r="AU370" s="19" t="s">
        <v>87</v>
      </c>
    </row>
    <row r="371" s="2" customFormat="1" ht="24.15" customHeight="1">
      <c r="A371" s="40"/>
      <c r="B371" s="41"/>
      <c r="C371" s="206" t="s">
        <v>497</v>
      </c>
      <c r="D371" s="206" t="s">
        <v>124</v>
      </c>
      <c r="E371" s="207" t="s">
        <v>498</v>
      </c>
      <c r="F371" s="208" t="s">
        <v>499</v>
      </c>
      <c r="G371" s="209" t="s">
        <v>227</v>
      </c>
      <c r="H371" s="210">
        <v>5.3899999999999997</v>
      </c>
      <c r="I371" s="211"/>
      <c r="J371" s="212">
        <f>ROUND(I371*H371,2)</f>
        <v>0</v>
      </c>
      <c r="K371" s="208" t="s">
        <v>128</v>
      </c>
      <c r="L371" s="46"/>
      <c r="M371" s="213" t="s">
        <v>19</v>
      </c>
      <c r="N371" s="214" t="s">
        <v>48</v>
      </c>
      <c r="O371" s="86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129</v>
      </c>
      <c r="AT371" s="217" t="s">
        <v>124</v>
      </c>
      <c r="AU371" s="217" t="s">
        <v>87</v>
      </c>
      <c r="AY371" s="19" t="s">
        <v>122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85</v>
      </c>
      <c r="BK371" s="218">
        <f>ROUND(I371*H371,2)</f>
        <v>0</v>
      </c>
      <c r="BL371" s="19" t="s">
        <v>129</v>
      </c>
      <c r="BM371" s="217" t="s">
        <v>500</v>
      </c>
    </row>
    <row r="372" s="2" customFormat="1">
      <c r="A372" s="40"/>
      <c r="B372" s="41"/>
      <c r="C372" s="42"/>
      <c r="D372" s="219" t="s">
        <v>130</v>
      </c>
      <c r="E372" s="42"/>
      <c r="F372" s="220" t="s">
        <v>501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130</v>
      </c>
      <c r="AU372" s="19" t="s">
        <v>87</v>
      </c>
    </row>
    <row r="373" s="13" customFormat="1">
      <c r="A373" s="13"/>
      <c r="B373" s="224"/>
      <c r="C373" s="225"/>
      <c r="D373" s="226" t="s">
        <v>132</v>
      </c>
      <c r="E373" s="227" t="s">
        <v>19</v>
      </c>
      <c r="F373" s="228" t="s">
        <v>502</v>
      </c>
      <c r="G373" s="225"/>
      <c r="H373" s="229">
        <v>5.3899999999999997</v>
      </c>
      <c r="I373" s="230"/>
      <c r="J373" s="225"/>
      <c r="K373" s="225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132</v>
      </c>
      <c r="AU373" s="235" t="s">
        <v>87</v>
      </c>
      <c r="AV373" s="13" t="s">
        <v>87</v>
      </c>
      <c r="AW373" s="13" t="s">
        <v>36</v>
      </c>
      <c r="AX373" s="13" t="s">
        <v>77</v>
      </c>
      <c r="AY373" s="235" t="s">
        <v>122</v>
      </c>
    </row>
    <row r="374" s="14" customFormat="1">
      <c r="A374" s="14"/>
      <c r="B374" s="236"/>
      <c r="C374" s="237"/>
      <c r="D374" s="226" t="s">
        <v>132</v>
      </c>
      <c r="E374" s="238" t="s">
        <v>19</v>
      </c>
      <c r="F374" s="239" t="s">
        <v>134</v>
      </c>
      <c r="G374" s="237"/>
      <c r="H374" s="240">
        <v>5.3899999999999997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6" t="s">
        <v>132</v>
      </c>
      <c r="AU374" s="246" t="s">
        <v>87</v>
      </c>
      <c r="AV374" s="14" t="s">
        <v>129</v>
      </c>
      <c r="AW374" s="14" t="s">
        <v>36</v>
      </c>
      <c r="AX374" s="14" t="s">
        <v>85</v>
      </c>
      <c r="AY374" s="246" t="s">
        <v>122</v>
      </c>
    </row>
    <row r="375" s="12" customFormat="1" ht="22.8" customHeight="1">
      <c r="A375" s="12"/>
      <c r="B375" s="190"/>
      <c r="C375" s="191"/>
      <c r="D375" s="192" t="s">
        <v>76</v>
      </c>
      <c r="E375" s="204" t="s">
        <v>503</v>
      </c>
      <c r="F375" s="204" t="s">
        <v>504</v>
      </c>
      <c r="G375" s="191"/>
      <c r="H375" s="191"/>
      <c r="I375" s="194"/>
      <c r="J375" s="205">
        <f>BK375</f>
        <v>0</v>
      </c>
      <c r="K375" s="191"/>
      <c r="L375" s="196"/>
      <c r="M375" s="197"/>
      <c r="N375" s="198"/>
      <c r="O375" s="198"/>
      <c r="P375" s="199">
        <f>SUM(P376:P378)</f>
        <v>0</v>
      </c>
      <c r="Q375" s="198"/>
      <c r="R375" s="199">
        <f>SUM(R376:R378)</f>
        <v>0</v>
      </c>
      <c r="S375" s="198"/>
      <c r="T375" s="200">
        <f>SUM(T376:T378)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1" t="s">
        <v>85</v>
      </c>
      <c r="AT375" s="202" t="s">
        <v>76</v>
      </c>
      <c r="AU375" s="202" t="s">
        <v>85</v>
      </c>
      <c r="AY375" s="201" t="s">
        <v>122</v>
      </c>
      <c r="BK375" s="203">
        <f>SUM(BK376:BK378)</f>
        <v>0</v>
      </c>
    </row>
    <row r="376" s="2" customFormat="1" ht="24.15" customHeight="1">
      <c r="A376" s="40"/>
      <c r="B376" s="41"/>
      <c r="C376" s="206" t="s">
        <v>298</v>
      </c>
      <c r="D376" s="206" t="s">
        <v>124</v>
      </c>
      <c r="E376" s="207" t="s">
        <v>505</v>
      </c>
      <c r="F376" s="208" t="s">
        <v>506</v>
      </c>
      <c r="G376" s="209" t="s">
        <v>227</v>
      </c>
      <c r="H376" s="210">
        <v>1195.8499999999999</v>
      </c>
      <c r="I376" s="211"/>
      <c r="J376" s="212">
        <f>ROUND(I376*H376,2)</f>
        <v>0</v>
      </c>
      <c r="K376" s="208" t="s">
        <v>128</v>
      </c>
      <c r="L376" s="46"/>
      <c r="M376" s="213" t="s">
        <v>19</v>
      </c>
      <c r="N376" s="214" t="s">
        <v>48</v>
      </c>
      <c r="O376" s="86"/>
      <c r="P376" s="215">
        <f>O376*H376</f>
        <v>0</v>
      </c>
      <c r="Q376" s="215">
        <v>0</v>
      </c>
      <c r="R376" s="215">
        <f>Q376*H376</f>
        <v>0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129</v>
      </c>
      <c r="AT376" s="217" t="s">
        <v>124</v>
      </c>
      <c r="AU376" s="217" t="s">
        <v>87</v>
      </c>
      <c r="AY376" s="19" t="s">
        <v>122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85</v>
      </c>
      <c r="BK376" s="218">
        <f>ROUND(I376*H376,2)</f>
        <v>0</v>
      </c>
      <c r="BL376" s="19" t="s">
        <v>129</v>
      </c>
      <c r="BM376" s="217" t="s">
        <v>507</v>
      </c>
    </row>
    <row r="377" s="2" customFormat="1">
      <c r="A377" s="40"/>
      <c r="B377" s="41"/>
      <c r="C377" s="42"/>
      <c r="D377" s="219" t="s">
        <v>130</v>
      </c>
      <c r="E377" s="42"/>
      <c r="F377" s="220" t="s">
        <v>508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130</v>
      </c>
      <c r="AU377" s="19" t="s">
        <v>87</v>
      </c>
    </row>
    <row r="378" s="2" customFormat="1">
      <c r="A378" s="40"/>
      <c r="B378" s="41"/>
      <c r="C378" s="42"/>
      <c r="D378" s="226" t="s">
        <v>216</v>
      </c>
      <c r="E378" s="42"/>
      <c r="F378" s="257" t="s">
        <v>509</v>
      </c>
      <c r="G378" s="42"/>
      <c r="H378" s="42"/>
      <c r="I378" s="221"/>
      <c r="J378" s="42"/>
      <c r="K378" s="42"/>
      <c r="L378" s="46"/>
      <c r="M378" s="268"/>
      <c r="N378" s="269"/>
      <c r="O378" s="270"/>
      <c r="P378" s="270"/>
      <c r="Q378" s="270"/>
      <c r="R378" s="270"/>
      <c r="S378" s="270"/>
      <c r="T378" s="271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216</v>
      </c>
      <c r="AU378" s="19" t="s">
        <v>87</v>
      </c>
    </row>
    <row r="379" s="2" customFormat="1" ht="6.96" customHeight="1">
      <c r="A379" s="40"/>
      <c r="B379" s="61"/>
      <c r="C379" s="62"/>
      <c r="D379" s="62"/>
      <c r="E379" s="62"/>
      <c r="F379" s="62"/>
      <c r="G379" s="62"/>
      <c r="H379" s="62"/>
      <c r="I379" s="62"/>
      <c r="J379" s="62"/>
      <c r="K379" s="62"/>
      <c r="L379" s="46"/>
      <c r="M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</row>
  </sheetData>
  <sheetProtection sheet="1" autoFilter="0" formatColumns="0" formatRows="0" objects="1" scenarios="1" spinCount="100000" saltValue="XJt4ytY81jVOnPQDagbz2o0a1JTFHOmwVo4Wt/OmiVst0+6/fj8L0sbWhAOXIIsweFJZ/akYWioQtB5xZ1+Rbw==" hashValue="Mjy8isZ/aQe4H0bhHWmPyVtsUxxpZh12SnyqNVN2Y5v0f8pqB5qVQlRGHJiQC6x6/dxjLxJBxV1ihBfjBbsX/A==" algorithmName="SHA-512" password="CC35"/>
  <autoFilter ref="C87:K37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3_01/111301111"/>
    <hyperlink ref="F96" r:id="rId2" display="https://podminky.urs.cz/item/CS_URS_2023_01/112101101"/>
    <hyperlink ref="F100" r:id="rId3" display="https://podminky.urs.cz/item/CS_URS_2023_01/112251101"/>
    <hyperlink ref="F104" r:id="rId4" display="https://podminky.urs.cz/item/CS_URS_2023_01/113107342"/>
    <hyperlink ref="F108" r:id="rId5" display="https://podminky.urs.cz/item/CS_URS_2023_01/122252205"/>
    <hyperlink ref="F110" r:id="rId6" display="https://podminky.urs.cz/item/CS_URS_2023_01/132251101"/>
    <hyperlink ref="F112" r:id="rId7" display="https://podminky.urs.cz/item/CS_URS_2023_01/132251251"/>
    <hyperlink ref="F116" r:id="rId8" display="https://podminky.urs.cz/item/CS_URS_2023_01/162201401"/>
    <hyperlink ref="F118" r:id="rId9" display="https://podminky.urs.cz/item/CS_URS_2023_01/162201411"/>
    <hyperlink ref="F120" r:id="rId10" display="https://podminky.urs.cz/item/CS_URS_2023_01/162201421"/>
    <hyperlink ref="F122" r:id="rId11" display="https://podminky.urs.cz/item/CS_URS_2023_01/162301931"/>
    <hyperlink ref="F126" r:id="rId12" display="https://podminky.urs.cz/item/CS_URS_2023_01/162301951"/>
    <hyperlink ref="F130" r:id="rId13" display="https://podminky.urs.cz/item/CS_URS_2023_01/162301971"/>
    <hyperlink ref="F134" r:id="rId14" display="https://podminky.urs.cz/item/CS_URS_2023_01/162702111"/>
    <hyperlink ref="F136" r:id="rId15" display="https://podminky.urs.cz/item/CS_URS_2023_01/162702119"/>
    <hyperlink ref="F140" r:id="rId16" display="https://podminky.urs.cz/item/CS_URS_2023_01/162751117"/>
    <hyperlink ref="F147" r:id="rId17" display="https://podminky.urs.cz/item/CS_URS_2023_01/162751119"/>
    <hyperlink ref="F156" r:id="rId18" display="https://podminky.urs.cz/item/CS_URS_2023_01/16715111R"/>
    <hyperlink ref="F160" r:id="rId19" display="https://podminky.urs.cz/item/CS_URS_2023_01/171151111"/>
    <hyperlink ref="F168" r:id="rId20" display="https://podminky.urs.cz/item/CS_URS_2023_01/171201231"/>
    <hyperlink ref="F171" r:id="rId21" display="https://podminky.urs.cz/item/CS_URS_2023_01/171201231"/>
    <hyperlink ref="F176" r:id="rId22" display="https://podminky.urs.cz/item/CS_URS_2023_01/171251201"/>
    <hyperlink ref="F181" r:id="rId23" display="https://podminky.urs.cz/item/CS_URS_2023_01/174151101"/>
    <hyperlink ref="F186" r:id="rId24" display="https://podminky.urs.cz/item/CS_URS_2023_01/174151101"/>
    <hyperlink ref="F188" r:id="rId25" display="https://podminky.urs.cz/item/CS_URS_2023_01/175151101"/>
    <hyperlink ref="F196" r:id="rId26" display="https://podminky.urs.cz/item/CS_URS_2023_01/181351113"/>
    <hyperlink ref="F200" r:id="rId27" display="https://podminky.urs.cz/item/CS_URS_2023_01/181451131"/>
    <hyperlink ref="F207" r:id="rId28" display="https://podminky.urs.cz/item/CS_URS_2023_01/181951111"/>
    <hyperlink ref="F211" r:id="rId29" display="https://podminky.urs.cz/item/CS_URS_2023_01/181951112"/>
    <hyperlink ref="F216" r:id="rId30" display="https://podminky.urs.cz/item/CS_URS_2023_01/184818242"/>
    <hyperlink ref="F221" r:id="rId31" display="https://podminky.urs.cz/item/CS_URS_2023_01/274321511"/>
    <hyperlink ref="F226" r:id="rId32" display="https://podminky.urs.cz/item/CS_URS_2023_01/274351121"/>
    <hyperlink ref="F231" r:id="rId33" display="https://podminky.urs.cz/item/CS_URS_2023_01/274351122"/>
    <hyperlink ref="F233" r:id="rId34" display="https://podminky.urs.cz/item/CS_URS_2023_01/274361821"/>
    <hyperlink ref="F238" r:id="rId35" display="https://podminky.urs.cz/item/CS_URS_2023_01/339921132"/>
    <hyperlink ref="F246" r:id="rId36" display="https://podminky.urs.cz/item/CS_URS_2023_01/451317777"/>
    <hyperlink ref="F248" r:id="rId37" display="https://podminky.urs.cz/item/CS_URS_2023_01/452311161"/>
    <hyperlink ref="F254" r:id="rId38" display="https://podminky.urs.cz/item/CS_URS_2023_01/564661111"/>
    <hyperlink ref="F261" r:id="rId39" display="https://podminky.urs.cz/item/CS_URS_2023_01/564851111"/>
    <hyperlink ref="F266" r:id="rId40" display="https://podminky.urs.cz/item/CS_URS_2023_01/56485111A"/>
    <hyperlink ref="F271" r:id="rId41" display="https://podminky.urs.cz/item/CS_URS_2023_01/564861111"/>
    <hyperlink ref="F276" r:id="rId42" display="https://podminky.urs.cz/item/CS_URS_2023_01/565145111"/>
    <hyperlink ref="F281" r:id="rId43" display="https://podminky.urs.cz/item/CS_URS_2023_01/565155121"/>
    <hyperlink ref="F286" r:id="rId44" display="https://podminky.urs.cz/item/CS_URS_2023_01/573111111"/>
    <hyperlink ref="F291" r:id="rId45" display="https://podminky.urs.cz/item/CS_URS_2023_01/573111111"/>
    <hyperlink ref="F296" r:id="rId46" display="https://podminky.urs.cz/item/CS_URS_2023_01/573211107"/>
    <hyperlink ref="F301" r:id="rId47" display="https://podminky.urs.cz/item/CS_URS_2023_01/573211107"/>
    <hyperlink ref="F306" r:id="rId48" display="https://podminky.urs.cz/item/CS_URS_2023_01/577133111"/>
    <hyperlink ref="F311" r:id="rId49" display="https://podminky.urs.cz/item/CS_URS_2023_01/577134121"/>
    <hyperlink ref="F317" r:id="rId50" display="https://podminky.urs.cz/item/CS_URS_2023_01/596211130"/>
    <hyperlink ref="F322" r:id="rId51" display="https://podminky.urs.cz/item/CS_URS_2023_01/597172121"/>
    <hyperlink ref="F327" r:id="rId52" display="https://podminky.urs.cz/item/CS_URS_2023_01/599632111"/>
    <hyperlink ref="F330" r:id="rId53" display="https://podminky.urs.cz/item/CS_URS_2023_01/915223111"/>
    <hyperlink ref="F334" r:id="rId54" display="https://podminky.urs.cz/item/CS_URS_2023_01/916131213"/>
    <hyperlink ref="F341" r:id="rId55" display="https://podminky.urs.cz/item/CS_URS_2023_01/916231213"/>
    <hyperlink ref="F348" r:id="rId56" display="https://podminky.urs.cz/item/CS_URS_2023_01/916991121"/>
    <hyperlink ref="F352" r:id="rId57" display="https://podminky.urs.cz/item/CS_URS_2023_01/919411131"/>
    <hyperlink ref="F356" r:id="rId58" display="https://podminky.urs.cz/item/CS_URS_2023_01/919521120"/>
    <hyperlink ref="F361" r:id="rId59" display="https://podminky.urs.cz/item/CS_URS_2023_01/919535556"/>
    <hyperlink ref="F364" r:id="rId60" display="https://podminky.urs.cz/item/CS_URS_2023_01/997221551"/>
    <hyperlink ref="F366" r:id="rId61" display="https://podminky.urs.cz/item/CS_URS_2023_01/997221559"/>
    <hyperlink ref="F370" r:id="rId62" display="https://podminky.urs.cz/item/CS_URS_2023_01/997221611"/>
    <hyperlink ref="F372" r:id="rId63" display="https://podminky.urs.cz/item/CS_URS_2023_01/997221875"/>
    <hyperlink ref="F377" r:id="rId64" display="https://podminky.urs.cz/item/CS_URS_2023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87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CHODNÍK MEZI DOLNÍ A HORNÍ ČÁSTÍ OBCE LIPNICE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510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29</v>
      </c>
      <c r="J24" s="138" t="s">
        <v>40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41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43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45</v>
      </c>
      <c r="G32" s="40"/>
      <c r="H32" s="40"/>
      <c r="I32" s="147" t="s">
        <v>44</v>
      </c>
      <c r="J32" s="147" t="s">
        <v>46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47</v>
      </c>
      <c r="E33" s="134" t="s">
        <v>48</v>
      </c>
      <c r="F33" s="149">
        <f>ROUND((SUM(BE84:BE102)),  2)</f>
        <v>0</v>
      </c>
      <c r="G33" s="40"/>
      <c r="H33" s="40"/>
      <c r="I33" s="150">
        <v>0.20999999999999999</v>
      </c>
      <c r="J33" s="149">
        <f>ROUND(((SUM(BE84:BE102))*I33),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49</v>
      </c>
      <c r="F34" s="149">
        <f>ROUND((SUM(BF84:BF102)),  2)</f>
        <v>0</v>
      </c>
      <c r="G34" s="40"/>
      <c r="H34" s="40"/>
      <c r="I34" s="150">
        <v>0.12</v>
      </c>
      <c r="J34" s="149">
        <f>ROUND(((SUM(BF84:BF102))*I34),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50</v>
      </c>
      <c r="F35" s="149">
        <f>ROUND((SUM(BG84:BG102)),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51</v>
      </c>
      <c r="F36" s="149">
        <f>ROUND((SUM(BH84:BH102)),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52</v>
      </c>
      <c r="F37" s="149">
        <f>ROUND((SUM(BI84:BI102)),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53</v>
      </c>
      <c r="E39" s="153"/>
      <c r="F39" s="153"/>
      <c r="G39" s="154" t="s">
        <v>54</v>
      </c>
      <c r="H39" s="155" t="s">
        <v>55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CHODNÍK MEZI DOLNÍ A HORNÍ ČÁSTÍ OBCE LIPNICE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SKD7703 - VON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Spálené Poříčí</v>
      </c>
      <c r="G54" s="42"/>
      <c r="H54" s="42"/>
      <c r="I54" s="34" t="s">
        <v>32</v>
      </c>
      <c r="J54" s="38" t="str">
        <f>E21</f>
        <v>Projekční kancelář Ing.Škubalová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Straka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75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511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512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513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514</v>
      </c>
      <c r="E63" s="176"/>
      <c r="F63" s="176"/>
      <c r="G63" s="176"/>
      <c r="H63" s="176"/>
      <c r="I63" s="176"/>
      <c r="J63" s="177">
        <f>J97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515</v>
      </c>
      <c r="E64" s="176"/>
      <c r="F64" s="176"/>
      <c r="G64" s="176"/>
      <c r="H64" s="176"/>
      <c r="I64" s="176"/>
      <c r="J64" s="177">
        <f>J100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107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CHODNÍK MEZI DOLNÍ A HORNÍ ČÁSTÍ OBCE LIPNICE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92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SKD7703 - VON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23. 6. 2025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4" t="s">
        <v>25</v>
      </c>
      <c r="D80" s="42"/>
      <c r="E80" s="42"/>
      <c r="F80" s="29" t="str">
        <f>E15</f>
        <v>město Spálené Poříčí</v>
      </c>
      <c r="G80" s="42"/>
      <c r="H80" s="42"/>
      <c r="I80" s="34" t="s">
        <v>32</v>
      </c>
      <c r="J80" s="38" t="str">
        <f>E21</f>
        <v>Projekční kancelář Ing.Škubalová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37</v>
      </c>
      <c r="J81" s="38" t="str">
        <f>E24</f>
        <v>Straka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108</v>
      </c>
      <c r="D83" s="182" t="s">
        <v>62</v>
      </c>
      <c r="E83" s="182" t="s">
        <v>58</v>
      </c>
      <c r="F83" s="182" t="s">
        <v>59</v>
      </c>
      <c r="G83" s="182" t="s">
        <v>109</v>
      </c>
      <c r="H83" s="182" t="s">
        <v>110</v>
      </c>
      <c r="I83" s="182" t="s">
        <v>111</v>
      </c>
      <c r="J83" s="182" t="s">
        <v>96</v>
      </c>
      <c r="K83" s="183" t="s">
        <v>112</v>
      </c>
      <c r="L83" s="184"/>
      <c r="M83" s="94" t="s">
        <v>19</v>
      </c>
      <c r="N83" s="95" t="s">
        <v>47</v>
      </c>
      <c r="O83" s="95" t="s">
        <v>113</v>
      </c>
      <c r="P83" s="95" t="s">
        <v>114</v>
      </c>
      <c r="Q83" s="95" t="s">
        <v>115</v>
      </c>
      <c r="R83" s="95" t="s">
        <v>116</v>
      </c>
      <c r="S83" s="95" t="s">
        <v>117</v>
      </c>
      <c r="T83" s="96" t="s">
        <v>118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119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76</v>
      </c>
      <c r="AU84" s="19" t="s">
        <v>97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76</v>
      </c>
      <c r="E85" s="193" t="s">
        <v>516</v>
      </c>
      <c r="F85" s="193" t="s">
        <v>517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P86+P94+P97+P100</f>
        <v>0</v>
      </c>
      <c r="Q85" s="198"/>
      <c r="R85" s="199">
        <f>R86+R94+R97+R100</f>
        <v>0</v>
      </c>
      <c r="S85" s="198"/>
      <c r="T85" s="200">
        <f>T86+T94+T97+T100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150</v>
      </c>
      <c r="AT85" s="202" t="s">
        <v>76</v>
      </c>
      <c r="AU85" s="202" t="s">
        <v>77</v>
      </c>
      <c r="AY85" s="201" t="s">
        <v>122</v>
      </c>
      <c r="BK85" s="203">
        <f>BK86+BK94+BK97+BK100</f>
        <v>0</v>
      </c>
    </row>
    <row r="86" s="12" customFormat="1" ht="22.8" customHeight="1">
      <c r="A86" s="12"/>
      <c r="B86" s="190"/>
      <c r="C86" s="191"/>
      <c r="D86" s="192" t="s">
        <v>76</v>
      </c>
      <c r="E86" s="204" t="s">
        <v>518</v>
      </c>
      <c r="F86" s="204" t="s">
        <v>519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SUM(P87:P93)</f>
        <v>0</v>
      </c>
      <c r="Q86" s="198"/>
      <c r="R86" s="199">
        <f>SUM(R87:R93)</f>
        <v>0</v>
      </c>
      <c r="S86" s="198"/>
      <c r="T86" s="200">
        <f>SUM(T87:T93)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150</v>
      </c>
      <c r="AT86" s="202" t="s">
        <v>76</v>
      </c>
      <c r="AU86" s="202" t="s">
        <v>85</v>
      </c>
      <c r="AY86" s="201" t="s">
        <v>122</v>
      </c>
      <c r="BK86" s="203">
        <f>SUM(BK87:BK93)</f>
        <v>0</v>
      </c>
    </row>
    <row r="87" s="2" customFormat="1" ht="16.5" customHeight="1">
      <c r="A87" s="40"/>
      <c r="B87" s="41"/>
      <c r="C87" s="206" t="s">
        <v>85</v>
      </c>
      <c r="D87" s="206" t="s">
        <v>124</v>
      </c>
      <c r="E87" s="207" t="s">
        <v>520</v>
      </c>
      <c r="F87" s="208" t="s">
        <v>521</v>
      </c>
      <c r="G87" s="209" t="s">
        <v>522</v>
      </c>
      <c r="H87" s="210">
        <v>1</v>
      </c>
      <c r="I87" s="211"/>
      <c r="J87" s="212">
        <f>ROUND(I87*H87,2)</f>
        <v>0</v>
      </c>
      <c r="K87" s="208" t="s">
        <v>128</v>
      </c>
      <c r="L87" s="46"/>
      <c r="M87" s="213" t="s">
        <v>19</v>
      </c>
      <c r="N87" s="214" t="s">
        <v>48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129</v>
      </c>
      <c r="AT87" s="217" t="s">
        <v>124</v>
      </c>
      <c r="AU87" s="217" t="s">
        <v>87</v>
      </c>
      <c r="AY87" s="19" t="s">
        <v>122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85</v>
      </c>
      <c r="BK87" s="218">
        <f>ROUND(I87*H87,2)</f>
        <v>0</v>
      </c>
      <c r="BL87" s="19" t="s">
        <v>129</v>
      </c>
      <c r="BM87" s="217" t="s">
        <v>87</v>
      </c>
    </row>
    <row r="88" s="2" customFormat="1">
      <c r="A88" s="40"/>
      <c r="B88" s="41"/>
      <c r="C88" s="42"/>
      <c r="D88" s="219" t="s">
        <v>130</v>
      </c>
      <c r="E88" s="42"/>
      <c r="F88" s="220" t="s">
        <v>523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130</v>
      </c>
      <c r="AU88" s="19" t="s">
        <v>87</v>
      </c>
    </row>
    <row r="89" s="2" customFormat="1" ht="16.5" customHeight="1">
      <c r="A89" s="40"/>
      <c r="B89" s="41"/>
      <c r="C89" s="206" t="s">
        <v>139</v>
      </c>
      <c r="D89" s="206" t="s">
        <v>124</v>
      </c>
      <c r="E89" s="207" t="s">
        <v>524</v>
      </c>
      <c r="F89" s="208" t="s">
        <v>525</v>
      </c>
      <c r="G89" s="209" t="s">
        <v>522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48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129</v>
      </c>
      <c r="AT89" s="217" t="s">
        <v>124</v>
      </c>
      <c r="AU89" s="217" t="s">
        <v>87</v>
      </c>
      <c r="AY89" s="19" t="s">
        <v>122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85</v>
      </c>
      <c r="BK89" s="218">
        <f>ROUND(I89*H89,2)</f>
        <v>0</v>
      </c>
      <c r="BL89" s="19" t="s">
        <v>129</v>
      </c>
      <c r="BM89" s="217" t="s">
        <v>129</v>
      </c>
    </row>
    <row r="90" s="2" customFormat="1" ht="16.5" customHeight="1">
      <c r="A90" s="40"/>
      <c r="B90" s="41"/>
      <c r="C90" s="206" t="s">
        <v>87</v>
      </c>
      <c r="D90" s="206" t="s">
        <v>124</v>
      </c>
      <c r="E90" s="207" t="s">
        <v>526</v>
      </c>
      <c r="F90" s="208" t="s">
        <v>527</v>
      </c>
      <c r="G90" s="209" t="s">
        <v>522</v>
      </c>
      <c r="H90" s="210">
        <v>1</v>
      </c>
      <c r="I90" s="211"/>
      <c r="J90" s="212">
        <f>ROUND(I90*H90,2)</f>
        <v>0</v>
      </c>
      <c r="K90" s="208" t="s">
        <v>128</v>
      </c>
      <c r="L90" s="46"/>
      <c r="M90" s="213" t="s">
        <v>19</v>
      </c>
      <c r="N90" s="214" t="s">
        <v>48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129</v>
      </c>
      <c r="AT90" s="217" t="s">
        <v>124</v>
      </c>
      <c r="AU90" s="217" t="s">
        <v>87</v>
      </c>
      <c r="AY90" s="19" t="s">
        <v>122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85</v>
      </c>
      <c r="BK90" s="218">
        <f>ROUND(I90*H90,2)</f>
        <v>0</v>
      </c>
      <c r="BL90" s="19" t="s">
        <v>129</v>
      </c>
      <c r="BM90" s="217" t="s">
        <v>142</v>
      </c>
    </row>
    <row r="91" s="2" customFormat="1">
      <c r="A91" s="40"/>
      <c r="B91" s="41"/>
      <c r="C91" s="42"/>
      <c r="D91" s="219" t="s">
        <v>130</v>
      </c>
      <c r="E91" s="42"/>
      <c r="F91" s="220" t="s">
        <v>528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130</v>
      </c>
      <c r="AU91" s="19" t="s">
        <v>87</v>
      </c>
    </row>
    <row r="92" s="2" customFormat="1" ht="16.5" customHeight="1">
      <c r="A92" s="40"/>
      <c r="B92" s="41"/>
      <c r="C92" s="206" t="s">
        <v>129</v>
      </c>
      <c r="D92" s="206" t="s">
        <v>124</v>
      </c>
      <c r="E92" s="207" t="s">
        <v>529</v>
      </c>
      <c r="F92" s="208" t="s">
        <v>530</v>
      </c>
      <c r="G92" s="209" t="s">
        <v>522</v>
      </c>
      <c r="H92" s="210">
        <v>1</v>
      </c>
      <c r="I92" s="211"/>
      <c r="J92" s="212">
        <f>ROUND(I92*H92,2)</f>
        <v>0</v>
      </c>
      <c r="K92" s="208" t="s">
        <v>128</v>
      </c>
      <c r="L92" s="46"/>
      <c r="M92" s="213" t="s">
        <v>19</v>
      </c>
      <c r="N92" s="214" t="s">
        <v>48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129</v>
      </c>
      <c r="AT92" s="217" t="s">
        <v>124</v>
      </c>
      <c r="AU92" s="217" t="s">
        <v>87</v>
      </c>
      <c r="AY92" s="19" t="s">
        <v>122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85</v>
      </c>
      <c r="BK92" s="218">
        <f>ROUND(I92*H92,2)</f>
        <v>0</v>
      </c>
      <c r="BL92" s="19" t="s">
        <v>129</v>
      </c>
      <c r="BM92" s="217" t="s">
        <v>147</v>
      </c>
    </row>
    <row r="93" s="2" customFormat="1">
      <c r="A93" s="40"/>
      <c r="B93" s="41"/>
      <c r="C93" s="42"/>
      <c r="D93" s="219" t="s">
        <v>130</v>
      </c>
      <c r="E93" s="42"/>
      <c r="F93" s="220" t="s">
        <v>531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130</v>
      </c>
      <c r="AU93" s="19" t="s">
        <v>87</v>
      </c>
    </row>
    <row r="94" s="12" customFormat="1" ht="22.8" customHeight="1">
      <c r="A94" s="12"/>
      <c r="B94" s="190"/>
      <c r="C94" s="191"/>
      <c r="D94" s="192" t="s">
        <v>76</v>
      </c>
      <c r="E94" s="204" t="s">
        <v>532</v>
      </c>
      <c r="F94" s="204" t="s">
        <v>533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0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150</v>
      </c>
      <c r="AT94" s="202" t="s">
        <v>76</v>
      </c>
      <c r="AU94" s="202" t="s">
        <v>85</v>
      </c>
      <c r="AY94" s="201" t="s">
        <v>122</v>
      </c>
      <c r="BK94" s="203">
        <f>SUM(BK95:BK96)</f>
        <v>0</v>
      </c>
    </row>
    <row r="95" s="2" customFormat="1" ht="24.15" customHeight="1">
      <c r="A95" s="40"/>
      <c r="B95" s="41"/>
      <c r="C95" s="206" t="s">
        <v>150</v>
      </c>
      <c r="D95" s="206" t="s">
        <v>124</v>
      </c>
      <c r="E95" s="207" t="s">
        <v>534</v>
      </c>
      <c r="F95" s="208" t="s">
        <v>535</v>
      </c>
      <c r="G95" s="209" t="s">
        <v>522</v>
      </c>
      <c r="H95" s="210">
        <v>1</v>
      </c>
      <c r="I95" s="211"/>
      <c r="J95" s="212">
        <f>ROUND(I95*H95,2)</f>
        <v>0</v>
      </c>
      <c r="K95" s="208" t="s">
        <v>128</v>
      </c>
      <c r="L95" s="46"/>
      <c r="M95" s="213" t="s">
        <v>19</v>
      </c>
      <c r="N95" s="214" t="s">
        <v>48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129</v>
      </c>
      <c r="AT95" s="217" t="s">
        <v>124</v>
      </c>
      <c r="AU95" s="217" t="s">
        <v>87</v>
      </c>
      <c r="AY95" s="19" t="s">
        <v>122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85</v>
      </c>
      <c r="BK95" s="218">
        <f>ROUND(I95*H95,2)</f>
        <v>0</v>
      </c>
      <c r="BL95" s="19" t="s">
        <v>129</v>
      </c>
      <c r="BM95" s="217" t="s">
        <v>154</v>
      </c>
    </row>
    <row r="96" s="2" customFormat="1">
      <c r="A96" s="40"/>
      <c r="B96" s="41"/>
      <c r="C96" s="42"/>
      <c r="D96" s="219" t="s">
        <v>130</v>
      </c>
      <c r="E96" s="42"/>
      <c r="F96" s="220" t="s">
        <v>536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130</v>
      </c>
      <c r="AU96" s="19" t="s">
        <v>87</v>
      </c>
    </row>
    <row r="97" s="12" customFormat="1" ht="22.8" customHeight="1">
      <c r="A97" s="12"/>
      <c r="B97" s="190"/>
      <c r="C97" s="191"/>
      <c r="D97" s="192" t="s">
        <v>76</v>
      </c>
      <c r="E97" s="204" t="s">
        <v>537</v>
      </c>
      <c r="F97" s="204" t="s">
        <v>538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SUM(P98:P99)</f>
        <v>0</v>
      </c>
      <c r="Q97" s="198"/>
      <c r="R97" s="199">
        <f>SUM(R98:R99)</f>
        <v>0</v>
      </c>
      <c r="S97" s="198"/>
      <c r="T97" s="200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150</v>
      </c>
      <c r="AT97" s="202" t="s">
        <v>76</v>
      </c>
      <c r="AU97" s="202" t="s">
        <v>85</v>
      </c>
      <c r="AY97" s="201" t="s">
        <v>122</v>
      </c>
      <c r="BK97" s="203">
        <f>SUM(BK98:BK99)</f>
        <v>0</v>
      </c>
    </row>
    <row r="98" s="2" customFormat="1" ht="16.5" customHeight="1">
      <c r="A98" s="40"/>
      <c r="B98" s="41"/>
      <c r="C98" s="206" t="s">
        <v>142</v>
      </c>
      <c r="D98" s="206" t="s">
        <v>124</v>
      </c>
      <c r="E98" s="207" t="s">
        <v>539</v>
      </c>
      <c r="F98" s="208" t="s">
        <v>540</v>
      </c>
      <c r="G98" s="209" t="s">
        <v>522</v>
      </c>
      <c r="H98" s="210">
        <v>1</v>
      </c>
      <c r="I98" s="211"/>
      <c r="J98" s="212">
        <f>ROUND(I98*H98,2)</f>
        <v>0</v>
      </c>
      <c r="K98" s="208" t="s">
        <v>128</v>
      </c>
      <c r="L98" s="46"/>
      <c r="M98" s="213" t="s">
        <v>19</v>
      </c>
      <c r="N98" s="214" t="s">
        <v>48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129</v>
      </c>
      <c r="AT98" s="217" t="s">
        <v>124</v>
      </c>
      <c r="AU98" s="217" t="s">
        <v>87</v>
      </c>
      <c r="AY98" s="19" t="s">
        <v>122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85</v>
      </c>
      <c r="BK98" s="218">
        <f>ROUND(I98*H98,2)</f>
        <v>0</v>
      </c>
      <c r="BL98" s="19" t="s">
        <v>129</v>
      </c>
      <c r="BM98" s="217" t="s">
        <v>8</v>
      </c>
    </row>
    <row r="99" s="2" customFormat="1">
      <c r="A99" s="40"/>
      <c r="B99" s="41"/>
      <c r="C99" s="42"/>
      <c r="D99" s="219" t="s">
        <v>130</v>
      </c>
      <c r="E99" s="42"/>
      <c r="F99" s="220" t="s">
        <v>541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130</v>
      </c>
      <c r="AU99" s="19" t="s">
        <v>87</v>
      </c>
    </row>
    <row r="100" s="12" customFormat="1" ht="22.8" customHeight="1">
      <c r="A100" s="12"/>
      <c r="B100" s="190"/>
      <c r="C100" s="191"/>
      <c r="D100" s="192" t="s">
        <v>76</v>
      </c>
      <c r="E100" s="204" t="s">
        <v>542</v>
      </c>
      <c r="F100" s="204" t="s">
        <v>543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SUM(P101:P102)</f>
        <v>0</v>
      </c>
      <c r="Q100" s="198"/>
      <c r="R100" s="199">
        <f>SUM(R101:R102)</f>
        <v>0</v>
      </c>
      <c r="S100" s="198"/>
      <c r="T100" s="200">
        <f>SUM(T101:T102)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150</v>
      </c>
      <c r="AT100" s="202" t="s">
        <v>76</v>
      </c>
      <c r="AU100" s="202" t="s">
        <v>85</v>
      </c>
      <c r="AY100" s="201" t="s">
        <v>122</v>
      </c>
      <c r="BK100" s="203">
        <f>SUM(BK101:BK102)</f>
        <v>0</v>
      </c>
    </row>
    <row r="101" s="2" customFormat="1" ht="16.5" customHeight="1">
      <c r="A101" s="40"/>
      <c r="B101" s="41"/>
      <c r="C101" s="206" t="s">
        <v>159</v>
      </c>
      <c r="D101" s="206" t="s">
        <v>124</v>
      </c>
      <c r="E101" s="207" t="s">
        <v>544</v>
      </c>
      <c r="F101" s="208" t="s">
        <v>545</v>
      </c>
      <c r="G101" s="209" t="s">
        <v>522</v>
      </c>
      <c r="H101" s="210">
        <v>1</v>
      </c>
      <c r="I101" s="211"/>
      <c r="J101" s="212">
        <f>ROUND(I101*H101,2)</f>
        <v>0</v>
      </c>
      <c r="K101" s="208" t="s">
        <v>128</v>
      </c>
      <c r="L101" s="46"/>
      <c r="M101" s="213" t="s">
        <v>19</v>
      </c>
      <c r="N101" s="214" t="s">
        <v>48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129</v>
      </c>
      <c r="AT101" s="217" t="s">
        <v>124</v>
      </c>
      <c r="AU101" s="217" t="s">
        <v>87</v>
      </c>
      <c r="AY101" s="19" t="s">
        <v>122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85</v>
      </c>
      <c r="BK101" s="218">
        <f>ROUND(I101*H101,2)</f>
        <v>0</v>
      </c>
      <c r="BL101" s="19" t="s">
        <v>129</v>
      </c>
      <c r="BM101" s="217" t="s">
        <v>162</v>
      </c>
    </row>
    <row r="102" s="2" customFormat="1">
      <c r="A102" s="40"/>
      <c r="B102" s="41"/>
      <c r="C102" s="42"/>
      <c r="D102" s="219" t="s">
        <v>130</v>
      </c>
      <c r="E102" s="42"/>
      <c r="F102" s="220" t="s">
        <v>546</v>
      </c>
      <c r="G102" s="42"/>
      <c r="H102" s="42"/>
      <c r="I102" s="221"/>
      <c r="J102" s="42"/>
      <c r="K102" s="42"/>
      <c r="L102" s="46"/>
      <c r="M102" s="268"/>
      <c r="N102" s="269"/>
      <c r="O102" s="270"/>
      <c r="P102" s="270"/>
      <c r="Q102" s="270"/>
      <c r="R102" s="270"/>
      <c r="S102" s="270"/>
      <c r="T102" s="271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130</v>
      </c>
      <c r="AU102" s="19" t="s">
        <v>87</v>
      </c>
    </row>
    <row r="103" s="2" customFormat="1" ht="6.96" customHeight="1">
      <c r="A103" s="40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46"/>
      <c r="M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</sheetData>
  <sheetProtection sheet="1" autoFilter="0" formatColumns="0" formatRows="0" objects="1" scenarios="1" spinCount="100000" saltValue="1UvPFvSNAYKNdsrOb6KmASSduRAPKsHiSVkE2kNLCcgsJTgFty3AsP6AQ56kS8J1P/RMOAa+i8LQHNiMONRFSA==" hashValue="uZ/y4PP03Y8aBKVlTQrfBCNvEMG3DpZlTQBJ+kFFJkK7oGz2U2SiDuT3iyZe1F8J87wlydu2a2Gte0+rTL2FTA==" algorithmName="SHA-512" password="CC35"/>
  <autoFilter ref="C83:K10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3_01/012103000"/>
    <hyperlink ref="F91" r:id="rId2" display="https://podminky.urs.cz/item/CS_URS_2023_01/012303000"/>
    <hyperlink ref="F93" r:id="rId3" display="https://podminky.urs.cz/item/CS_URS_2023_01/013254000"/>
    <hyperlink ref="F96" r:id="rId4" display="https://podminky.urs.cz/item/CS_URS_2023_01/030001000"/>
    <hyperlink ref="F99" r:id="rId5" display="https://podminky.urs.cz/item/CS_URS_2023_01/043002001"/>
    <hyperlink ref="F102" r:id="rId6" display="https://podminky.urs.cz/item/CS_URS_2023_01/072002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6" customFormat="1" ht="45" customHeight="1">
      <c r="B3" s="276"/>
      <c r="C3" s="277" t="s">
        <v>547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548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549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550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551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552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553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554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555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556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557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84</v>
      </c>
      <c r="F18" s="283" t="s">
        <v>558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559</v>
      </c>
      <c r="F19" s="283" t="s">
        <v>560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561</v>
      </c>
      <c r="F20" s="283" t="s">
        <v>562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89</v>
      </c>
      <c r="F21" s="283" t="s">
        <v>563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564</v>
      </c>
      <c r="F22" s="283" t="s">
        <v>565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566</v>
      </c>
      <c r="F23" s="283" t="s">
        <v>567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568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569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570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571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572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573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574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575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576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108</v>
      </c>
      <c r="F36" s="283"/>
      <c r="G36" s="283" t="s">
        <v>577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578</v>
      </c>
      <c r="F37" s="283"/>
      <c r="G37" s="283" t="s">
        <v>579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58</v>
      </c>
      <c r="F38" s="283"/>
      <c r="G38" s="283" t="s">
        <v>580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59</v>
      </c>
      <c r="F39" s="283"/>
      <c r="G39" s="283" t="s">
        <v>581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109</v>
      </c>
      <c r="F40" s="283"/>
      <c r="G40" s="283" t="s">
        <v>582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110</v>
      </c>
      <c r="F41" s="283"/>
      <c r="G41" s="283" t="s">
        <v>583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584</v>
      </c>
      <c r="F42" s="283"/>
      <c r="G42" s="283" t="s">
        <v>585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586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587</v>
      </c>
      <c r="F44" s="283"/>
      <c r="G44" s="283" t="s">
        <v>588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112</v>
      </c>
      <c r="F45" s="283"/>
      <c r="G45" s="283" t="s">
        <v>589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590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591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592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593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594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595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596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597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598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599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600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601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602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603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604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605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606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607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608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609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610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611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612</v>
      </c>
      <c r="D76" s="301"/>
      <c r="E76" s="301"/>
      <c r="F76" s="301" t="s">
        <v>613</v>
      </c>
      <c r="G76" s="302"/>
      <c r="H76" s="301" t="s">
        <v>59</v>
      </c>
      <c r="I76" s="301" t="s">
        <v>62</v>
      </c>
      <c r="J76" s="301" t="s">
        <v>614</v>
      </c>
      <c r="K76" s="300"/>
    </row>
    <row r="77" s="1" customFormat="1" ht="17.25" customHeight="1">
      <c r="B77" s="298"/>
      <c r="C77" s="303" t="s">
        <v>615</v>
      </c>
      <c r="D77" s="303"/>
      <c r="E77" s="303"/>
      <c r="F77" s="304" t="s">
        <v>616</v>
      </c>
      <c r="G77" s="305"/>
      <c r="H77" s="303"/>
      <c r="I77" s="303"/>
      <c r="J77" s="303" t="s">
        <v>617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58</v>
      </c>
      <c r="D79" s="308"/>
      <c r="E79" s="308"/>
      <c r="F79" s="309" t="s">
        <v>618</v>
      </c>
      <c r="G79" s="310"/>
      <c r="H79" s="286" t="s">
        <v>619</v>
      </c>
      <c r="I79" s="286" t="s">
        <v>620</v>
      </c>
      <c r="J79" s="286">
        <v>20</v>
      </c>
      <c r="K79" s="300"/>
    </row>
    <row r="80" s="1" customFormat="1" ht="15" customHeight="1">
      <c r="B80" s="298"/>
      <c r="C80" s="286" t="s">
        <v>621</v>
      </c>
      <c r="D80" s="286"/>
      <c r="E80" s="286"/>
      <c r="F80" s="309" t="s">
        <v>618</v>
      </c>
      <c r="G80" s="310"/>
      <c r="H80" s="286" t="s">
        <v>622</v>
      </c>
      <c r="I80" s="286" t="s">
        <v>620</v>
      </c>
      <c r="J80" s="286">
        <v>120</v>
      </c>
      <c r="K80" s="300"/>
    </row>
    <row r="81" s="1" customFormat="1" ht="15" customHeight="1">
      <c r="B81" s="311"/>
      <c r="C81" s="286" t="s">
        <v>623</v>
      </c>
      <c r="D81" s="286"/>
      <c r="E81" s="286"/>
      <c r="F81" s="309" t="s">
        <v>624</v>
      </c>
      <c r="G81" s="310"/>
      <c r="H81" s="286" t="s">
        <v>625</v>
      </c>
      <c r="I81" s="286" t="s">
        <v>620</v>
      </c>
      <c r="J81" s="286">
        <v>50</v>
      </c>
      <c r="K81" s="300"/>
    </row>
    <row r="82" s="1" customFormat="1" ht="15" customHeight="1">
      <c r="B82" s="311"/>
      <c r="C82" s="286" t="s">
        <v>626</v>
      </c>
      <c r="D82" s="286"/>
      <c r="E82" s="286"/>
      <c r="F82" s="309" t="s">
        <v>618</v>
      </c>
      <c r="G82" s="310"/>
      <c r="H82" s="286" t="s">
        <v>627</v>
      </c>
      <c r="I82" s="286" t="s">
        <v>628</v>
      </c>
      <c r="J82" s="286"/>
      <c r="K82" s="300"/>
    </row>
    <row r="83" s="1" customFormat="1" ht="15" customHeight="1">
      <c r="B83" s="311"/>
      <c r="C83" s="312" t="s">
        <v>629</v>
      </c>
      <c r="D83" s="312"/>
      <c r="E83" s="312"/>
      <c r="F83" s="313" t="s">
        <v>624</v>
      </c>
      <c r="G83" s="312"/>
      <c r="H83" s="312" t="s">
        <v>630</v>
      </c>
      <c r="I83" s="312" t="s">
        <v>620</v>
      </c>
      <c r="J83" s="312">
        <v>15</v>
      </c>
      <c r="K83" s="300"/>
    </row>
    <row r="84" s="1" customFormat="1" ht="15" customHeight="1">
      <c r="B84" s="311"/>
      <c r="C84" s="312" t="s">
        <v>631</v>
      </c>
      <c r="D84" s="312"/>
      <c r="E84" s="312"/>
      <c r="F84" s="313" t="s">
        <v>624</v>
      </c>
      <c r="G84" s="312"/>
      <c r="H84" s="312" t="s">
        <v>632</v>
      </c>
      <c r="I84" s="312" t="s">
        <v>620</v>
      </c>
      <c r="J84" s="312">
        <v>15</v>
      </c>
      <c r="K84" s="300"/>
    </row>
    <row r="85" s="1" customFormat="1" ht="15" customHeight="1">
      <c r="B85" s="311"/>
      <c r="C85" s="312" t="s">
        <v>633</v>
      </c>
      <c r="D85" s="312"/>
      <c r="E85" s="312"/>
      <c r="F85" s="313" t="s">
        <v>624</v>
      </c>
      <c r="G85" s="312"/>
      <c r="H85" s="312" t="s">
        <v>634</v>
      </c>
      <c r="I85" s="312" t="s">
        <v>620</v>
      </c>
      <c r="J85" s="312">
        <v>20</v>
      </c>
      <c r="K85" s="300"/>
    </row>
    <row r="86" s="1" customFormat="1" ht="15" customHeight="1">
      <c r="B86" s="311"/>
      <c r="C86" s="312" t="s">
        <v>635</v>
      </c>
      <c r="D86" s="312"/>
      <c r="E86" s="312"/>
      <c r="F86" s="313" t="s">
        <v>624</v>
      </c>
      <c r="G86" s="312"/>
      <c r="H86" s="312" t="s">
        <v>636</v>
      </c>
      <c r="I86" s="312" t="s">
        <v>620</v>
      </c>
      <c r="J86" s="312">
        <v>20</v>
      </c>
      <c r="K86" s="300"/>
    </row>
    <row r="87" s="1" customFormat="1" ht="15" customHeight="1">
      <c r="B87" s="311"/>
      <c r="C87" s="286" t="s">
        <v>637</v>
      </c>
      <c r="D87" s="286"/>
      <c r="E87" s="286"/>
      <c r="F87" s="309" t="s">
        <v>624</v>
      </c>
      <c r="G87" s="310"/>
      <c r="H87" s="286" t="s">
        <v>638</v>
      </c>
      <c r="I87" s="286" t="s">
        <v>620</v>
      </c>
      <c r="J87" s="286">
        <v>50</v>
      </c>
      <c r="K87" s="300"/>
    </row>
    <row r="88" s="1" customFormat="1" ht="15" customHeight="1">
      <c r="B88" s="311"/>
      <c r="C88" s="286" t="s">
        <v>639</v>
      </c>
      <c r="D88" s="286"/>
      <c r="E88" s="286"/>
      <c r="F88" s="309" t="s">
        <v>624</v>
      </c>
      <c r="G88" s="310"/>
      <c r="H88" s="286" t="s">
        <v>640</v>
      </c>
      <c r="I88" s="286" t="s">
        <v>620</v>
      </c>
      <c r="J88" s="286">
        <v>20</v>
      </c>
      <c r="K88" s="300"/>
    </row>
    <row r="89" s="1" customFormat="1" ht="15" customHeight="1">
      <c r="B89" s="311"/>
      <c r="C89" s="286" t="s">
        <v>641</v>
      </c>
      <c r="D89" s="286"/>
      <c r="E89" s="286"/>
      <c r="F89" s="309" t="s">
        <v>624</v>
      </c>
      <c r="G89" s="310"/>
      <c r="H89" s="286" t="s">
        <v>642</v>
      </c>
      <c r="I89" s="286" t="s">
        <v>620</v>
      </c>
      <c r="J89" s="286">
        <v>20</v>
      </c>
      <c r="K89" s="300"/>
    </row>
    <row r="90" s="1" customFormat="1" ht="15" customHeight="1">
      <c r="B90" s="311"/>
      <c r="C90" s="286" t="s">
        <v>643</v>
      </c>
      <c r="D90" s="286"/>
      <c r="E90" s="286"/>
      <c r="F90" s="309" t="s">
        <v>624</v>
      </c>
      <c r="G90" s="310"/>
      <c r="H90" s="286" t="s">
        <v>644</v>
      </c>
      <c r="I90" s="286" t="s">
        <v>620</v>
      </c>
      <c r="J90" s="286">
        <v>50</v>
      </c>
      <c r="K90" s="300"/>
    </row>
    <row r="91" s="1" customFormat="1" ht="15" customHeight="1">
      <c r="B91" s="311"/>
      <c r="C91" s="286" t="s">
        <v>645</v>
      </c>
      <c r="D91" s="286"/>
      <c r="E91" s="286"/>
      <c r="F91" s="309" t="s">
        <v>624</v>
      </c>
      <c r="G91" s="310"/>
      <c r="H91" s="286" t="s">
        <v>645</v>
      </c>
      <c r="I91" s="286" t="s">
        <v>620</v>
      </c>
      <c r="J91" s="286">
        <v>50</v>
      </c>
      <c r="K91" s="300"/>
    </row>
    <row r="92" s="1" customFormat="1" ht="15" customHeight="1">
      <c r="B92" s="311"/>
      <c r="C92" s="286" t="s">
        <v>646</v>
      </c>
      <c r="D92" s="286"/>
      <c r="E92" s="286"/>
      <c r="F92" s="309" t="s">
        <v>624</v>
      </c>
      <c r="G92" s="310"/>
      <c r="H92" s="286" t="s">
        <v>647</v>
      </c>
      <c r="I92" s="286" t="s">
        <v>620</v>
      </c>
      <c r="J92" s="286">
        <v>255</v>
      </c>
      <c r="K92" s="300"/>
    </row>
    <row r="93" s="1" customFormat="1" ht="15" customHeight="1">
      <c r="B93" s="311"/>
      <c r="C93" s="286" t="s">
        <v>648</v>
      </c>
      <c r="D93" s="286"/>
      <c r="E93" s="286"/>
      <c r="F93" s="309" t="s">
        <v>618</v>
      </c>
      <c r="G93" s="310"/>
      <c r="H93" s="286" t="s">
        <v>649</v>
      </c>
      <c r="I93" s="286" t="s">
        <v>650</v>
      </c>
      <c r="J93" s="286"/>
      <c r="K93" s="300"/>
    </row>
    <row r="94" s="1" customFormat="1" ht="15" customHeight="1">
      <c r="B94" s="311"/>
      <c r="C94" s="286" t="s">
        <v>651</v>
      </c>
      <c r="D94" s="286"/>
      <c r="E94" s="286"/>
      <c r="F94" s="309" t="s">
        <v>618</v>
      </c>
      <c r="G94" s="310"/>
      <c r="H94" s="286" t="s">
        <v>652</v>
      </c>
      <c r="I94" s="286" t="s">
        <v>653</v>
      </c>
      <c r="J94" s="286"/>
      <c r="K94" s="300"/>
    </row>
    <row r="95" s="1" customFormat="1" ht="15" customHeight="1">
      <c r="B95" s="311"/>
      <c r="C95" s="286" t="s">
        <v>654</v>
      </c>
      <c r="D95" s="286"/>
      <c r="E95" s="286"/>
      <c r="F95" s="309" t="s">
        <v>618</v>
      </c>
      <c r="G95" s="310"/>
      <c r="H95" s="286" t="s">
        <v>654</v>
      </c>
      <c r="I95" s="286" t="s">
        <v>653</v>
      </c>
      <c r="J95" s="286"/>
      <c r="K95" s="300"/>
    </row>
    <row r="96" s="1" customFormat="1" ht="15" customHeight="1">
      <c r="B96" s="311"/>
      <c r="C96" s="286" t="s">
        <v>43</v>
      </c>
      <c r="D96" s="286"/>
      <c r="E96" s="286"/>
      <c r="F96" s="309" t="s">
        <v>618</v>
      </c>
      <c r="G96" s="310"/>
      <c r="H96" s="286" t="s">
        <v>655</v>
      </c>
      <c r="I96" s="286" t="s">
        <v>653</v>
      </c>
      <c r="J96" s="286"/>
      <c r="K96" s="300"/>
    </row>
    <row r="97" s="1" customFormat="1" ht="15" customHeight="1">
      <c r="B97" s="311"/>
      <c r="C97" s="286" t="s">
        <v>53</v>
      </c>
      <c r="D97" s="286"/>
      <c r="E97" s="286"/>
      <c r="F97" s="309" t="s">
        <v>618</v>
      </c>
      <c r="G97" s="310"/>
      <c r="H97" s="286" t="s">
        <v>656</v>
      </c>
      <c r="I97" s="286" t="s">
        <v>653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657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612</v>
      </c>
      <c r="D103" s="301"/>
      <c r="E103" s="301"/>
      <c r="F103" s="301" t="s">
        <v>613</v>
      </c>
      <c r="G103" s="302"/>
      <c r="H103" s="301" t="s">
        <v>59</v>
      </c>
      <c r="I103" s="301" t="s">
        <v>62</v>
      </c>
      <c r="J103" s="301" t="s">
        <v>614</v>
      </c>
      <c r="K103" s="300"/>
    </row>
    <row r="104" s="1" customFormat="1" ht="17.25" customHeight="1">
      <c r="B104" s="298"/>
      <c r="C104" s="303" t="s">
        <v>615</v>
      </c>
      <c r="D104" s="303"/>
      <c r="E104" s="303"/>
      <c r="F104" s="304" t="s">
        <v>616</v>
      </c>
      <c r="G104" s="305"/>
      <c r="H104" s="303"/>
      <c r="I104" s="303"/>
      <c r="J104" s="303" t="s">
        <v>617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58</v>
      </c>
      <c r="D106" s="308"/>
      <c r="E106" s="308"/>
      <c r="F106" s="309" t="s">
        <v>618</v>
      </c>
      <c r="G106" s="286"/>
      <c r="H106" s="286" t="s">
        <v>658</v>
      </c>
      <c r="I106" s="286" t="s">
        <v>620</v>
      </c>
      <c r="J106" s="286">
        <v>20</v>
      </c>
      <c r="K106" s="300"/>
    </row>
    <row r="107" s="1" customFormat="1" ht="15" customHeight="1">
      <c r="B107" s="298"/>
      <c r="C107" s="286" t="s">
        <v>621</v>
      </c>
      <c r="D107" s="286"/>
      <c r="E107" s="286"/>
      <c r="F107" s="309" t="s">
        <v>618</v>
      </c>
      <c r="G107" s="286"/>
      <c r="H107" s="286" t="s">
        <v>658</v>
      </c>
      <c r="I107" s="286" t="s">
        <v>620</v>
      </c>
      <c r="J107" s="286">
        <v>120</v>
      </c>
      <c r="K107" s="300"/>
    </row>
    <row r="108" s="1" customFormat="1" ht="15" customHeight="1">
      <c r="B108" s="311"/>
      <c r="C108" s="286" t="s">
        <v>623</v>
      </c>
      <c r="D108" s="286"/>
      <c r="E108" s="286"/>
      <c r="F108" s="309" t="s">
        <v>624</v>
      </c>
      <c r="G108" s="286"/>
      <c r="H108" s="286" t="s">
        <v>658</v>
      </c>
      <c r="I108" s="286" t="s">
        <v>620</v>
      </c>
      <c r="J108" s="286">
        <v>50</v>
      </c>
      <c r="K108" s="300"/>
    </row>
    <row r="109" s="1" customFormat="1" ht="15" customHeight="1">
      <c r="B109" s="311"/>
      <c r="C109" s="286" t="s">
        <v>626</v>
      </c>
      <c r="D109" s="286"/>
      <c r="E109" s="286"/>
      <c r="F109" s="309" t="s">
        <v>618</v>
      </c>
      <c r="G109" s="286"/>
      <c r="H109" s="286" t="s">
        <v>658</v>
      </c>
      <c r="I109" s="286" t="s">
        <v>628</v>
      </c>
      <c r="J109" s="286"/>
      <c r="K109" s="300"/>
    </row>
    <row r="110" s="1" customFormat="1" ht="15" customHeight="1">
      <c r="B110" s="311"/>
      <c r="C110" s="286" t="s">
        <v>637</v>
      </c>
      <c r="D110" s="286"/>
      <c r="E110" s="286"/>
      <c r="F110" s="309" t="s">
        <v>624</v>
      </c>
      <c r="G110" s="286"/>
      <c r="H110" s="286" t="s">
        <v>658</v>
      </c>
      <c r="I110" s="286" t="s">
        <v>620</v>
      </c>
      <c r="J110" s="286">
        <v>50</v>
      </c>
      <c r="K110" s="300"/>
    </row>
    <row r="111" s="1" customFormat="1" ht="15" customHeight="1">
      <c r="B111" s="311"/>
      <c r="C111" s="286" t="s">
        <v>645</v>
      </c>
      <c r="D111" s="286"/>
      <c r="E111" s="286"/>
      <c r="F111" s="309" t="s">
        <v>624</v>
      </c>
      <c r="G111" s="286"/>
      <c r="H111" s="286" t="s">
        <v>658</v>
      </c>
      <c r="I111" s="286" t="s">
        <v>620</v>
      </c>
      <c r="J111" s="286">
        <v>50</v>
      </c>
      <c r="K111" s="300"/>
    </row>
    <row r="112" s="1" customFormat="1" ht="15" customHeight="1">
      <c r="B112" s="311"/>
      <c r="C112" s="286" t="s">
        <v>643</v>
      </c>
      <c r="D112" s="286"/>
      <c r="E112" s="286"/>
      <c r="F112" s="309" t="s">
        <v>624</v>
      </c>
      <c r="G112" s="286"/>
      <c r="H112" s="286" t="s">
        <v>658</v>
      </c>
      <c r="I112" s="286" t="s">
        <v>620</v>
      </c>
      <c r="J112" s="286">
        <v>50</v>
      </c>
      <c r="K112" s="300"/>
    </row>
    <row r="113" s="1" customFormat="1" ht="15" customHeight="1">
      <c r="B113" s="311"/>
      <c r="C113" s="286" t="s">
        <v>58</v>
      </c>
      <c r="D113" s="286"/>
      <c r="E113" s="286"/>
      <c r="F113" s="309" t="s">
        <v>618</v>
      </c>
      <c r="G113" s="286"/>
      <c r="H113" s="286" t="s">
        <v>659</v>
      </c>
      <c r="I113" s="286" t="s">
        <v>620</v>
      </c>
      <c r="J113" s="286">
        <v>20</v>
      </c>
      <c r="K113" s="300"/>
    </row>
    <row r="114" s="1" customFormat="1" ht="15" customHeight="1">
      <c r="B114" s="311"/>
      <c r="C114" s="286" t="s">
        <v>660</v>
      </c>
      <c r="D114" s="286"/>
      <c r="E114" s="286"/>
      <c r="F114" s="309" t="s">
        <v>618</v>
      </c>
      <c r="G114" s="286"/>
      <c r="H114" s="286" t="s">
        <v>661</v>
      </c>
      <c r="I114" s="286" t="s">
        <v>620</v>
      </c>
      <c r="J114" s="286">
        <v>120</v>
      </c>
      <c r="K114" s="300"/>
    </row>
    <row r="115" s="1" customFormat="1" ht="15" customHeight="1">
      <c r="B115" s="311"/>
      <c r="C115" s="286" t="s">
        <v>43</v>
      </c>
      <c r="D115" s="286"/>
      <c r="E115" s="286"/>
      <c r="F115" s="309" t="s">
        <v>618</v>
      </c>
      <c r="G115" s="286"/>
      <c r="H115" s="286" t="s">
        <v>662</v>
      </c>
      <c r="I115" s="286" t="s">
        <v>653</v>
      </c>
      <c r="J115" s="286"/>
      <c r="K115" s="300"/>
    </row>
    <row r="116" s="1" customFormat="1" ht="15" customHeight="1">
      <c r="B116" s="311"/>
      <c r="C116" s="286" t="s">
        <v>53</v>
      </c>
      <c r="D116" s="286"/>
      <c r="E116" s="286"/>
      <c r="F116" s="309" t="s">
        <v>618</v>
      </c>
      <c r="G116" s="286"/>
      <c r="H116" s="286" t="s">
        <v>663</v>
      </c>
      <c r="I116" s="286" t="s">
        <v>653</v>
      </c>
      <c r="J116" s="286"/>
      <c r="K116" s="300"/>
    </row>
    <row r="117" s="1" customFormat="1" ht="15" customHeight="1">
      <c r="B117" s="311"/>
      <c r="C117" s="286" t="s">
        <v>62</v>
      </c>
      <c r="D117" s="286"/>
      <c r="E117" s="286"/>
      <c r="F117" s="309" t="s">
        <v>618</v>
      </c>
      <c r="G117" s="286"/>
      <c r="H117" s="286" t="s">
        <v>664</v>
      </c>
      <c r="I117" s="286" t="s">
        <v>665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666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612</v>
      </c>
      <c r="D123" s="301"/>
      <c r="E123" s="301"/>
      <c r="F123" s="301" t="s">
        <v>613</v>
      </c>
      <c r="G123" s="302"/>
      <c r="H123" s="301" t="s">
        <v>59</v>
      </c>
      <c r="I123" s="301" t="s">
        <v>62</v>
      </c>
      <c r="J123" s="301" t="s">
        <v>614</v>
      </c>
      <c r="K123" s="330"/>
    </row>
    <row r="124" s="1" customFormat="1" ht="17.25" customHeight="1">
      <c r="B124" s="329"/>
      <c r="C124" s="303" t="s">
        <v>615</v>
      </c>
      <c r="D124" s="303"/>
      <c r="E124" s="303"/>
      <c r="F124" s="304" t="s">
        <v>616</v>
      </c>
      <c r="G124" s="305"/>
      <c r="H124" s="303"/>
      <c r="I124" s="303"/>
      <c r="J124" s="303" t="s">
        <v>617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621</v>
      </c>
      <c r="D126" s="308"/>
      <c r="E126" s="308"/>
      <c r="F126" s="309" t="s">
        <v>618</v>
      </c>
      <c r="G126" s="286"/>
      <c r="H126" s="286" t="s">
        <v>658</v>
      </c>
      <c r="I126" s="286" t="s">
        <v>620</v>
      </c>
      <c r="J126" s="286">
        <v>120</v>
      </c>
      <c r="K126" s="334"/>
    </row>
    <row r="127" s="1" customFormat="1" ht="15" customHeight="1">
      <c r="B127" s="331"/>
      <c r="C127" s="286" t="s">
        <v>667</v>
      </c>
      <c r="D127" s="286"/>
      <c r="E127" s="286"/>
      <c r="F127" s="309" t="s">
        <v>618</v>
      </c>
      <c r="G127" s="286"/>
      <c r="H127" s="286" t="s">
        <v>668</v>
      </c>
      <c r="I127" s="286" t="s">
        <v>620</v>
      </c>
      <c r="J127" s="286" t="s">
        <v>669</v>
      </c>
      <c r="K127" s="334"/>
    </row>
    <row r="128" s="1" customFormat="1" ht="15" customHeight="1">
      <c r="B128" s="331"/>
      <c r="C128" s="286" t="s">
        <v>566</v>
      </c>
      <c r="D128" s="286"/>
      <c r="E128" s="286"/>
      <c r="F128" s="309" t="s">
        <v>618</v>
      </c>
      <c r="G128" s="286"/>
      <c r="H128" s="286" t="s">
        <v>670</v>
      </c>
      <c r="I128" s="286" t="s">
        <v>620</v>
      </c>
      <c r="J128" s="286" t="s">
        <v>669</v>
      </c>
      <c r="K128" s="334"/>
    </row>
    <row r="129" s="1" customFormat="1" ht="15" customHeight="1">
      <c r="B129" s="331"/>
      <c r="C129" s="286" t="s">
        <v>629</v>
      </c>
      <c r="D129" s="286"/>
      <c r="E129" s="286"/>
      <c r="F129" s="309" t="s">
        <v>624</v>
      </c>
      <c r="G129" s="286"/>
      <c r="H129" s="286" t="s">
        <v>630</v>
      </c>
      <c r="I129" s="286" t="s">
        <v>620</v>
      </c>
      <c r="J129" s="286">
        <v>15</v>
      </c>
      <c r="K129" s="334"/>
    </row>
    <row r="130" s="1" customFormat="1" ht="15" customHeight="1">
      <c r="B130" s="331"/>
      <c r="C130" s="312" t="s">
        <v>631</v>
      </c>
      <c r="D130" s="312"/>
      <c r="E130" s="312"/>
      <c r="F130" s="313" t="s">
        <v>624</v>
      </c>
      <c r="G130" s="312"/>
      <c r="H130" s="312" t="s">
        <v>632</v>
      </c>
      <c r="I130" s="312" t="s">
        <v>620</v>
      </c>
      <c r="J130" s="312">
        <v>15</v>
      </c>
      <c r="K130" s="334"/>
    </row>
    <row r="131" s="1" customFormat="1" ht="15" customHeight="1">
      <c r="B131" s="331"/>
      <c r="C131" s="312" t="s">
        <v>633</v>
      </c>
      <c r="D131" s="312"/>
      <c r="E131" s="312"/>
      <c r="F131" s="313" t="s">
        <v>624</v>
      </c>
      <c r="G131" s="312"/>
      <c r="H131" s="312" t="s">
        <v>634</v>
      </c>
      <c r="I131" s="312" t="s">
        <v>620</v>
      </c>
      <c r="J131" s="312">
        <v>20</v>
      </c>
      <c r="K131" s="334"/>
    </row>
    <row r="132" s="1" customFormat="1" ht="15" customHeight="1">
      <c r="B132" s="331"/>
      <c r="C132" s="312" t="s">
        <v>635</v>
      </c>
      <c r="D132" s="312"/>
      <c r="E132" s="312"/>
      <c r="F132" s="313" t="s">
        <v>624</v>
      </c>
      <c r="G132" s="312"/>
      <c r="H132" s="312" t="s">
        <v>636</v>
      </c>
      <c r="I132" s="312" t="s">
        <v>620</v>
      </c>
      <c r="J132" s="312">
        <v>20</v>
      </c>
      <c r="K132" s="334"/>
    </row>
    <row r="133" s="1" customFormat="1" ht="15" customHeight="1">
      <c r="B133" s="331"/>
      <c r="C133" s="286" t="s">
        <v>623</v>
      </c>
      <c r="D133" s="286"/>
      <c r="E133" s="286"/>
      <c r="F133" s="309" t="s">
        <v>624</v>
      </c>
      <c r="G133" s="286"/>
      <c r="H133" s="286" t="s">
        <v>658</v>
      </c>
      <c r="I133" s="286" t="s">
        <v>620</v>
      </c>
      <c r="J133" s="286">
        <v>50</v>
      </c>
      <c r="K133" s="334"/>
    </row>
    <row r="134" s="1" customFormat="1" ht="15" customHeight="1">
      <c r="B134" s="331"/>
      <c r="C134" s="286" t="s">
        <v>637</v>
      </c>
      <c r="D134" s="286"/>
      <c r="E134" s="286"/>
      <c r="F134" s="309" t="s">
        <v>624</v>
      </c>
      <c r="G134" s="286"/>
      <c r="H134" s="286" t="s">
        <v>658</v>
      </c>
      <c r="I134" s="286" t="s">
        <v>620</v>
      </c>
      <c r="J134" s="286">
        <v>50</v>
      </c>
      <c r="K134" s="334"/>
    </row>
    <row r="135" s="1" customFormat="1" ht="15" customHeight="1">
      <c r="B135" s="331"/>
      <c r="C135" s="286" t="s">
        <v>643</v>
      </c>
      <c r="D135" s="286"/>
      <c r="E135" s="286"/>
      <c r="F135" s="309" t="s">
        <v>624</v>
      </c>
      <c r="G135" s="286"/>
      <c r="H135" s="286" t="s">
        <v>658</v>
      </c>
      <c r="I135" s="286" t="s">
        <v>620</v>
      </c>
      <c r="J135" s="286">
        <v>50</v>
      </c>
      <c r="K135" s="334"/>
    </row>
    <row r="136" s="1" customFormat="1" ht="15" customHeight="1">
      <c r="B136" s="331"/>
      <c r="C136" s="286" t="s">
        <v>645</v>
      </c>
      <c r="D136" s="286"/>
      <c r="E136" s="286"/>
      <c r="F136" s="309" t="s">
        <v>624</v>
      </c>
      <c r="G136" s="286"/>
      <c r="H136" s="286" t="s">
        <v>658</v>
      </c>
      <c r="I136" s="286" t="s">
        <v>620</v>
      </c>
      <c r="J136" s="286">
        <v>50</v>
      </c>
      <c r="K136" s="334"/>
    </row>
    <row r="137" s="1" customFormat="1" ht="15" customHeight="1">
      <c r="B137" s="331"/>
      <c r="C137" s="286" t="s">
        <v>646</v>
      </c>
      <c r="D137" s="286"/>
      <c r="E137" s="286"/>
      <c r="F137" s="309" t="s">
        <v>624</v>
      </c>
      <c r="G137" s="286"/>
      <c r="H137" s="286" t="s">
        <v>671</v>
      </c>
      <c r="I137" s="286" t="s">
        <v>620</v>
      </c>
      <c r="J137" s="286">
        <v>255</v>
      </c>
      <c r="K137" s="334"/>
    </row>
    <row r="138" s="1" customFormat="1" ht="15" customHeight="1">
      <c r="B138" s="331"/>
      <c r="C138" s="286" t="s">
        <v>648</v>
      </c>
      <c r="D138" s="286"/>
      <c r="E138" s="286"/>
      <c r="F138" s="309" t="s">
        <v>618</v>
      </c>
      <c r="G138" s="286"/>
      <c r="H138" s="286" t="s">
        <v>672</v>
      </c>
      <c r="I138" s="286" t="s">
        <v>650</v>
      </c>
      <c r="J138" s="286"/>
      <c r="K138" s="334"/>
    </row>
    <row r="139" s="1" customFormat="1" ht="15" customHeight="1">
      <c r="B139" s="331"/>
      <c r="C139" s="286" t="s">
        <v>651</v>
      </c>
      <c r="D139" s="286"/>
      <c r="E139" s="286"/>
      <c r="F139" s="309" t="s">
        <v>618</v>
      </c>
      <c r="G139" s="286"/>
      <c r="H139" s="286" t="s">
        <v>673</v>
      </c>
      <c r="I139" s="286" t="s">
        <v>653</v>
      </c>
      <c r="J139" s="286"/>
      <c r="K139" s="334"/>
    </row>
    <row r="140" s="1" customFormat="1" ht="15" customHeight="1">
      <c r="B140" s="331"/>
      <c r="C140" s="286" t="s">
        <v>654</v>
      </c>
      <c r="D140" s="286"/>
      <c r="E140" s="286"/>
      <c r="F140" s="309" t="s">
        <v>618</v>
      </c>
      <c r="G140" s="286"/>
      <c r="H140" s="286" t="s">
        <v>654</v>
      </c>
      <c r="I140" s="286" t="s">
        <v>653</v>
      </c>
      <c r="J140" s="286"/>
      <c r="K140" s="334"/>
    </row>
    <row r="141" s="1" customFormat="1" ht="15" customHeight="1">
      <c r="B141" s="331"/>
      <c r="C141" s="286" t="s">
        <v>43</v>
      </c>
      <c r="D141" s="286"/>
      <c r="E141" s="286"/>
      <c r="F141" s="309" t="s">
        <v>618</v>
      </c>
      <c r="G141" s="286"/>
      <c r="H141" s="286" t="s">
        <v>674</v>
      </c>
      <c r="I141" s="286" t="s">
        <v>653</v>
      </c>
      <c r="J141" s="286"/>
      <c r="K141" s="334"/>
    </row>
    <row r="142" s="1" customFormat="1" ht="15" customHeight="1">
      <c r="B142" s="331"/>
      <c r="C142" s="286" t="s">
        <v>675</v>
      </c>
      <c r="D142" s="286"/>
      <c r="E142" s="286"/>
      <c r="F142" s="309" t="s">
        <v>618</v>
      </c>
      <c r="G142" s="286"/>
      <c r="H142" s="286" t="s">
        <v>676</v>
      </c>
      <c r="I142" s="286" t="s">
        <v>653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677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612</v>
      </c>
      <c r="D148" s="301"/>
      <c r="E148" s="301"/>
      <c r="F148" s="301" t="s">
        <v>613</v>
      </c>
      <c r="G148" s="302"/>
      <c r="H148" s="301" t="s">
        <v>59</v>
      </c>
      <c r="I148" s="301" t="s">
        <v>62</v>
      </c>
      <c r="J148" s="301" t="s">
        <v>614</v>
      </c>
      <c r="K148" s="300"/>
    </row>
    <row r="149" s="1" customFormat="1" ht="17.25" customHeight="1">
      <c r="B149" s="298"/>
      <c r="C149" s="303" t="s">
        <v>615</v>
      </c>
      <c r="D149" s="303"/>
      <c r="E149" s="303"/>
      <c r="F149" s="304" t="s">
        <v>616</v>
      </c>
      <c r="G149" s="305"/>
      <c r="H149" s="303"/>
      <c r="I149" s="303"/>
      <c r="J149" s="303" t="s">
        <v>617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621</v>
      </c>
      <c r="D151" s="286"/>
      <c r="E151" s="286"/>
      <c r="F151" s="339" t="s">
        <v>618</v>
      </c>
      <c r="G151" s="286"/>
      <c r="H151" s="338" t="s">
        <v>658</v>
      </c>
      <c r="I151" s="338" t="s">
        <v>620</v>
      </c>
      <c r="J151" s="338">
        <v>120</v>
      </c>
      <c r="K151" s="334"/>
    </row>
    <row r="152" s="1" customFormat="1" ht="15" customHeight="1">
      <c r="B152" s="311"/>
      <c r="C152" s="338" t="s">
        <v>667</v>
      </c>
      <c r="D152" s="286"/>
      <c r="E152" s="286"/>
      <c r="F152" s="339" t="s">
        <v>618</v>
      </c>
      <c r="G152" s="286"/>
      <c r="H152" s="338" t="s">
        <v>678</v>
      </c>
      <c r="I152" s="338" t="s">
        <v>620</v>
      </c>
      <c r="J152" s="338" t="s">
        <v>669</v>
      </c>
      <c r="K152" s="334"/>
    </row>
    <row r="153" s="1" customFormat="1" ht="15" customHeight="1">
      <c r="B153" s="311"/>
      <c r="C153" s="338" t="s">
        <v>566</v>
      </c>
      <c r="D153" s="286"/>
      <c r="E153" s="286"/>
      <c r="F153" s="339" t="s">
        <v>618</v>
      </c>
      <c r="G153" s="286"/>
      <c r="H153" s="338" t="s">
        <v>679</v>
      </c>
      <c r="I153" s="338" t="s">
        <v>620</v>
      </c>
      <c r="J153" s="338" t="s">
        <v>669</v>
      </c>
      <c r="K153" s="334"/>
    </row>
    <row r="154" s="1" customFormat="1" ht="15" customHeight="1">
      <c r="B154" s="311"/>
      <c r="C154" s="338" t="s">
        <v>623</v>
      </c>
      <c r="D154" s="286"/>
      <c r="E154" s="286"/>
      <c r="F154" s="339" t="s">
        <v>624</v>
      </c>
      <c r="G154" s="286"/>
      <c r="H154" s="338" t="s">
        <v>658</v>
      </c>
      <c r="I154" s="338" t="s">
        <v>620</v>
      </c>
      <c r="J154" s="338">
        <v>50</v>
      </c>
      <c r="K154" s="334"/>
    </row>
    <row r="155" s="1" customFormat="1" ht="15" customHeight="1">
      <c r="B155" s="311"/>
      <c r="C155" s="338" t="s">
        <v>626</v>
      </c>
      <c r="D155" s="286"/>
      <c r="E155" s="286"/>
      <c r="F155" s="339" t="s">
        <v>618</v>
      </c>
      <c r="G155" s="286"/>
      <c r="H155" s="338" t="s">
        <v>658</v>
      </c>
      <c r="I155" s="338" t="s">
        <v>628</v>
      </c>
      <c r="J155" s="338"/>
      <c r="K155" s="334"/>
    </row>
    <row r="156" s="1" customFormat="1" ht="15" customHeight="1">
      <c r="B156" s="311"/>
      <c r="C156" s="338" t="s">
        <v>637</v>
      </c>
      <c r="D156" s="286"/>
      <c r="E156" s="286"/>
      <c r="F156" s="339" t="s">
        <v>624</v>
      </c>
      <c r="G156" s="286"/>
      <c r="H156" s="338" t="s">
        <v>658</v>
      </c>
      <c r="I156" s="338" t="s">
        <v>620</v>
      </c>
      <c r="J156" s="338">
        <v>50</v>
      </c>
      <c r="K156" s="334"/>
    </row>
    <row r="157" s="1" customFormat="1" ht="15" customHeight="1">
      <c r="B157" s="311"/>
      <c r="C157" s="338" t="s">
        <v>645</v>
      </c>
      <c r="D157" s="286"/>
      <c r="E157" s="286"/>
      <c r="F157" s="339" t="s">
        <v>624</v>
      </c>
      <c r="G157" s="286"/>
      <c r="H157" s="338" t="s">
        <v>658</v>
      </c>
      <c r="I157" s="338" t="s">
        <v>620</v>
      </c>
      <c r="J157" s="338">
        <v>50</v>
      </c>
      <c r="K157" s="334"/>
    </row>
    <row r="158" s="1" customFormat="1" ht="15" customHeight="1">
      <c r="B158" s="311"/>
      <c r="C158" s="338" t="s">
        <v>643</v>
      </c>
      <c r="D158" s="286"/>
      <c r="E158" s="286"/>
      <c r="F158" s="339" t="s">
        <v>624</v>
      </c>
      <c r="G158" s="286"/>
      <c r="H158" s="338" t="s">
        <v>658</v>
      </c>
      <c r="I158" s="338" t="s">
        <v>620</v>
      </c>
      <c r="J158" s="338">
        <v>50</v>
      </c>
      <c r="K158" s="334"/>
    </row>
    <row r="159" s="1" customFormat="1" ht="15" customHeight="1">
      <c r="B159" s="311"/>
      <c r="C159" s="338" t="s">
        <v>95</v>
      </c>
      <c r="D159" s="286"/>
      <c r="E159" s="286"/>
      <c r="F159" s="339" t="s">
        <v>618</v>
      </c>
      <c r="G159" s="286"/>
      <c r="H159" s="338" t="s">
        <v>680</v>
      </c>
      <c r="I159" s="338" t="s">
        <v>620</v>
      </c>
      <c r="J159" s="338" t="s">
        <v>681</v>
      </c>
      <c r="K159" s="334"/>
    </row>
    <row r="160" s="1" customFormat="1" ht="15" customHeight="1">
      <c r="B160" s="311"/>
      <c r="C160" s="338" t="s">
        <v>682</v>
      </c>
      <c r="D160" s="286"/>
      <c r="E160" s="286"/>
      <c r="F160" s="339" t="s">
        <v>618</v>
      </c>
      <c r="G160" s="286"/>
      <c r="H160" s="338" t="s">
        <v>683</v>
      </c>
      <c r="I160" s="338" t="s">
        <v>653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684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612</v>
      </c>
      <c r="D166" s="301"/>
      <c r="E166" s="301"/>
      <c r="F166" s="301" t="s">
        <v>613</v>
      </c>
      <c r="G166" s="343"/>
      <c r="H166" s="344" t="s">
        <v>59</v>
      </c>
      <c r="I166" s="344" t="s">
        <v>62</v>
      </c>
      <c r="J166" s="301" t="s">
        <v>614</v>
      </c>
      <c r="K166" s="278"/>
    </row>
    <row r="167" s="1" customFormat="1" ht="17.25" customHeight="1">
      <c r="B167" s="279"/>
      <c r="C167" s="303" t="s">
        <v>615</v>
      </c>
      <c r="D167" s="303"/>
      <c r="E167" s="303"/>
      <c r="F167" s="304" t="s">
        <v>616</v>
      </c>
      <c r="G167" s="345"/>
      <c r="H167" s="346"/>
      <c r="I167" s="346"/>
      <c r="J167" s="303" t="s">
        <v>617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621</v>
      </c>
      <c r="D169" s="286"/>
      <c r="E169" s="286"/>
      <c r="F169" s="309" t="s">
        <v>618</v>
      </c>
      <c r="G169" s="286"/>
      <c r="H169" s="286" t="s">
        <v>658</v>
      </c>
      <c r="I169" s="286" t="s">
        <v>620</v>
      </c>
      <c r="J169" s="286">
        <v>120</v>
      </c>
      <c r="K169" s="334"/>
    </row>
    <row r="170" s="1" customFormat="1" ht="15" customHeight="1">
      <c r="B170" s="311"/>
      <c r="C170" s="286" t="s">
        <v>667</v>
      </c>
      <c r="D170" s="286"/>
      <c r="E170" s="286"/>
      <c r="F170" s="309" t="s">
        <v>618</v>
      </c>
      <c r="G170" s="286"/>
      <c r="H170" s="286" t="s">
        <v>668</v>
      </c>
      <c r="I170" s="286" t="s">
        <v>620</v>
      </c>
      <c r="J170" s="286" t="s">
        <v>669</v>
      </c>
      <c r="K170" s="334"/>
    </row>
    <row r="171" s="1" customFormat="1" ht="15" customHeight="1">
      <c r="B171" s="311"/>
      <c r="C171" s="286" t="s">
        <v>566</v>
      </c>
      <c r="D171" s="286"/>
      <c r="E171" s="286"/>
      <c r="F171" s="309" t="s">
        <v>618</v>
      </c>
      <c r="G171" s="286"/>
      <c r="H171" s="286" t="s">
        <v>685</v>
      </c>
      <c r="I171" s="286" t="s">
        <v>620</v>
      </c>
      <c r="J171" s="286" t="s">
        <v>669</v>
      </c>
      <c r="K171" s="334"/>
    </row>
    <row r="172" s="1" customFormat="1" ht="15" customHeight="1">
      <c r="B172" s="311"/>
      <c r="C172" s="286" t="s">
        <v>623</v>
      </c>
      <c r="D172" s="286"/>
      <c r="E172" s="286"/>
      <c r="F172" s="309" t="s">
        <v>624</v>
      </c>
      <c r="G172" s="286"/>
      <c r="H172" s="286" t="s">
        <v>685</v>
      </c>
      <c r="I172" s="286" t="s">
        <v>620</v>
      </c>
      <c r="J172" s="286">
        <v>50</v>
      </c>
      <c r="K172" s="334"/>
    </row>
    <row r="173" s="1" customFormat="1" ht="15" customHeight="1">
      <c r="B173" s="311"/>
      <c r="C173" s="286" t="s">
        <v>626</v>
      </c>
      <c r="D173" s="286"/>
      <c r="E173" s="286"/>
      <c r="F173" s="309" t="s">
        <v>618</v>
      </c>
      <c r="G173" s="286"/>
      <c r="H173" s="286" t="s">
        <v>685</v>
      </c>
      <c r="I173" s="286" t="s">
        <v>628</v>
      </c>
      <c r="J173" s="286"/>
      <c r="K173" s="334"/>
    </row>
    <row r="174" s="1" customFormat="1" ht="15" customHeight="1">
      <c r="B174" s="311"/>
      <c r="C174" s="286" t="s">
        <v>637</v>
      </c>
      <c r="D174" s="286"/>
      <c r="E174" s="286"/>
      <c r="F174" s="309" t="s">
        <v>624</v>
      </c>
      <c r="G174" s="286"/>
      <c r="H174" s="286" t="s">
        <v>685</v>
      </c>
      <c r="I174" s="286" t="s">
        <v>620</v>
      </c>
      <c r="J174" s="286">
        <v>50</v>
      </c>
      <c r="K174" s="334"/>
    </row>
    <row r="175" s="1" customFormat="1" ht="15" customHeight="1">
      <c r="B175" s="311"/>
      <c r="C175" s="286" t="s">
        <v>645</v>
      </c>
      <c r="D175" s="286"/>
      <c r="E175" s="286"/>
      <c r="F175" s="309" t="s">
        <v>624</v>
      </c>
      <c r="G175" s="286"/>
      <c r="H175" s="286" t="s">
        <v>685</v>
      </c>
      <c r="I175" s="286" t="s">
        <v>620</v>
      </c>
      <c r="J175" s="286">
        <v>50</v>
      </c>
      <c r="K175" s="334"/>
    </row>
    <row r="176" s="1" customFormat="1" ht="15" customHeight="1">
      <c r="B176" s="311"/>
      <c r="C176" s="286" t="s">
        <v>643</v>
      </c>
      <c r="D176" s="286"/>
      <c r="E176" s="286"/>
      <c r="F176" s="309" t="s">
        <v>624</v>
      </c>
      <c r="G176" s="286"/>
      <c r="H176" s="286" t="s">
        <v>685</v>
      </c>
      <c r="I176" s="286" t="s">
        <v>620</v>
      </c>
      <c r="J176" s="286">
        <v>50</v>
      </c>
      <c r="K176" s="334"/>
    </row>
    <row r="177" s="1" customFormat="1" ht="15" customHeight="1">
      <c r="B177" s="311"/>
      <c r="C177" s="286" t="s">
        <v>108</v>
      </c>
      <c r="D177" s="286"/>
      <c r="E177" s="286"/>
      <c r="F177" s="309" t="s">
        <v>618</v>
      </c>
      <c r="G177" s="286"/>
      <c r="H177" s="286" t="s">
        <v>686</v>
      </c>
      <c r="I177" s="286" t="s">
        <v>687</v>
      </c>
      <c r="J177" s="286"/>
      <c r="K177" s="334"/>
    </row>
    <row r="178" s="1" customFormat="1" ht="15" customHeight="1">
      <c r="B178" s="311"/>
      <c r="C178" s="286" t="s">
        <v>62</v>
      </c>
      <c r="D178" s="286"/>
      <c r="E178" s="286"/>
      <c r="F178" s="309" t="s">
        <v>618</v>
      </c>
      <c r="G178" s="286"/>
      <c r="H178" s="286" t="s">
        <v>688</v>
      </c>
      <c r="I178" s="286" t="s">
        <v>689</v>
      </c>
      <c r="J178" s="286">
        <v>1</v>
      </c>
      <c r="K178" s="334"/>
    </row>
    <row r="179" s="1" customFormat="1" ht="15" customHeight="1">
      <c r="B179" s="311"/>
      <c r="C179" s="286" t="s">
        <v>58</v>
      </c>
      <c r="D179" s="286"/>
      <c r="E179" s="286"/>
      <c r="F179" s="309" t="s">
        <v>618</v>
      </c>
      <c r="G179" s="286"/>
      <c r="H179" s="286" t="s">
        <v>690</v>
      </c>
      <c r="I179" s="286" t="s">
        <v>620</v>
      </c>
      <c r="J179" s="286">
        <v>20</v>
      </c>
      <c r="K179" s="334"/>
    </row>
    <row r="180" s="1" customFormat="1" ht="15" customHeight="1">
      <c r="B180" s="311"/>
      <c r="C180" s="286" t="s">
        <v>59</v>
      </c>
      <c r="D180" s="286"/>
      <c r="E180" s="286"/>
      <c r="F180" s="309" t="s">
        <v>618</v>
      </c>
      <c r="G180" s="286"/>
      <c r="H180" s="286" t="s">
        <v>691</v>
      </c>
      <c r="I180" s="286" t="s">
        <v>620</v>
      </c>
      <c r="J180" s="286">
        <v>255</v>
      </c>
      <c r="K180" s="334"/>
    </row>
    <row r="181" s="1" customFormat="1" ht="15" customHeight="1">
      <c r="B181" s="311"/>
      <c r="C181" s="286" t="s">
        <v>109</v>
      </c>
      <c r="D181" s="286"/>
      <c r="E181" s="286"/>
      <c r="F181" s="309" t="s">
        <v>618</v>
      </c>
      <c r="G181" s="286"/>
      <c r="H181" s="286" t="s">
        <v>582</v>
      </c>
      <c r="I181" s="286" t="s">
        <v>620</v>
      </c>
      <c r="J181" s="286">
        <v>10</v>
      </c>
      <c r="K181" s="334"/>
    </row>
    <row r="182" s="1" customFormat="1" ht="15" customHeight="1">
      <c r="B182" s="311"/>
      <c r="C182" s="286" t="s">
        <v>110</v>
      </c>
      <c r="D182" s="286"/>
      <c r="E182" s="286"/>
      <c r="F182" s="309" t="s">
        <v>618</v>
      </c>
      <c r="G182" s="286"/>
      <c r="H182" s="286" t="s">
        <v>692</v>
      </c>
      <c r="I182" s="286" t="s">
        <v>653</v>
      </c>
      <c r="J182" s="286"/>
      <c r="K182" s="334"/>
    </row>
    <row r="183" s="1" customFormat="1" ht="15" customHeight="1">
      <c r="B183" s="311"/>
      <c r="C183" s="286" t="s">
        <v>693</v>
      </c>
      <c r="D183" s="286"/>
      <c r="E183" s="286"/>
      <c r="F183" s="309" t="s">
        <v>618</v>
      </c>
      <c r="G183" s="286"/>
      <c r="H183" s="286" t="s">
        <v>694</v>
      </c>
      <c r="I183" s="286" t="s">
        <v>653</v>
      </c>
      <c r="J183" s="286"/>
      <c r="K183" s="334"/>
    </row>
    <row r="184" s="1" customFormat="1" ht="15" customHeight="1">
      <c r="B184" s="311"/>
      <c r="C184" s="286" t="s">
        <v>682</v>
      </c>
      <c r="D184" s="286"/>
      <c r="E184" s="286"/>
      <c r="F184" s="309" t="s">
        <v>618</v>
      </c>
      <c r="G184" s="286"/>
      <c r="H184" s="286" t="s">
        <v>695</v>
      </c>
      <c r="I184" s="286" t="s">
        <v>653</v>
      </c>
      <c r="J184" s="286"/>
      <c r="K184" s="334"/>
    </row>
    <row r="185" s="1" customFormat="1" ht="15" customHeight="1">
      <c r="B185" s="311"/>
      <c r="C185" s="286" t="s">
        <v>112</v>
      </c>
      <c r="D185" s="286"/>
      <c r="E185" s="286"/>
      <c r="F185" s="309" t="s">
        <v>624</v>
      </c>
      <c r="G185" s="286"/>
      <c r="H185" s="286" t="s">
        <v>696</v>
      </c>
      <c r="I185" s="286" t="s">
        <v>620</v>
      </c>
      <c r="J185" s="286">
        <v>50</v>
      </c>
      <c r="K185" s="334"/>
    </row>
    <row r="186" s="1" customFormat="1" ht="15" customHeight="1">
      <c r="B186" s="311"/>
      <c r="C186" s="286" t="s">
        <v>697</v>
      </c>
      <c r="D186" s="286"/>
      <c r="E186" s="286"/>
      <c r="F186" s="309" t="s">
        <v>624</v>
      </c>
      <c r="G186" s="286"/>
      <c r="H186" s="286" t="s">
        <v>698</v>
      </c>
      <c r="I186" s="286" t="s">
        <v>699</v>
      </c>
      <c r="J186" s="286"/>
      <c r="K186" s="334"/>
    </row>
    <row r="187" s="1" customFormat="1" ht="15" customHeight="1">
      <c r="B187" s="311"/>
      <c r="C187" s="286" t="s">
        <v>700</v>
      </c>
      <c r="D187" s="286"/>
      <c r="E187" s="286"/>
      <c r="F187" s="309" t="s">
        <v>624</v>
      </c>
      <c r="G187" s="286"/>
      <c r="H187" s="286" t="s">
        <v>701</v>
      </c>
      <c r="I187" s="286" t="s">
        <v>699</v>
      </c>
      <c r="J187" s="286"/>
      <c r="K187" s="334"/>
    </row>
    <row r="188" s="1" customFormat="1" ht="15" customHeight="1">
      <c r="B188" s="311"/>
      <c r="C188" s="286" t="s">
        <v>702</v>
      </c>
      <c r="D188" s="286"/>
      <c r="E188" s="286"/>
      <c r="F188" s="309" t="s">
        <v>624</v>
      </c>
      <c r="G188" s="286"/>
      <c r="H188" s="286" t="s">
        <v>703</v>
      </c>
      <c r="I188" s="286" t="s">
        <v>699</v>
      </c>
      <c r="J188" s="286"/>
      <c r="K188" s="334"/>
    </row>
    <row r="189" s="1" customFormat="1" ht="15" customHeight="1">
      <c r="B189" s="311"/>
      <c r="C189" s="347" t="s">
        <v>704</v>
      </c>
      <c r="D189" s="286"/>
      <c r="E189" s="286"/>
      <c r="F189" s="309" t="s">
        <v>624</v>
      </c>
      <c r="G189" s="286"/>
      <c r="H189" s="286" t="s">
        <v>705</v>
      </c>
      <c r="I189" s="286" t="s">
        <v>706</v>
      </c>
      <c r="J189" s="348" t="s">
        <v>707</v>
      </c>
      <c r="K189" s="334"/>
    </row>
    <row r="190" s="17" customFormat="1" ht="15" customHeight="1">
      <c r="B190" s="349"/>
      <c r="C190" s="350" t="s">
        <v>708</v>
      </c>
      <c r="D190" s="351"/>
      <c r="E190" s="351"/>
      <c r="F190" s="352" t="s">
        <v>624</v>
      </c>
      <c r="G190" s="351"/>
      <c r="H190" s="351" t="s">
        <v>709</v>
      </c>
      <c r="I190" s="351" t="s">
        <v>706</v>
      </c>
      <c r="J190" s="353" t="s">
        <v>707</v>
      </c>
      <c r="K190" s="354"/>
    </row>
    <row r="191" s="1" customFormat="1" ht="15" customHeight="1">
      <c r="B191" s="311"/>
      <c r="C191" s="347" t="s">
        <v>47</v>
      </c>
      <c r="D191" s="286"/>
      <c r="E191" s="286"/>
      <c r="F191" s="309" t="s">
        <v>618</v>
      </c>
      <c r="G191" s="286"/>
      <c r="H191" s="283" t="s">
        <v>710</v>
      </c>
      <c r="I191" s="286" t="s">
        <v>711</v>
      </c>
      <c r="J191" s="286"/>
      <c r="K191" s="334"/>
    </row>
    <row r="192" s="1" customFormat="1" ht="15" customHeight="1">
      <c r="B192" s="311"/>
      <c r="C192" s="347" t="s">
        <v>712</v>
      </c>
      <c r="D192" s="286"/>
      <c r="E192" s="286"/>
      <c r="F192" s="309" t="s">
        <v>618</v>
      </c>
      <c r="G192" s="286"/>
      <c r="H192" s="286" t="s">
        <v>713</v>
      </c>
      <c r="I192" s="286" t="s">
        <v>653</v>
      </c>
      <c r="J192" s="286"/>
      <c r="K192" s="334"/>
    </row>
    <row r="193" s="1" customFormat="1" ht="15" customHeight="1">
      <c r="B193" s="311"/>
      <c r="C193" s="347" t="s">
        <v>714</v>
      </c>
      <c r="D193" s="286"/>
      <c r="E193" s="286"/>
      <c r="F193" s="309" t="s">
        <v>618</v>
      </c>
      <c r="G193" s="286"/>
      <c r="H193" s="286" t="s">
        <v>715</v>
      </c>
      <c r="I193" s="286" t="s">
        <v>653</v>
      </c>
      <c r="J193" s="286"/>
      <c r="K193" s="334"/>
    </row>
    <row r="194" s="1" customFormat="1" ht="15" customHeight="1">
      <c r="B194" s="311"/>
      <c r="C194" s="347" t="s">
        <v>716</v>
      </c>
      <c r="D194" s="286"/>
      <c r="E194" s="286"/>
      <c r="F194" s="309" t="s">
        <v>624</v>
      </c>
      <c r="G194" s="286"/>
      <c r="H194" s="286" t="s">
        <v>717</v>
      </c>
      <c r="I194" s="286" t="s">
        <v>653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718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719</v>
      </c>
      <c r="D201" s="356"/>
      <c r="E201" s="356"/>
      <c r="F201" s="356" t="s">
        <v>720</v>
      </c>
      <c r="G201" s="357"/>
      <c r="H201" s="356" t="s">
        <v>721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711</v>
      </c>
      <c r="D203" s="286"/>
      <c r="E203" s="286"/>
      <c r="F203" s="309" t="s">
        <v>48</v>
      </c>
      <c r="G203" s="286"/>
      <c r="H203" s="286" t="s">
        <v>722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49</v>
      </c>
      <c r="G204" s="286"/>
      <c r="H204" s="286" t="s">
        <v>723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52</v>
      </c>
      <c r="G205" s="286"/>
      <c r="H205" s="286" t="s">
        <v>724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50</v>
      </c>
      <c r="G206" s="286"/>
      <c r="H206" s="286" t="s">
        <v>725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51</v>
      </c>
      <c r="G207" s="286"/>
      <c r="H207" s="286" t="s">
        <v>726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665</v>
      </c>
      <c r="D209" s="286"/>
      <c r="E209" s="286"/>
      <c r="F209" s="309" t="s">
        <v>84</v>
      </c>
      <c r="G209" s="286"/>
      <c r="H209" s="286" t="s">
        <v>727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561</v>
      </c>
      <c r="G210" s="286"/>
      <c r="H210" s="286" t="s">
        <v>562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559</v>
      </c>
      <c r="G211" s="286"/>
      <c r="H211" s="286" t="s">
        <v>728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89</v>
      </c>
      <c r="G212" s="347"/>
      <c r="H212" s="338" t="s">
        <v>563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564</v>
      </c>
      <c r="G213" s="347"/>
      <c r="H213" s="338" t="s">
        <v>729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689</v>
      </c>
      <c r="D215" s="286"/>
      <c r="E215" s="286"/>
      <c r="F215" s="309">
        <v>1</v>
      </c>
      <c r="G215" s="347"/>
      <c r="H215" s="338" t="s">
        <v>730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731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732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733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civil</dc:creator>
  <cp:lastModifiedBy>civil</cp:lastModifiedBy>
  <dcterms:created xsi:type="dcterms:W3CDTF">2025-06-23T08:42:02Z</dcterms:created>
  <dcterms:modified xsi:type="dcterms:W3CDTF">2025-06-23T08:42:05Z</dcterms:modified>
</cp:coreProperties>
</file>