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EuKData\Projekty_vstup\23-098-Malsovice-svoz(OR)\ZD+VZ\ZD\CD\"/>
    </mc:Choice>
  </mc:AlternateContent>
  <xr:revisionPtr revIDLastSave="0" documentId="13_ncr:1_{C523DFD7-C1FF-417B-8897-AC0429F80F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List1!$A$1:$I$42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I38" i="1"/>
  <c r="I11" i="1" l="1"/>
  <c r="I34" i="1"/>
  <c r="I12" i="1"/>
  <c r="I33" i="1"/>
  <c r="I32" i="1"/>
  <c r="I39" i="1"/>
  <c r="I40" i="1" s="1"/>
  <c r="I21" i="1"/>
  <c r="I20" i="1"/>
  <c r="I19" i="1"/>
  <c r="I18" i="1"/>
  <c r="I17" i="1"/>
  <c r="I6" i="1"/>
  <c r="I7" i="1"/>
  <c r="I8" i="1"/>
  <c r="I9" i="1"/>
  <c r="I10" i="1"/>
  <c r="I22" i="1"/>
  <c r="I16" i="1"/>
  <c r="I27" i="1"/>
  <c r="I28" i="1"/>
  <c r="I29" i="1"/>
  <c r="I30" i="1"/>
  <c r="I31" i="1"/>
  <c r="I35" i="1"/>
  <c r="I26" i="1"/>
  <c r="I36" i="1" l="1"/>
  <c r="I23" i="1"/>
  <c r="I13" i="1"/>
  <c r="I42" i="1" l="1"/>
</calcChain>
</file>

<file path=xl/sharedStrings.xml><?xml version="1.0" encoding="utf-8"?>
<sst xmlns="http://schemas.openxmlformats.org/spreadsheetml/2006/main" count="101" uniqueCount="61">
  <si>
    <t>sklo</t>
  </si>
  <si>
    <t>kovy</t>
  </si>
  <si>
    <t>1x30</t>
  </si>
  <si>
    <t>1x7</t>
  </si>
  <si>
    <t>papír a lepenka</t>
  </si>
  <si>
    <t>plasty + nápojový karton</t>
  </si>
  <si>
    <t>1x14</t>
  </si>
  <si>
    <t>svoz směsného komunálního odpadu</t>
  </si>
  <si>
    <t>svoz BIO odpadu</t>
  </si>
  <si>
    <t>biologicky rozložitelný komunální odpad</t>
  </si>
  <si>
    <t>směsný komunální odpad</t>
  </si>
  <si>
    <t>plasty (NK)</t>
  </si>
  <si>
    <t>jedlý olej a tuk</t>
  </si>
  <si>
    <t>kód odpadu</t>
  </si>
  <si>
    <t>název odpadu</t>
  </si>
  <si>
    <t>typ nádoby</t>
  </si>
  <si>
    <t>interval svozu</t>
  </si>
  <si>
    <t>svozů/rok</t>
  </si>
  <si>
    <t>počet nádob</t>
  </si>
  <si>
    <t>předpokládané množství</t>
  </si>
  <si>
    <t>cena za tunu</t>
  </si>
  <si>
    <t>cena za rok</t>
  </si>
  <si>
    <t>cena za výsyp 1 nádoby</t>
  </si>
  <si>
    <t>Svoz separovaných odpadů z veřejných stanovišť</t>
  </si>
  <si>
    <t>Cena za převzetí odpadů</t>
  </si>
  <si>
    <t>Cena za 1 svoz</t>
  </si>
  <si>
    <t>upřesnění nádob</t>
  </si>
  <si>
    <t>120 l</t>
  </si>
  <si>
    <t>1100 l</t>
  </si>
  <si>
    <t>Celkem bez DPH</t>
  </si>
  <si>
    <t>SKO poplatek (plná sazba)</t>
  </si>
  <si>
    <t>Malšovice 12, Choratice 4, Borek 1, Hliněná 1, Javory 1, Stará Bohyně 1</t>
  </si>
  <si>
    <t>Malšovice 12, Choratice 3, Borek 1, Hliněná 1, Javory 1, Stará Bohyně 1</t>
  </si>
  <si>
    <t>1100 l 2100 l</t>
  </si>
  <si>
    <t>Malšovice 5, Choratice 2, Borek 1, Hliněná 1, Javory 1, Stará Bohyně 1</t>
  </si>
  <si>
    <t>1x60</t>
  </si>
  <si>
    <t>Malšovice 4, Choratice 1</t>
  </si>
  <si>
    <t xml:space="preserve">120 l </t>
  </si>
  <si>
    <t>Malšovice 4</t>
  </si>
  <si>
    <t>sezona</t>
  </si>
  <si>
    <t>7 m3</t>
  </si>
  <si>
    <t>Malšovice 1</t>
  </si>
  <si>
    <t>110 l</t>
  </si>
  <si>
    <t>Malšovice 20, Choratice 1, Borek 2, Javory 6</t>
  </si>
  <si>
    <t>Malšovice 22, Choratice 9, Javory 3</t>
  </si>
  <si>
    <t>660 l</t>
  </si>
  <si>
    <t>Hliněná 1, Nová Bohyně 1, Stará Bohyně 1</t>
  </si>
  <si>
    <t>10 m3, vanový řetězový kontejner</t>
  </si>
  <si>
    <t>Cena za svoz SKO</t>
  </si>
  <si>
    <t>Celkem</t>
  </si>
  <si>
    <t>olej a tuk</t>
  </si>
  <si>
    <t>pneumatiky</t>
  </si>
  <si>
    <t>CENY JSOU UVEDENY VČ DODÁNÍ NÁDOB</t>
  </si>
  <si>
    <t>Cena likvidace SKO uvedena bez zákonného poplatku (r. 2024 1250,- Kč/t)</t>
  </si>
  <si>
    <t>vyplní dodavatel/účastník</t>
  </si>
  <si>
    <t>Ceník poskytovaných služeb platný od 1.1.2024</t>
  </si>
  <si>
    <t>barvy, lepidla a pryskyřice obsahující nebezpečné látky</t>
  </si>
  <si>
    <t>500 l</t>
  </si>
  <si>
    <t>SKO poplatek (snížená sazba)</t>
  </si>
  <si>
    <t>Malšovice 101, Choratice 36, Javory 13</t>
  </si>
  <si>
    <t>Malšovice 39, Choratice 8, Borek 11, Javory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</si>
</sst>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&quot; t/rok&quot;"/>
    <numFmt numFmtId="165" formatCode="#,##0&quot; svozů/rok&quot;"/>
    <numFmt numFmtId="166" formatCode="#,##0&quot; ks&quot;"/>
    <numFmt numFmtId="167" formatCode="#,##0&quot;,- Kč/t&quot;"/>
    <numFmt numFmtId="168" formatCode="#,##0.00&quot; Kč/rok&quot;"/>
    <numFmt numFmtId="169" formatCode="#,##0&quot;,- Kč/svoz&quot;"/>
    <numFmt numFmtId="170" formatCode="#,##0.00&quot; Kč/výsyp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165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8" fontId="1" fillId="0" borderId="3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166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67" fontId="0" fillId="3" borderId="1" xfId="0" applyNumberForma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68" fontId="1" fillId="0" borderId="5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164" fontId="0" fillId="0" borderId="18" xfId="0" applyNumberFormat="1" applyBorder="1" applyAlignment="1">
      <alignment vertical="center"/>
    </xf>
    <xf numFmtId="167" fontId="0" fillId="0" borderId="17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20" xfId="0" applyFont="1" applyBorder="1" applyAlignment="1">
      <alignment vertical="center"/>
    </xf>
    <xf numFmtId="168" fontId="1" fillId="0" borderId="21" xfId="0" applyNumberFormat="1" applyFont="1" applyBorder="1" applyAlignment="1">
      <alignment vertical="center"/>
    </xf>
    <xf numFmtId="0" fontId="1" fillId="5" borderId="0" xfId="0" applyFont="1" applyFill="1" applyAlignment="1">
      <alignment vertical="center"/>
    </xf>
    <xf numFmtId="168" fontId="1" fillId="5" borderId="3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6" borderId="0" xfId="0" applyFont="1" applyFill="1" applyAlignment="1">
      <alignment vertical="center"/>
    </xf>
    <xf numFmtId="0" fontId="2" fillId="0" borderId="0" xfId="0" applyFo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0" fontId="0" fillId="2" borderId="1" xfId="0" applyNumberFormat="1" applyFill="1" applyBorder="1" applyAlignment="1" applyProtection="1">
      <alignment vertical="center"/>
      <protection locked="0"/>
    </xf>
    <xf numFmtId="169" fontId="0" fillId="2" borderId="1" xfId="0" applyNumberFormat="1" applyFill="1" applyBorder="1" applyAlignment="1" applyProtection="1">
      <alignment vertical="center"/>
      <protection locked="0"/>
    </xf>
    <xf numFmtId="167" fontId="0" fillId="2" borderId="1" xfId="0" applyNumberForma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2"/>
  <sheetViews>
    <sheetView tabSelected="1" view="pageBreakPreview" topLeftCell="A25" zoomScale="130" zoomScaleNormal="100" zoomScaleSheetLayoutView="130" workbookViewId="0">
      <selection activeCell="A30" sqref="A30"/>
    </sheetView>
  </sheetViews>
  <sheetFormatPr defaultRowHeight="14.4" x14ac:dyDescent="0.3"/>
  <cols>
    <col min="1" max="1" width="11.44140625" bestFit="1" customWidth="1"/>
    <col min="2" max="2" width="47.5546875" bestFit="1" customWidth="1"/>
    <col min="3" max="3" width="20.33203125" bestFit="1" customWidth="1"/>
    <col min="4" max="4" width="23.109375" bestFit="1" customWidth="1"/>
    <col min="5" max="5" width="12.109375" bestFit="1" customWidth="1"/>
    <col min="6" max="6" width="20.6640625" bestFit="1" customWidth="1"/>
    <col min="7" max="7" width="30.77734375" customWidth="1"/>
    <col min="8" max="8" width="21.6640625" bestFit="1" customWidth="1"/>
    <col min="9" max="9" width="18.5546875" bestFit="1" customWidth="1"/>
    <col min="11" max="11" width="71.109375" bestFit="1" customWidth="1"/>
  </cols>
  <sheetData>
    <row r="2" spans="1:11" ht="15.6" x14ac:dyDescent="0.3">
      <c r="A2" s="30" t="s">
        <v>55</v>
      </c>
    </row>
    <row r="4" spans="1:11" s="4" customFormat="1" x14ac:dyDescent="0.3">
      <c r="A4" s="34" t="s">
        <v>23</v>
      </c>
      <c r="B4" s="35"/>
      <c r="C4" s="35"/>
      <c r="D4" s="35"/>
      <c r="E4" s="35"/>
      <c r="F4" s="35"/>
      <c r="G4" s="35"/>
      <c r="H4" s="35"/>
      <c r="I4" s="36"/>
    </row>
    <row r="5" spans="1:11" s="4" customFormat="1" x14ac:dyDescent="0.3">
      <c r="A5" s="1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40" t="s">
        <v>18</v>
      </c>
      <c r="G5" s="39"/>
      <c r="H5" s="2" t="s">
        <v>22</v>
      </c>
      <c r="I5" s="3" t="s">
        <v>21</v>
      </c>
      <c r="K5" s="28" t="s">
        <v>54</v>
      </c>
    </row>
    <row r="6" spans="1:11" s="4" customFormat="1" ht="28.8" x14ac:dyDescent="0.3">
      <c r="A6" s="1">
        <v>200101</v>
      </c>
      <c r="B6" s="2" t="s">
        <v>4</v>
      </c>
      <c r="C6" s="2" t="s">
        <v>28</v>
      </c>
      <c r="D6" s="2" t="s">
        <v>6</v>
      </c>
      <c r="E6" s="5">
        <v>26</v>
      </c>
      <c r="F6" s="6">
        <v>19</v>
      </c>
      <c r="G6" s="9" t="s">
        <v>32</v>
      </c>
      <c r="H6" s="48"/>
      <c r="I6" s="7">
        <f>H6*F6*E6</f>
        <v>0</v>
      </c>
      <c r="K6" s="29" t="s">
        <v>52</v>
      </c>
    </row>
    <row r="7" spans="1:11" s="4" customFormat="1" ht="28.8" x14ac:dyDescent="0.3">
      <c r="A7" s="1">
        <v>200102</v>
      </c>
      <c r="B7" s="2" t="s">
        <v>0</v>
      </c>
      <c r="C7" s="2" t="s">
        <v>33</v>
      </c>
      <c r="D7" s="2" t="s">
        <v>2</v>
      </c>
      <c r="E7" s="5">
        <v>12</v>
      </c>
      <c r="F7" s="6">
        <v>11</v>
      </c>
      <c r="G7" s="9" t="s">
        <v>34</v>
      </c>
      <c r="H7" s="48"/>
      <c r="I7" s="7">
        <f t="shared" ref="I7:I12" si="0">H7*F7*E7</f>
        <v>0</v>
      </c>
      <c r="K7" s="29" t="s">
        <v>53</v>
      </c>
    </row>
    <row r="8" spans="1:11" s="4" customFormat="1" ht="28.8" x14ac:dyDescent="0.3">
      <c r="A8" s="1">
        <v>200139</v>
      </c>
      <c r="B8" s="2" t="s">
        <v>5</v>
      </c>
      <c r="C8" s="2" t="s">
        <v>28</v>
      </c>
      <c r="D8" s="2" t="s">
        <v>3</v>
      </c>
      <c r="E8" s="5">
        <v>52</v>
      </c>
      <c r="F8" s="6">
        <v>20</v>
      </c>
      <c r="G8" s="9" t="s">
        <v>31</v>
      </c>
      <c r="H8" s="48"/>
      <c r="I8" s="7">
        <f t="shared" si="0"/>
        <v>0</v>
      </c>
    </row>
    <row r="9" spans="1:11" s="4" customFormat="1" x14ac:dyDescent="0.3">
      <c r="A9" s="1">
        <v>200140</v>
      </c>
      <c r="B9" s="2" t="s">
        <v>1</v>
      </c>
      <c r="C9" s="2" t="s">
        <v>28</v>
      </c>
      <c r="D9" s="2" t="s">
        <v>35</v>
      </c>
      <c r="E9" s="5">
        <v>6</v>
      </c>
      <c r="F9" s="6">
        <v>5</v>
      </c>
      <c r="G9" s="9" t="s">
        <v>36</v>
      </c>
      <c r="H9" s="48"/>
      <c r="I9" s="7">
        <f t="shared" si="0"/>
        <v>0</v>
      </c>
    </row>
    <row r="10" spans="1:11" s="4" customFormat="1" x14ac:dyDescent="0.3">
      <c r="A10" s="1">
        <v>200125</v>
      </c>
      <c r="B10" s="2" t="s">
        <v>12</v>
      </c>
      <c r="C10" s="2" t="s">
        <v>37</v>
      </c>
      <c r="D10" s="2" t="s">
        <v>2</v>
      </c>
      <c r="E10" s="5">
        <v>12</v>
      </c>
      <c r="F10" s="6">
        <v>4</v>
      </c>
      <c r="G10" s="9" t="s">
        <v>38</v>
      </c>
      <c r="H10" s="48"/>
      <c r="I10" s="7">
        <f t="shared" si="0"/>
        <v>0</v>
      </c>
    </row>
    <row r="11" spans="1:11" s="4" customFormat="1" x14ac:dyDescent="0.3">
      <c r="A11" s="1">
        <v>200201</v>
      </c>
      <c r="B11" s="2" t="s">
        <v>8</v>
      </c>
      <c r="C11" s="2" t="s">
        <v>40</v>
      </c>
      <c r="D11" s="2" t="s">
        <v>39</v>
      </c>
      <c r="E11" s="5">
        <v>5</v>
      </c>
      <c r="F11" s="6">
        <v>1</v>
      </c>
      <c r="G11" s="9" t="s">
        <v>41</v>
      </c>
      <c r="H11" s="48"/>
      <c r="I11" s="7">
        <f t="shared" ref="I11" si="1">H11*F11*E11</f>
        <v>0</v>
      </c>
    </row>
    <row r="12" spans="1:11" s="4" customFormat="1" x14ac:dyDescent="0.3">
      <c r="A12" s="1">
        <v>200127</v>
      </c>
      <c r="B12" s="2" t="s">
        <v>56</v>
      </c>
      <c r="C12" s="2" t="s">
        <v>57</v>
      </c>
      <c r="D12" s="2" t="s">
        <v>2</v>
      </c>
      <c r="E12" s="5">
        <v>6</v>
      </c>
      <c r="F12" s="6">
        <v>1</v>
      </c>
      <c r="G12" s="9" t="s">
        <v>41</v>
      </c>
      <c r="H12" s="48"/>
      <c r="I12" s="7">
        <f t="shared" si="0"/>
        <v>0</v>
      </c>
    </row>
    <row r="13" spans="1:11" s="4" customFormat="1" x14ac:dyDescent="0.3">
      <c r="A13" s="8"/>
      <c r="H13" s="26" t="s">
        <v>49</v>
      </c>
      <c r="I13" s="27">
        <f>SUM(I6:I12)</f>
        <v>0</v>
      </c>
    </row>
    <row r="14" spans="1:11" s="4" customFormat="1" x14ac:dyDescent="0.3">
      <c r="A14" s="34" t="s">
        <v>48</v>
      </c>
      <c r="B14" s="35"/>
      <c r="C14" s="35"/>
      <c r="D14" s="35"/>
      <c r="E14" s="35"/>
      <c r="F14" s="35"/>
      <c r="G14" s="35"/>
      <c r="H14" s="35"/>
      <c r="I14" s="36"/>
    </row>
    <row r="15" spans="1:11" s="4" customFormat="1" x14ac:dyDescent="0.3">
      <c r="A15" s="1" t="s">
        <v>13</v>
      </c>
      <c r="B15" s="2" t="s">
        <v>14</v>
      </c>
      <c r="C15" s="2" t="s">
        <v>16</v>
      </c>
      <c r="D15" s="2" t="s">
        <v>17</v>
      </c>
      <c r="E15" s="2" t="s">
        <v>18</v>
      </c>
      <c r="F15" s="2" t="s">
        <v>26</v>
      </c>
      <c r="G15" s="2"/>
      <c r="H15" s="2" t="s">
        <v>25</v>
      </c>
      <c r="I15" s="3" t="s">
        <v>21</v>
      </c>
    </row>
    <row r="16" spans="1:11" s="4" customFormat="1" ht="28.8" x14ac:dyDescent="0.3">
      <c r="A16" s="1">
        <v>200301</v>
      </c>
      <c r="B16" s="2" t="s">
        <v>7</v>
      </c>
      <c r="C16" s="2" t="s">
        <v>3</v>
      </c>
      <c r="D16" s="5">
        <v>52</v>
      </c>
      <c r="E16" s="6">
        <v>66</v>
      </c>
      <c r="F16" s="2" t="s">
        <v>27</v>
      </c>
      <c r="G16" s="9" t="s">
        <v>60</v>
      </c>
      <c r="H16" s="49"/>
      <c r="I16" s="7">
        <f t="shared" ref="I16:I21" si="2">H16*D16</f>
        <v>0</v>
      </c>
    </row>
    <row r="17" spans="1:9" s="4" customFormat="1" ht="28.8" x14ac:dyDescent="0.3">
      <c r="A17" s="1">
        <v>200301</v>
      </c>
      <c r="B17" s="2" t="s">
        <v>7</v>
      </c>
      <c r="C17" s="2" t="s">
        <v>6</v>
      </c>
      <c r="D17" s="5">
        <v>26</v>
      </c>
      <c r="E17" s="6">
        <v>29</v>
      </c>
      <c r="F17" s="2" t="s">
        <v>27</v>
      </c>
      <c r="G17" s="9" t="s">
        <v>43</v>
      </c>
      <c r="H17" s="49"/>
      <c r="I17" s="7">
        <f t="shared" si="2"/>
        <v>0</v>
      </c>
    </row>
    <row r="18" spans="1:9" s="4" customFormat="1" ht="28.8" x14ac:dyDescent="0.3">
      <c r="A18" s="1">
        <v>200301</v>
      </c>
      <c r="B18" s="2" t="s">
        <v>7</v>
      </c>
      <c r="C18" s="2" t="s">
        <v>3</v>
      </c>
      <c r="D18" s="5">
        <v>52</v>
      </c>
      <c r="E18" s="6">
        <v>150</v>
      </c>
      <c r="F18" s="2" t="s">
        <v>42</v>
      </c>
      <c r="G18" s="9" t="s">
        <v>59</v>
      </c>
      <c r="H18" s="49"/>
      <c r="I18" s="7">
        <f t="shared" si="2"/>
        <v>0</v>
      </c>
    </row>
    <row r="19" spans="1:9" s="4" customFormat="1" x14ac:dyDescent="0.3">
      <c r="A19" s="1">
        <v>200301</v>
      </c>
      <c r="B19" s="2" t="s">
        <v>7</v>
      </c>
      <c r="C19" s="2" t="s">
        <v>6</v>
      </c>
      <c r="D19" s="5">
        <v>26</v>
      </c>
      <c r="E19" s="6">
        <v>34</v>
      </c>
      <c r="F19" s="2" t="s">
        <v>42</v>
      </c>
      <c r="G19" s="9" t="s">
        <v>44</v>
      </c>
      <c r="H19" s="49"/>
      <c r="I19" s="7">
        <f t="shared" si="2"/>
        <v>0</v>
      </c>
    </row>
    <row r="20" spans="1:9" s="4" customFormat="1" x14ac:dyDescent="0.3">
      <c r="A20" s="1">
        <v>200301</v>
      </c>
      <c r="B20" s="2" t="s">
        <v>7</v>
      </c>
      <c r="C20" s="2" t="s">
        <v>3</v>
      </c>
      <c r="D20" s="5">
        <v>52</v>
      </c>
      <c r="E20" s="6">
        <v>1</v>
      </c>
      <c r="F20" s="2" t="s">
        <v>45</v>
      </c>
      <c r="G20" s="9" t="s">
        <v>41</v>
      </c>
      <c r="H20" s="49"/>
      <c r="I20" s="7">
        <f t="shared" si="2"/>
        <v>0</v>
      </c>
    </row>
    <row r="21" spans="1:9" s="4" customFormat="1" x14ac:dyDescent="0.3">
      <c r="A21" s="1">
        <v>200301</v>
      </c>
      <c r="B21" s="2" t="s">
        <v>7</v>
      </c>
      <c r="C21" s="2" t="s">
        <v>6</v>
      </c>
      <c r="D21" s="5">
        <v>26</v>
      </c>
      <c r="E21" s="6">
        <v>1</v>
      </c>
      <c r="F21" s="2" t="s">
        <v>45</v>
      </c>
      <c r="G21" s="9" t="s">
        <v>41</v>
      </c>
      <c r="H21" s="49"/>
      <c r="I21" s="7">
        <f t="shared" si="2"/>
        <v>0</v>
      </c>
    </row>
    <row r="22" spans="1:9" s="4" customFormat="1" ht="28.8" x14ac:dyDescent="0.3">
      <c r="A22" s="1">
        <v>200301</v>
      </c>
      <c r="B22" s="2" t="s">
        <v>7</v>
      </c>
      <c r="C22" s="2" t="s">
        <v>6</v>
      </c>
      <c r="D22" s="5">
        <v>26</v>
      </c>
      <c r="E22" s="6">
        <v>3</v>
      </c>
      <c r="F22" s="16" t="s">
        <v>47</v>
      </c>
      <c r="G22" s="9" t="s">
        <v>46</v>
      </c>
      <c r="H22" s="49"/>
      <c r="I22" s="7">
        <f t="shared" ref="I22" si="3">H22*D22</f>
        <v>0</v>
      </c>
    </row>
    <row r="23" spans="1:9" s="4" customFormat="1" x14ac:dyDescent="0.3">
      <c r="A23" s="8"/>
      <c r="H23" s="26" t="s">
        <v>49</v>
      </c>
      <c r="I23" s="27">
        <f>SUM(I16:I22)</f>
        <v>0</v>
      </c>
    </row>
    <row r="24" spans="1:9" s="4" customFormat="1" x14ac:dyDescent="0.3">
      <c r="A24" s="34" t="s">
        <v>24</v>
      </c>
      <c r="B24" s="35"/>
      <c r="C24" s="35"/>
      <c r="D24" s="35"/>
      <c r="E24" s="35"/>
      <c r="F24" s="35"/>
      <c r="G24" s="35"/>
      <c r="H24" s="35"/>
      <c r="I24" s="36"/>
    </row>
    <row r="25" spans="1:9" s="4" customFormat="1" x14ac:dyDescent="0.3">
      <c r="A25" s="1" t="s">
        <v>13</v>
      </c>
      <c r="B25" s="2" t="s">
        <v>14</v>
      </c>
      <c r="C25" s="2" t="s">
        <v>20</v>
      </c>
      <c r="D25" s="2" t="s">
        <v>19</v>
      </c>
      <c r="E25" s="41"/>
      <c r="F25" s="42"/>
      <c r="G25" s="42"/>
      <c r="H25" s="43"/>
      <c r="I25" s="3" t="s">
        <v>21</v>
      </c>
    </row>
    <row r="26" spans="1:9" s="4" customFormat="1" x14ac:dyDescent="0.3">
      <c r="A26" s="1">
        <v>200201</v>
      </c>
      <c r="B26" s="2" t="s">
        <v>9</v>
      </c>
      <c r="C26" s="50"/>
      <c r="D26" s="10">
        <v>10</v>
      </c>
      <c r="E26" s="44"/>
      <c r="F26" s="45"/>
      <c r="G26" s="45"/>
      <c r="H26" s="46"/>
      <c r="I26" s="7">
        <f>C26*D26</f>
        <v>0</v>
      </c>
    </row>
    <row r="27" spans="1:9" s="4" customFormat="1" x14ac:dyDescent="0.3">
      <c r="A27" s="1">
        <v>200301</v>
      </c>
      <c r="B27" s="2" t="s">
        <v>10</v>
      </c>
      <c r="C27" s="50"/>
      <c r="D27" s="10">
        <v>201</v>
      </c>
      <c r="E27" s="44"/>
      <c r="F27" s="45"/>
      <c r="G27" s="45"/>
      <c r="H27" s="46"/>
      <c r="I27" s="7">
        <f t="shared" ref="I27:I35" si="4">C27*D27</f>
        <v>0</v>
      </c>
    </row>
    <row r="28" spans="1:9" s="4" customFormat="1" x14ac:dyDescent="0.3">
      <c r="A28" s="1">
        <v>200101</v>
      </c>
      <c r="B28" s="2" t="s">
        <v>4</v>
      </c>
      <c r="C28" s="50"/>
      <c r="D28" s="10">
        <v>11.94</v>
      </c>
      <c r="E28" s="44"/>
      <c r="F28" s="45"/>
      <c r="G28" s="45"/>
      <c r="H28" s="46"/>
      <c r="I28" s="7">
        <f t="shared" si="4"/>
        <v>0</v>
      </c>
    </row>
    <row r="29" spans="1:9" s="4" customFormat="1" x14ac:dyDescent="0.3">
      <c r="A29" s="1">
        <v>200139</v>
      </c>
      <c r="B29" s="2" t="s">
        <v>11</v>
      </c>
      <c r="C29" s="50"/>
      <c r="D29" s="10">
        <v>17.399999999999999</v>
      </c>
      <c r="E29" s="44"/>
      <c r="F29" s="45"/>
      <c r="G29" s="45"/>
      <c r="H29" s="46"/>
      <c r="I29" s="7">
        <f t="shared" si="4"/>
        <v>0</v>
      </c>
    </row>
    <row r="30" spans="1:9" s="4" customFormat="1" x14ac:dyDescent="0.3">
      <c r="A30" s="1">
        <v>200102</v>
      </c>
      <c r="B30" s="2" t="s">
        <v>0</v>
      </c>
      <c r="C30" s="50"/>
      <c r="D30" s="10">
        <v>18.420000000000002</v>
      </c>
      <c r="E30" s="44"/>
      <c r="F30" s="45"/>
      <c r="G30" s="45"/>
      <c r="H30" s="46"/>
      <c r="I30" s="7">
        <f t="shared" si="4"/>
        <v>0</v>
      </c>
    </row>
    <row r="31" spans="1:9" s="4" customFormat="1" x14ac:dyDescent="0.3">
      <c r="A31" s="1">
        <v>200140</v>
      </c>
      <c r="B31" s="2" t="s">
        <v>1</v>
      </c>
      <c r="C31" s="50"/>
      <c r="D31" s="10">
        <v>0.63</v>
      </c>
      <c r="E31" s="44"/>
      <c r="F31" s="45"/>
      <c r="G31" s="45"/>
      <c r="H31" s="46"/>
      <c r="I31" s="7">
        <f t="shared" si="4"/>
        <v>0</v>
      </c>
    </row>
    <row r="32" spans="1:9" s="4" customFormat="1" x14ac:dyDescent="0.3">
      <c r="A32" s="1">
        <v>200125</v>
      </c>
      <c r="B32" s="2" t="s">
        <v>12</v>
      </c>
      <c r="C32" s="50"/>
      <c r="D32" s="10">
        <v>0.2</v>
      </c>
      <c r="E32" s="44"/>
      <c r="F32" s="45"/>
      <c r="G32" s="45"/>
      <c r="H32" s="46"/>
      <c r="I32" s="7">
        <f t="shared" ref="I32:I34" si="5">C32*D32</f>
        <v>0</v>
      </c>
    </row>
    <row r="33" spans="1:9" s="4" customFormat="1" x14ac:dyDescent="0.3">
      <c r="A33" s="1">
        <v>200126</v>
      </c>
      <c r="B33" s="2" t="s">
        <v>50</v>
      </c>
      <c r="C33" s="50"/>
      <c r="D33" s="10">
        <v>0.12</v>
      </c>
      <c r="E33" s="44"/>
      <c r="F33" s="45"/>
      <c r="G33" s="45"/>
      <c r="H33" s="46"/>
      <c r="I33" s="7">
        <f t="shared" si="5"/>
        <v>0</v>
      </c>
    </row>
    <row r="34" spans="1:9" s="4" customFormat="1" x14ac:dyDescent="0.3">
      <c r="A34" s="1">
        <v>200127</v>
      </c>
      <c r="B34" s="2" t="s">
        <v>56</v>
      </c>
      <c r="C34" s="50"/>
      <c r="D34" s="10">
        <v>0.56999999999999995</v>
      </c>
      <c r="E34" s="44"/>
      <c r="F34" s="45"/>
      <c r="G34" s="45"/>
      <c r="H34" s="46"/>
      <c r="I34" s="7">
        <f t="shared" si="5"/>
        <v>0</v>
      </c>
    </row>
    <row r="35" spans="1:9" s="4" customFormat="1" x14ac:dyDescent="0.3">
      <c r="A35" s="1">
        <v>160103</v>
      </c>
      <c r="B35" s="2" t="s">
        <v>51</v>
      </c>
      <c r="C35" s="50"/>
      <c r="D35" s="10">
        <v>1.6</v>
      </c>
      <c r="E35" s="44"/>
      <c r="F35" s="45"/>
      <c r="G35" s="45"/>
      <c r="H35" s="46"/>
      <c r="I35" s="7">
        <f t="shared" si="4"/>
        <v>0</v>
      </c>
    </row>
    <row r="36" spans="1:9" s="4" customFormat="1" x14ac:dyDescent="0.3">
      <c r="A36" s="18"/>
      <c r="B36" s="19"/>
      <c r="C36" s="21"/>
      <c r="D36" s="20"/>
      <c r="E36" s="22"/>
      <c r="H36" s="26" t="s">
        <v>49</v>
      </c>
      <c r="I36" s="27">
        <f>SUM(I26:I35)</f>
        <v>0</v>
      </c>
    </row>
    <row r="37" spans="1:9" s="4" customFormat="1" x14ac:dyDescent="0.3">
      <c r="A37" s="37"/>
      <c r="B37" s="38"/>
      <c r="C37" s="38"/>
      <c r="D37" s="39"/>
      <c r="E37" s="22"/>
      <c r="H37" s="23"/>
      <c r="I37" s="11"/>
    </row>
    <row r="38" spans="1:9" s="4" customFormat="1" x14ac:dyDescent="0.3">
      <c r="A38" s="1">
        <v>200301</v>
      </c>
      <c r="B38" s="2" t="s">
        <v>58</v>
      </c>
      <c r="C38" s="12">
        <v>0</v>
      </c>
      <c r="D38" s="10">
        <v>182.21</v>
      </c>
      <c r="E38" s="47"/>
      <c r="F38" s="47"/>
      <c r="G38" s="47"/>
      <c r="H38" s="47"/>
      <c r="I38" s="7">
        <f>C38*D38</f>
        <v>0</v>
      </c>
    </row>
    <row r="39" spans="1:9" s="4" customFormat="1" x14ac:dyDescent="0.3">
      <c r="A39" s="1">
        <v>200301</v>
      </c>
      <c r="B39" s="2" t="s">
        <v>30</v>
      </c>
      <c r="C39" s="12">
        <v>0</v>
      </c>
      <c r="D39" s="10">
        <f>201-D38</f>
        <v>18.789999999999992</v>
      </c>
      <c r="E39" s="31"/>
      <c r="F39" s="32"/>
      <c r="G39" s="32"/>
      <c r="H39" s="33"/>
      <c r="I39" s="7">
        <f>C39*D39</f>
        <v>0</v>
      </c>
    </row>
    <row r="40" spans="1:9" s="4" customFormat="1" x14ac:dyDescent="0.3">
      <c r="A40" s="8"/>
      <c r="H40" s="26" t="s">
        <v>49</v>
      </c>
      <c r="I40" s="27">
        <f>SUM(I38:I39)</f>
        <v>0</v>
      </c>
    </row>
    <row r="41" spans="1:9" s="4" customFormat="1" ht="15" thickBot="1" x14ac:dyDescent="0.35">
      <c r="A41" s="8"/>
      <c r="H41" s="17"/>
      <c r="I41" s="15"/>
    </row>
    <row r="42" spans="1:9" s="4" customFormat="1" ht="15" thickBot="1" x14ac:dyDescent="0.35">
      <c r="A42" s="13"/>
      <c r="B42" s="14"/>
      <c r="C42" s="14"/>
      <c r="D42" s="14"/>
      <c r="E42" s="14"/>
      <c r="F42" s="14"/>
      <c r="G42" s="14"/>
      <c r="H42" s="24" t="s">
        <v>29</v>
      </c>
      <c r="I42" s="25">
        <f>I40+I36+I23+I13</f>
        <v>0</v>
      </c>
    </row>
  </sheetData>
  <sheetProtection algorithmName="SHA-512" hashValue="v6b+0XLO0Qch548oiq9MZkTzmlvxLzsuZXTTo8dd1jMoXB/S0mUBUlyVGy4/XxrtxVeLg384xLLU94TTodqsyA==" saltValue="BYi/YDL8ATFPjyrRLqRsAA==" spinCount="100000" sheet="1" objects="1" scenarios="1"/>
  <mergeCells count="8">
    <mergeCell ref="E39:H39"/>
    <mergeCell ref="A4:I4"/>
    <mergeCell ref="A14:I14"/>
    <mergeCell ref="A24:I24"/>
    <mergeCell ref="A37:D37"/>
    <mergeCell ref="F5:G5"/>
    <mergeCell ref="E25:H35"/>
    <mergeCell ref="E38:H38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 Petr</dc:creator>
  <cp:lastModifiedBy>Radek Vraný</cp:lastModifiedBy>
  <cp:lastPrinted>2023-10-26T08:10:58Z</cp:lastPrinted>
  <dcterms:created xsi:type="dcterms:W3CDTF">2015-06-05T18:19:34Z</dcterms:created>
  <dcterms:modified xsi:type="dcterms:W3CDTF">2023-11-06T16:01:09Z</dcterms:modified>
</cp:coreProperties>
</file>