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9c1cecf29e5fbf/Plocha/Projekty/00-2025/25-28 HH rozpočet kanalizace Staré Město/"/>
    </mc:Choice>
  </mc:AlternateContent>
  <xr:revisionPtr revIDLastSave="0" documentId="8_{61853081-65CC-4365-AE65-2B89062754BD}" xr6:coauthVersionLast="47" xr6:coauthVersionMax="47" xr10:uidLastSave="{00000000-0000-0000-0000-000000000000}"/>
  <bookViews>
    <workbookView xWindow="38280" yWindow="3405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2 01 Pol" sheetId="13" r:id="rId5"/>
    <sheet name="03 01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'02 01 Pol'!$1:$7</definedName>
    <definedName name="_xlnm.Print_Titles" localSheetId="5">'03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Pol'!$A$1:$Y$229</definedName>
    <definedName name="_xlnm.Print_Area" localSheetId="4">'02 01 Pol'!$A$1:$Y$262</definedName>
    <definedName name="_xlnm.Print_Area" localSheetId="5">'03 01 Pol'!$A$1:$Y$260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G46" i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259" i="14"/>
  <c r="BA253" i="14"/>
  <c r="BA244" i="14"/>
  <c r="BA235" i="14"/>
  <c r="BA191" i="14"/>
  <c r="BA113" i="14"/>
  <c r="BA73" i="14"/>
  <c r="BA55" i="14"/>
  <c r="BA46" i="14"/>
  <c r="BA41" i="14"/>
  <c r="BA38" i="14"/>
  <c r="BA34" i="14"/>
  <c r="BA30" i="14"/>
  <c r="BA28" i="14"/>
  <c r="BA25" i="14"/>
  <c r="BA17" i="14"/>
  <c r="BA15" i="14"/>
  <c r="G9" i="14"/>
  <c r="AF259" i="14" s="1"/>
  <c r="I9" i="14"/>
  <c r="K9" i="14"/>
  <c r="O9" i="14"/>
  <c r="Q9" i="14"/>
  <c r="V9" i="14"/>
  <c r="G11" i="14"/>
  <c r="I11" i="14"/>
  <c r="I8" i="14" s="1"/>
  <c r="K11" i="14"/>
  <c r="K8" i="14" s="1"/>
  <c r="M11" i="14"/>
  <c r="O11" i="14"/>
  <c r="O8" i="14" s="1"/>
  <c r="Q11" i="14"/>
  <c r="Q8" i="14" s="1"/>
  <c r="V11" i="14"/>
  <c r="G14" i="14"/>
  <c r="I14" i="14"/>
  <c r="K14" i="14"/>
  <c r="M14" i="14"/>
  <c r="O14" i="14"/>
  <c r="Q14" i="14"/>
  <c r="V14" i="14"/>
  <c r="G16" i="14"/>
  <c r="I16" i="14"/>
  <c r="K16" i="14"/>
  <c r="M16" i="14"/>
  <c r="O16" i="14"/>
  <c r="Q16" i="14"/>
  <c r="V16" i="14"/>
  <c r="G19" i="14"/>
  <c r="I19" i="14"/>
  <c r="K19" i="14"/>
  <c r="M19" i="14"/>
  <c r="O19" i="14"/>
  <c r="Q19" i="14"/>
  <c r="V19" i="14"/>
  <c r="G21" i="14"/>
  <c r="M21" i="14" s="1"/>
  <c r="I21" i="14"/>
  <c r="K21" i="14"/>
  <c r="O21" i="14"/>
  <c r="Q21" i="14"/>
  <c r="V21" i="14"/>
  <c r="G24" i="14"/>
  <c r="I24" i="14"/>
  <c r="K24" i="14"/>
  <c r="M24" i="14"/>
  <c r="O24" i="14"/>
  <c r="Q24" i="14"/>
  <c r="V24" i="14"/>
  <c r="V8" i="14" s="1"/>
  <c r="G27" i="14"/>
  <c r="I27" i="14"/>
  <c r="K27" i="14"/>
  <c r="M27" i="14"/>
  <c r="O27" i="14"/>
  <c r="Q27" i="14"/>
  <c r="V27" i="14"/>
  <c r="G29" i="14"/>
  <c r="I29" i="14"/>
  <c r="K29" i="14"/>
  <c r="M29" i="14"/>
  <c r="O29" i="14"/>
  <c r="Q29" i="14"/>
  <c r="V29" i="14"/>
  <c r="G33" i="14"/>
  <c r="I33" i="14"/>
  <c r="K33" i="14"/>
  <c r="M33" i="14"/>
  <c r="O33" i="14"/>
  <c r="Q33" i="14"/>
  <c r="V33" i="14"/>
  <c r="G37" i="14"/>
  <c r="M37" i="14" s="1"/>
  <c r="I37" i="14"/>
  <c r="K37" i="14"/>
  <c r="O37" i="14"/>
  <c r="Q37" i="14"/>
  <c r="V37" i="14"/>
  <c r="G40" i="14"/>
  <c r="I40" i="14"/>
  <c r="K40" i="14"/>
  <c r="M40" i="14"/>
  <c r="O40" i="14"/>
  <c r="Q40" i="14"/>
  <c r="V40" i="14"/>
  <c r="G45" i="14"/>
  <c r="M45" i="14" s="1"/>
  <c r="I45" i="14"/>
  <c r="K45" i="14"/>
  <c r="O45" i="14"/>
  <c r="Q45" i="14"/>
  <c r="V45" i="14"/>
  <c r="G48" i="14"/>
  <c r="I48" i="14"/>
  <c r="K48" i="14"/>
  <c r="M48" i="14"/>
  <c r="O48" i="14"/>
  <c r="Q48" i="14"/>
  <c r="V48" i="14"/>
  <c r="G51" i="14"/>
  <c r="I51" i="14"/>
  <c r="K51" i="14"/>
  <c r="M51" i="14"/>
  <c r="O51" i="14"/>
  <c r="Q51" i="14"/>
  <c r="V51" i="14"/>
  <c r="G54" i="14"/>
  <c r="I54" i="14"/>
  <c r="K54" i="14"/>
  <c r="M54" i="14"/>
  <c r="O54" i="14"/>
  <c r="Q54" i="14"/>
  <c r="V54" i="14"/>
  <c r="G58" i="14"/>
  <c r="I58" i="14"/>
  <c r="K58" i="14"/>
  <c r="M58" i="14"/>
  <c r="O58" i="14"/>
  <c r="Q58" i="14"/>
  <c r="V58" i="14"/>
  <c r="G61" i="14"/>
  <c r="M61" i="14" s="1"/>
  <c r="I61" i="14"/>
  <c r="K61" i="14"/>
  <c r="O61" i="14"/>
  <c r="Q61" i="14"/>
  <c r="V61" i="14"/>
  <c r="G64" i="14"/>
  <c r="I64" i="14"/>
  <c r="K64" i="14"/>
  <c r="M64" i="14"/>
  <c r="O64" i="14"/>
  <c r="Q64" i="14"/>
  <c r="V64" i="14"/>
  <c r="G66" i="14"/>
  <c r="I66" i="14"/>
  <c r="K66" i="14"/>
  <c r="M66" i="14"/>
  <c r="O66" i="14"/>
  <c r="Q66" i="14"/>
  <c r="V66" i="14"/>
  <c r="G72" i="14"/>
  <c r="I72" i="14"/>
  <c r="K72" i="14"/>
  <c r="M72" i="14"/>
  <c r="O72" i="14"/>
  <c r="Q72" i="14"/>
  <c r="V72" i="14"/>
  <c r="G76" i="14"/>
  <c r="I76" i="14"/>
  <c r="K76" i="14"/>
  <c r="M76" i="14"/>
  <c r="O76" i="14"/>
  <c r="Q76" i="14"/>
  <c r="V76" i="14"/>
  <c r="G80" i="14"/>
  <c r="M80" i="14" s="1"/>
  <c r="I80" i="14"/>
  <c r="K80" i="14"/>
  <c r="O80" i="14"/>
  <c r="Q80" i="14"/>
  <c r="V80" i="14"/>
  <c r="G82" i="14"/>
  <c r="I82" i="14"/>
  <c r="K82" i="14"/>
  <c r="M82" i="14"/>
  <c r="O82" i="14"/>
  <c r="Q82" i="14"/>
  <c r="V82" i="14"/>
  <c r="G84" i="14"/>
  <c r="G85" i="14"/>
  <c r="I85" i="14"/>
  <c r="I84" i="14" s="1"/>
  <c r="K85" i="14"/>
  <c r="K84" i="14" s="1"/>
  <c r="M85" i="14"/>
  <c r="M84" i="14" s="1"/>
  <c r="O85" i="14"/>
  <c r="O84" i="14" s="1"/>
  <c r="Q85" i="14"/>
  <c r="Q84" i="14" s="1"/>
  <c r="V85" i="14"/>
  <c r="G90" i="14"/>
  <c r="I90" i="14"/>
  <c r="K90" i="14"/>
  <c r="M90" i="14"/>
  <c r="O90" i="14"/>
  <c r="Q90" i="14"/>
  <c r="V90" i="14"/>
  <c r="V84" i="14" s="1"/>
  <c r="G94" i="14"/>
  <c r="I94" i="14"/>
  <c r="K94" i="14"/>
  <c r="M94" i="14"/>
  <c r="O94" i="14"/>
  <c r="O93" i="14" s="1"/>
  <c r="Q94" i="14"/>
  <c r="Q93" i="14" s="1"/>
  <c r="V94" i="14"/>
  <c r="V93" i="14" s="1"/>
  <c r="G96" i="14"/>
  <c r="M96" i="14" s="1"/>
  <c r="M93" i="14" s="1"/>
  <c r="I96" i="14"/>
  <c r="I93" i="14" s="1"/>
  <c r="K96" i="14"/>
  <c r="O96" i="14"/>
  <c r="Q96" i="14"/>
  <c r="V96" i="14"/>
  <c r="G98" i="14"/>
  <c r="I98" i="14"/>
  <c r="K98" i="14"/>
  <c r="M98" i="14"/>
  <c r="O98" i="14"/>
  <c r="Q98" i="14"/>
  <c r="V98" i="14"/>
  <c r="G100" i="14"/>
  <c r="I100" i="14"/>
  <c r="K100" i="14"/>
  <c r="M100" i="14"/>
  <c r="O100" i="14"/>
  <c r="Q100" i="14"/>
  <c r="V100" i="14"/>
  <c r="G103" i="14"/>
  <c r="I103" i="14"/>
  <c r="K103" i="14"/>
  <c r="M103" i="14"/>
  <c r="O103" i="14"/>
  <c r="Q103" i="14"/>
  <c r="V103" i="14"/>
  <c r="G106" i="14"/>
  <c r="I106" i="14"/>
  <c r="K106" i="14"/>
  <c r="M106" i="14"/>
  <c r="O106" i="14"/>
  <c r="Q106" i="14"/>
  <c r="V106" i="14"/>
  <c r="G107" i="14"/>
  <c r="M107" i="14" s="1"/>
  <c r="I107" i="14"/>
  <c r="K107" i="14"/>
  <c r="K93" i="14" s="1"/>
  <c r="O107" i="14"/>
  <c r="Q107" i="14"/>
  <c r="V107" i="14"/>
  <c r="G110" i="14"/>
  <c r="I110" i="14"/>
  <c r="K110" i="14"/>
  <c r="M110" i="14"/>
  <c r="O110" i="14"/>
  <c r="Q110" i="14"/>
  <c r="V110" i="14"/>
  <c r="G112" i="14"/>
  <c r="M112" i="14" s="1"/>
  <c r="I112" i="14"/>
  <c r="K112" i="14"/>
  <c r="O112" i="14"/>
  <c r="Q112" i="14"/>
  <c r="V112" i="14"/>
  <c r="G115" i="14"/>
  <c r="I115" i="14"/>
  <c r="K115" i="14"/>
  <c r="M115" i="14"/>
  <c r="O115" i="14"/>
  <c r="Q115" i="14"/>
  <c r="V115" i="14"/>
  <c r="G118" i="14"/>
  <c r="G117" i="14" s="1"/>
  <c r="I118" i="14"/>
  <c r="I117" i="14" s="1"/>
  <c r="K118" i="14"/>
  <c r="K117" i="14" s="1"/>
  <c r="M118" i="14"/>
  <c r="M117" i="14" s="1"/>
  <c r="O118" i="14"/>
  <c r="Q118" i="14"/>
  <c r="V118" i="14"/>
  <c r="G121" i="14"/>
  <c r="I121" i="14"/>
  <c r="K121" i="14"/>
  <c r="M121" i="14"/>
  <c r="O121" i="14"/>
  <c r="O117" i="14" s="1"/>
  <c r="Q121" i="14"/>
  <c r="Q117" i="14" s="1"/>
  <c r="V121" i="14"/>
  <c r="V117" i="14" s="1"/>
  <c r="G123" i="14"/>
  <c r="M123" i="14" s="1"/>
  <c r="I123" i="14"/>
  <c r="K123" i="14"/>
  <c r="O123" i="14"/>
  <c r="Q123" i="14"/>
  <c r="V123" i="14"/>
  <c r="G125" i="14"/>
  <c r="I125" i="14"/>
  <c r="K125" i="14"/>
  <c r="M125" i="14"/>
  <c r="O125" i="14"/>
  <c r="Q125" i="14"/>
  <c r="V125" i="14"/>
  <c r="G131" i="14"/>
  <c r="I131" i="14"/>
  <c r="K131" i="14"/>
  <c r="M131" i="14"/>
  <c r="O131" i="14"/>
  <c r="Q131" i="14"/>
  <c r="V131" i="14"/>
  <c r="G133" i="14"/>
  <c r="I133" i="14"/>
  <c r="K133" i="14"/>
  <c r="M133" i="14"/>
  <c r="O133" i="14"/>
  <c r="Q133" i="14"/>
  <c r="V133" i="14"/>
  <c r="G135" i="14"/>
  <c r="I135" i="14"/>
  <c r="K135" i="14"/>
  <c r="M135" i="14"/>
  <c r="O135" i="14"/>
  <c r="Q135" i="14"/>
  <c r="V135" i="14"/>
  <c r="G137" i="14"/>
  <c r="M137" i="14" s="1"/>
  <c r="I137" i="14"/>
  <c r="K137" i="14"/>
  <c r="O137" i="14"/>
  <c r="Q137" i="14"/>
  <c r="V137" i="14"/>
  <c r="G138" i="14"/>
  <c r="I138" i="14"/>
  <c r="K138" i="14"/>
  <c r="M138" i="14"/>
  <c r="O138" i="14"/>
  <c r="Q138" i="14"/>
  <c r="V138" i="14"/>
  <c r="G139" i="14"/>
  <c r="M139" i="14" s="1"/>
  <c r="I139" i="14"/>
  <c r="K139" i="14"/>
  <c r="O139" i="14"/>
  <c r="Q139" i="14"/>
  <c r="V139" i="14"/>
  <c r="G140" i="14"/>
  <c r="I140" i="14"/>
  <c r="K140" i="14"/>
  <c r="M140" i="14"/>
  <c r="O140" i="14"/>
  <c r="Q140" i="14"/>
  <c r="V140" i="14"/>
  <c r="G142" i="14"/>
  <c r="I142" i="14"/>
  <c r="K142" i="14"/>
  <c r="M142" i="14"/>
  <c r="O142" i="14"/>
  <c r="Q142" i="14"/>
  <c r="V142" i="14"/>
  <c r="G144" i="14"/>
  <c r="I144" i="14"/>
  <c r="K144" i="14"/>
  <c r="M144" i="14"/>
  <c r="O144" i="14"/>
  <c r="Q144" i="14"/>
  <c r="V144" i="14"/>
  <c r="G147" i="14"/>
  <c r="I147" i="14"/>
  <c r="K147" i="14"/>
  <c r="M147" i="14"/>
  <c r="O147" i="14"/>
  <c r="Q147" i="14"/>
  <c r="V147" i="14"/>
  <c r="G148" i="14"/>
  <c r="M148" i="14" s="1"/>
  <c r="I148" i="14"/>
  <c r="K148" i="14"/>
  <c r="O148" i="14"/>
  <c r="Q148" i="14"/>
  <c r="V148" i="14"/>
  <c r="G149" i="14"/>
  <c r="I149" i="14"/>
  <c r="K149" i="14"/>
  <c r="M149" i="14"/>
  <c r="O149" i="14"/>
  <c r="Q149" i="14"/>
  <c r="V149" i="14"/>
  <c r="G150" i="14"/>
  <c r="I150" i="14"/>
  <c r="K150" i="14"/>
  <c r="M150" i="14"/>
  <c r="O150" i="14"/>
  <c r="Q150" i="14"/>
  <c r="V150" i="14"/>
  <c r="G151" i="14"/>
  <c r="I151" i="14"/>
  <c r="K151" i="14"/>
  <c r="M151" i="14"/>
  <c r="O151" i="14"/>
  <c r="Q151" i="14"/>
  <c r="V151" i="14"/>
  <c r="G152" i="14"/>
  <c r="I152" i="14"/>
  <c r="K152" i="14"/>
  <c r="M152" i="14"/>
  <c r="O152" i="14"/>
  <c r="Q152" i="14"/>
  <c r="V152" i="14"/>
  <c r="G153" i="14"/>
  <c r="M153" i="14" s="1"/>
  <c r="I153" i="14"/>
  <c r="K153" i="14"/>
  <c r="O153" i="14"/>
  <c r="Q153" i="14"/>
  <c r="V153" i="14"/>
  <c r="G154" i="14"/>
  <c r="I154" i="14"/>
  <c r="K154" i="14"/>
  <c r="M154" i="14"/>
  <c r="O154" i="14"/>
  <c r="Q154" i="14"/>
  <c r="V154" i="14"/>
  <c r="G155" i="14"/>
  <c r="M155" i="14" s="1"/>
  <c r="I155" i="14"/>
  <c r="K155" i="14"/>
  <c r="O155" i="14"/>
  <c r="Q155" i="14"/>
  <c r="V155" i="14"/>
  <c r="G156" i="14"/>
  <c r="I156" i="14"/>
  <c r="K156" i="14"/>
  <c r="M156" i="14"/>
  <c r="O156" i="14"/>
  <c r="Q156" i="14"/>
  <c r="V156" i="14"/>
  <c r="G158" i="14"/>
  <c r="I158" i="14"/>
  <c r="K158" i="14"/>
  <c r="M158" i="14"/>
  <c r="O158" i="14"/>
  <c r="Q158" i="14"/>
  <c r="V158" i="14"/>
  <c r="G159" i="14"/>
  <c r="I159" i="14"/>
  <c r="K159" i="14"/>
  <c r="M159" i="14"/>
  <c r="O159" i="14"/>
  <c r="Q159" i="14"/>
  <c r="V159" i="14"/>
  <c r="G160" i="14"/>
  <c r="I160" i="14"/>
  <c r="K160" i="14"/>
  <c r="M160" i="14"/>
  <c r="O160" i="14"/>
  <c r="Q160" i="14"/>
  <c r="V160" i="14"/>
  <c r="G161" i="14"/>
  <c r="M161" i="14" s="1"/>
  <c r="I161" i="14"/>
  <c r="K161" i="14"/>
  <c r="O161" i="14"/>
  <c r="Q161" i="14"/>
  <c r="V161" i="14"/>
  <c r="G162" i="14"/>
  <c r="I162" i="14"/>
  <c r="K162" i="14"/>
  <c r="M162" i="14"/>
  <c r="O162" i="14"/>
  <c r="Q162" i="14"/>
  <c r="V162" i="14"/>
  <c r="G164" i="14"/>
  <c r="I164" i="14"/>
  <c r="K164" i="14"/>
  <c r="M164" i="14"/>
  <c r="O164" i="14"/>
  <c r="Q164" i="14"/>
  <c r="V164" i="14"/>
  <c r="G165" i="14"/>
  <c r="I165" i="14"/>
  <c r="K165" i="14"/>
  <c r="M165" i="14"/>
  <c r="O165" i="14"/>
  <c r="Q165" i="14"/>
  <c r="V165" i="14"/>
  <c r="G166" i="14"/>
  <c r="I166" i="14"/>
  <c r="K166" i="14"/>
  <c r="M166" i="14"/>
  <c r="O166" i="14"/>
  <c r="Q166" i="14"/>
  <c r="V166" i="14"/>
  <c r="G167" i="14"/>
  <c r="M167" i="14" s="1"/>
  <c r="I167" i="14"/>
  <c r="K167" i="14"/>
  <c r="O167" i="14"/>
  <c r="Q167" i="14"/>
  <c r="V167" i="14"/>
  <c r="G169" i="14"/>
  <c r="I169" i="14"/>
  <c r="K169" i="14"/>
  <c r="M169" i="14"/>
  <c r="O169" i="14"/>
  <c r="Q169" i="14"/>
  <c r="V169" i="14"/>
  <c r="G170" i="14"/>
  <c r="M170" i="14" s="1"/>
  <c r="I170" i="14"/>
  <c r="K170" i="14"/>
  <c r="O170" i="14"/>
  <c r="Q170" i="14"/>
  <c r="V170" i="14"/>
  <c r="G171" i="14"/>
  <c r="I171" i="14"/>
  <c r="K171" i="14"/>
  <c r="M171" i="14"/>
  <c r="O171" i="14"/>
  <c r="Q171" i="14"/>
  <c r="V171" i="14"/>
  <c r="G172" i="14"/>
  <c r="I172" i="14"/>
  <c r="K172" i="14"/>
  <c r="M172" i="14"/>
  <c r="O172" i="14"/>
  <c r="Q172" i="14"/>
  <c r="V172" i="14"/>
  <c r="K175" i="14"/>
  <c r="G176" i="14"/>
  <c r="I176" i="14"/>
  <c r="K176" i="14"/>
  <c r="M176" i="14"/>
  <c r="O176" i="14"/>
  <c r="O175" i="14" s="1"/>
  <c r="Q176" i="14"/>
  <c r="Q175" i="14" s="1"/>
  <c r="V176" i="14"/>
  <c r="V175" i="14" s="1"/>
  <c r="G178" i="14"/>
  <c r="G175" i="14" s="1"/>
  <c r="I178" i="14"/>
  <c r="I175" i="14" s="1"/>
  <c r="K178" i="14"/>
  <c r="O178" i="14"/>
  <c r="Q178" i="14"/>
  <c r="V178" i="14"/>
  <c r="G180" i="14"/>
  <c r="I180" i="14"/>
  <c r="K180" i="14"/>
  <c r="M180" i="14"/>
  <c r="O180" i="14"/>
  <c r="Q180" i="14"/>
  <c r="V180" i="14"/>
  <c r="G181" i="14"/>
  <c r="I181" i="14"/>
  <c r="K181" i="14"/>
  <c r="M181" i="14"/>
  <c r="O181" i="14"/>
  <c r="Q181" i="14"/>
  <c r="V181" i="14"/>
  <c r="G185" i="14"/>
  <c r="I185" i="14"/>
  <c r="K185" i="14"/>
  <c r="M185" i="14"/>
  <c r="O185" i="14"/>
  <c r="Q185" i="14"/>
  <c r="V185" i="14"/>
  <c r="G187" i="14"/>
  <c r="I187" i="14"/>
  <c r="K187" i="14"/>
  <c r="M187" i="14"/>
  <c r="O187" i="14"/>
  <c r="Q187" i="14"/>
  <c r="V187" i="14"/>
  <c r="G189" i="14"/>
  <c r="I189" i="14"/>
  <c r="K189" i="14"/>
  <c r="G190" i="14"/>
  <c r="I190" i="14"/>
  <c r="K190" i="14"/>
  <c r="M190" i="14"/>
  <c r="M189" i="14" s="1"/>
  <c r="O190" i="14"/>
  <c r="O189" i="14" s="1"/>
  <c r="Q190" i="14"/>
  <c r="Q189" i="14" s="1"/>
  <c r="V190" i="14"/>
  <c r="V189" i="14" s="1"/>
  <c r="G193" i="14"/>
  <c r="G194" i="14"/>
  <c r="I194" i="14"/>
  <c r="I193" i="14" s="1"/>
  <c r="K194" i="14"/>
  <c r="K193" i="14" s="1"/>
  <c r="M194" i="14"/>
  <c r="O194" i="14"/>
  <c r="O193" i="14" s="1"/>
  <c r="Q194" i="14"/>
  <c r="Q193" i="14" s="1"/>
  <c r="V194" i="14"/>
  <c r="G197" i="14"/>
  <c r="I197" i="14"/>
  <c r="K197" i="14"/>
  <c r="M197" i="14"/>
  <c r="O197" i="14"/>
  <c r="Q197" i="14"/>
  <c r="V197" i="14"/>
  <c r="V193" i="14" s="1"/>
  <c r="G199" i="14"/>
  <c r="I199" i="14"/>
  <c r="K199" i="14"/>
  <c r="M199" i="14"/>
  <c r="O199" i="14"/>
  <c r="Q199" i="14"/>
  <c r="V199" i="14"/>
  <c r="G201" i="14"/>
  <c r="I201" i="14"/>
  <c r="K201" i="14"/>
  <c r="M201" i="14"/>
  <c r="O201" i="14"/>
  <c r="Q201" i="14"/>
  <c r="V201" i="14"/>
  <c r="G203" i="14"/>
  <c r="M203" i="14" s="1"/>
  <c r="I203" i="14"/>
  <c r="K203" i="14"/>
  <c r="O203" i="14"/>
  <c r="Q203" i="14"/>
  <c r="V203" i="14"/>
  <c r="G206" i="14"/>
  <c r="I206" i="14"/>
  <c r="K206" i="14"/>
  <c r="M206" i="14"/>
  <c r="O206" i="14"/>
  <c r="Q206" i="14"/>
  <c r="V206" i="14"/>
  <c r="G210" i="14"/>
  <c r="I210" i="14"/>
  <c r="K210" i="14"/>
  <c r="M210" i="14"/>
  <c r="O210" i="14"/>
  <c r="Q210" i="14"/>
  <c r="V210" i="14"/>
  <c r="G215" i="14"/>
  <c r="I215" i="14"/>
  <c r="K215" i="14"/>
  <c r="M215" i="14"/>
  <c r="O215" i="14"/>
  <c r="Q215" i="14"/>
  <c r="V215" i="14"/>
  <c r="G218" i="14"/>
  <c r="I218" i="14"/>
  <c r="K218" i="14"/>
  <c r="M218" i="14"/>
  <c r="O218" i="14"/>
  <c r="Q218" i="14"/>
  <c r="V218" i="14"/>
  <c r="G220" i="14"/>
  <c r="M220" i="14" s="1"/>
  <c r="I220" i="14"/>
  <c r="K220" i="14"/>
  <c r="O220" i="14"/>
  <c r="Q220" i="14"/>
  <c r="V220" i="14"/>
  <c r="G223" i="14"/>
  <c r="I223" i="14"/>
  <c r="K223" i="14"/>
  <c r="M223" i="14"/>
  <c r="O223" i="14"/>
  <c r="Q223" i="14"/>
  <c r="V223" i="14"/>
  <c r="G227" i="14"/>
  <c r="V227" i="14"/>
  <c r="G228" i="14"/>
  <c r="I228" i="14"/>
  <c r="I227" i="14" s="1"/>
  <c r="K228" i="14"/>
  <c r="K227" i="14" s="1"/>
  <c r="M228" i="14"/>
  <c r="M227" i="14" s="1"/>
  <c r="O228" i="14"/>
  <c r="O227" i="14" s="1"/>
  <c r="Q228" i="14"/>
  <c r="Q227" i="14" s="1"/>
  <c r="V228" i="14"/>
  <c r="O231" i="14"/>
  <c r="Q231" i="14"/>
  <c r="V231" i="14"/>
  <c r="G232" i="14"/>
  <c r="G231" i="14" s="1"/>
  <c r="I232" i="14"/>
  <c r="I231" i="14" s="1"/>
  <c r="K232" i="14"/>
  <c r="K231" i="14" s="1"/>
  <c r="M232" i="14"/>
  <c r="M231" i="14" s="1"/>
  <c r="O232" i="14"/>
  <c r="Q232" i="14"/>
  <c r="V232" i="14"/>
  <c r="G234" i="14"/>
  <c r="M234" i="14" s="1"/>
  <c r="M233" i="14" s="1"/>
  <c r="I234" i="14"/>
  <c r="I233" i="14" s="1"/>
  <c r="K234" i="14"/>
  <c r="O234" i="14"/>
  <c r="Q234" i="14"/>
  <c r="V234" i="14"/>
  <c r="G236" i="14"/>
  <c r="I236" i="14"/>
  <c r="K236" i="14"/>
  <c r="K233" i="14" s="1"/>
  <c r="M236" i="14"/>
  <c r="O236" i="14"/>
  <c r="O233" i="14" s="1"/>
  <c r="Q236" i="14"/>
  <c r="Q233" i="14" s="1"/>
  <c r="V236" i="14"/>
  <c r="V233" i="14" s="1"/>
  <c r="G237" i="14"/>
  <c r="I237" i="14"/>
  <c r="K237" i="14"/>
  <c r="M237" i="14"/>
  <c r="O237" i="14"/>
  <c r="Q237" i="14"/>
  <c r="V237" i="14"/>
  <c r="G238" i="14"/>
  <c r="I238" i="14"/>
  <c r="K238" i="14"/>
  <c r="M238" i="14"/>
  <c r="O238" i="14"/>
  <c r="Q238" i="14"/>
  <c r="V238" i="14"/>
  <c r="G239" i="14"/>
  <c r="I239" i="14"/>
  <c r="K239" i="14"/>
  <c r="M239" i="14"/>
  <c r="O239" i="14"/>
  <c r="Q239" i="14"/>
  <c r="V239" i="14"/>
  <c r="G240" i="14"/>
  <c r="M240" i="14" s="1"/>
  <c r="I240" i="14"/>
  <c r="K240" i="14"/>
  <c r="O240" i="14"/>
  <c r="Q240" i="14"/>
  <c r="V240" i="14"/>
  <c r="G241" i="14"/>
  <c r="I241" i="14"/>
  <c r="K241" i="14"/>
  <c r="M241" i="14"/>
  <c r="O241" i="14"/>
  <c r="Q241" i="14"/>
  <c r="V241" i="14"/>
  <c r="G242" i="14"/>
  <c r="G243" i="14"/>
  <c r="I243" i="14"/>
  <c r="I242" i="14" s="1"/>
  <c r="K243" i="14"/>
  <c r="K242" i="14" s="1"/>
  <c r="M243" i="14"/>
  <c r="O243" i="14"/>
  <c r="O242" i="14" s="1"/>
  <c r="Q243" i="14"/>
  <c r="Q242" i="14" s="1"/>
  <c r="V243" i="14"/>
  <c r="G245" i="14"/>
  <c r="I245" i="14"/>
  <c r="K245" i="14"/>
  <c r="M245" i="14"/>
  <c r="O245" i="14"/>
  <c r="Q245" i="14"/>
  <c r="V245" i="14"/>
  <c r="V242" i="14" s="1"/>
  <c r="G246" i="14"/>
  <c r="I246" i="14"/>
  <c r="K246" i="14"/>
  <c r="M246" i="14"/>
  <c r="O246" i="14"/>
  <c r="Q246" i="14"/>
  <c r="V246" i="14"/>
  <c r="G248" i="14"/>
  <c r="I248" i="14"/>
  <c r="K248" i="14"/>
  <c r="M248" i="14"/>
  <c r="O248" i="14"/>
  <c r="Q248" i="14"/>
  <c r="V248" i="14"/>
  <c r="G249" i="14"/>
  <c r="M249" i="14" s="1"/>
  <c r="I249" i="14"/>
  <c r="K249" i="14"/>
  <c r="O249" i="14"/>
  <c r="Q249" i="14"/>
  <c r="V249" i="14"/>
  <c r="G250" i="14"/>
  <c r="I250" i="14"/>
  <c r="K250" i="14"/>
  <c r="M250" i="14"/>
  <c r="O250" i="14"/>
  <c r="Q250" i="14"/>
  <c r="V250" i="14"/>
  <c r="G251" i="14"/>
  <c r="I251" i="14"/>
  <c r="K251" i="14"/>
  <c r="M251" i="14"/>
  <c r="O251" i="14"/>
  <c r="Q251" i="14"/>
  <c r="V251" i="14"/>
  <c r="G252" i="14"/>
  <c r="I252" i="14"/>
  <c r="K252" i="14"/>
  <c r="M252" i="14"/>
  <c r="O252" i="14"/>
  <c r="Q252" i="14"/>
  <c r="V252" i="14"/>
  <c r="G254" i="14"/>
  <c r="I254" i="14"/>
  <c r="K254" i="14"/>
  <c r="M254" i="14"/>
  <c r="O254" i="14"/>
  <c r="Q254" i="14"/>
  <c r="V254" i="14"/>
  <c r="G256" i="14"/>
  <c r="M256" i="14" s="1"/>
  <c r="I256" i="14"/>
  <c r="K256" i="14"/>
  <c r="O256" i="14"/>
  <c r="Q256" i="14"/>
  <c r="V256" i="14"/>
  <c r="G257" i="14"/>
  <c r="I257" i="14"/>
  <c r="K257" i="14"/>
  <c r="M257" i="14"/>
  <c r="O257" i="14"/>
  <c r="Q257" i="14"/>
  <c r="V257" i="14"/>
  <c r="AE259" i="14"/>
  <c r="G261" i="13"/>
  <c r="BA255" i="13"/>
  <c r="BA246" i="13"/>
  <c r="BA237" i="13"/>
  <c r="BA193" i="13"/>
  <c r="BA113" i="13"/>
  <c r="BA73" i="13"/>
  <c r="BA55" i="13"/>
  <c r="BA46" i="13"/>
  <c r="BA41" i="13"/>
  <c r="BA38" i="13"/>
  <c r="BA34" i="13"/>
  <c r="BA30" i="13"/>
  <c r="BA28" i="13"/>
  <c r="BA25" i="13"/>
  <c r="BA18" i="13"/>
  <c r="BA15" i="13"/>
  <c r="G9" i="13"/>
  <c r="AF261" i="13" s="1"/>
  <c r="I9" i="13"/>
  <c r="K9" i="13"/>
  <c r="O9" i="13"/>
  <c r="Q9" i="13"/>
  <c r="V9" i="13"/>
  <c r="G11" i="13"/>
  <c r="I11" i="13"/>
  <c r="I8" i="13" s="1"/>
  <c r="K11" i="13"/>
  <c r="K8" i="13" s="1"/>
  <c r="M11" i="13"/>
  <c r="O11" i="13"/>
  <c r="O8" i="13" s="1"/>
  <c r="Q11" i="13"/>
  <c r="Q8" i="13" s="1"/>
  <c r="V11" i="13"/>
  <c r="G14" i="13"/>
  <c r="I14" i="13"/>
  <c r="K14" i="13"/>
  <c r="M14" i="13"/>
  <c r="O14" i="13"/>
  <c r="Q14" i="13"/>
  <c r="V14" i="13"/>
  <c r="G17" i="13"/>
  <c r="I17" i="13"/>
  <c r="K17" i="13"/>
  <c r="M17" i="13"/>
  <c r="O17" i="13"/>
  <c r="Q17" i="13"/>
  <c r="V17" i="13"/>
  <c r="G19" i="13"/>
  <c r="I19" i="13"/>
  <c r="K19" i="13"/>
  <c r="M19" i="13"/>
  <c r="O19" i="13"/>
  <c r="Q19" i="13"/>
  <c r="V19" i="13"/>
  <c r="G21" i="13"/>
  <c r="M21" i="13" s="1"/>
  <c r="I21" i="13"/>
  <c r="K21" i="13"/>
  <c r="O21" i="13"/>
  <c r="Q21" i="13"/>
  <c r="V21" i="13"/>
  <c r="G24" i="13"/>
  <c r="I24" i="13"/>
  <c r="K24" i="13"/>
  <c r="M24" i="13"/>
  <c r="O24" i="13"/>
  <c r="Q24" i="13"/>
  <c r="V24" i="13"/>
  <c r="V8" i="13" s="1"/>
  <c r="G27" i="13"/>
  <c r="I27" i="13"/>
  <c r="K27" i="13"/>
  <c r="M27" i="13"/>
  <c r="O27" i="13"/>
  <c r="Q27" i="13"/>
  <c r="V27" i="13"/>
  <c r="G29" i="13"/>
  <c r="I29" i="13"/>
  <c r="K29" i="13"/>
  <c r="M29" i="13"/>
  <c r="O29" i="13"/>
  <c r="Q29" i="13"/>
  <c r="V29" i="13"/>
  <c r="G33" i="13"/>
  <c r="I33" i="13"/>
  <c r="K33" i="13"/>
  <c r="M33" i="13"/>
  <c r="O33" i="13"/>
  <c r="Q33" i="13"/>
  <c r="V33" i="13"/>
  <c r="G37" i="13"/>
  <c r="M37" i="13" s="1"/>
  <c r="I37" i="13"/>
  <c r="K37" i="13"/>
  <c r="O37" i="13"/>
  <c r="Q37" i="13"/>
  <c r="V37" i="13"/>
  <c r="G40" i="13"/>
  <c r="I40" i="13"/>
  <c r="K40" i="13"/>
  <c r="M40" i="13"/>
  <c r="O40" i="13"/>
  <c r="Q40" i="13"/>
  <c r="V40" i="13"/>
  <c r="G45" i="13"/>
  <c r="M45" i="13" s="1"/>
  <c r="I45" i="13"/>
  <c r="K45" i="13"/>
  <c r="O45" i="13"/>
  <c r="Q45" i="13"/>
  <c r="V45" i="13"/>
  <c r="G48" i="13"/>
  <c r="I48" i="13"/>
  <c r="K48" i="13"/>
  <c r="M48" i="13"/>
  <c r="O48" i="13"/>
  <c r="Q48" i="13"/>
  <c r="V48" i="13"/>
  <c r="G51" i="13"/>
  <c r="I51" i="13"/>
  <c r="K51" i="13"/>
  <c r="M51" i="13"/>
  <c r="O51" i="13"/>
  <c r="Q51" i="13"/>
  <c r="V51" i="13"/>
  <c r="G54" i="13"/>
  <c r="I54" i="13"/>
  <c r="K54" i="13"/>
  <c r="M54" i="13"/>
  <c r="O54" i="13"/>
  <c r="Q54" i="13"/>
  <c r="V54" i="13"/>
  <c r="G58" i="13"/>
  <c r="I58" i="13"/>
  <c r="K58" i="13"/>
  <c r="M58" i="13"/>
  <c r="O58" i="13"/>
  <c r="Q58" i="13"/>
  <c r="V58" i="13"/>
  <c r="G61" i="13"/>
  <c r="M61" i="13" s="1"/>
  <c r="I61" i="13"/>
  <c r="K61" i="13"/>
  <c r="O61" i="13"/>
  <c r="Q61" i="13"/>
  <c r="V61" i="13"/>
  <c r="G64" i="13"/>
  <c r="I64" i="13"/>
  <c r="K64" i="13"/>
  <c r="M64" i="13"/>
  <c r="O64" i="13"/>
  <c r="Q64" i="13"/>
  <c r="V64" i="13"/>
  <c r="G66" i="13"/>
  <c r="I66" i="13"/>
  <c r="K66" i="13"/>
  <c r="M66" i="13"/>
  <c r="O66" i="13"/>
  <c r="Q66" i="13"/>
  <c r="V66" i="13"/>
  <c r="G72" i="13"/>
  <c r="I72" i="13"/>
  <c r="K72" i="13"/>
  <c r="M72" i="13"/>
  <c r="O72" i="13"/>
  <c r="Q72" i="13"/>
  <c r="V72" i="13"/>
  <c r="G76" i="13"/>
  <c r="I76" i="13"/>
  <c r="K76" i="13"/>
  <c r="M76" i="13"/>
  <c r="O76" i="13"/>
  <c r="Q76" i="13"/>
  <c r="V76" i="13"/>
  <c r="G80" i="13"/>
  <c r="M80" i="13" s="1"/>
  <c r="I80" i="13"/>
  <c r="K80" i="13"/>
  <c r="O80" i="13"/>
  <c r="Q80" i="13"/>
  <c r="V80" i="13"/>
  <c r="G82" i="13"/>
  <c r="I82" i="13"/>
  <c r="K82" i="13"/>
  <c r="M82" i="13"/>
  <c r="O82" i="13"/>
  <c r="Q82" i="13"/>
  <c r="V82" i="13"/>
  <c r="G84" i="13"/>
  <c r="G85" i="13"/>
  <c r="I85" i="13"/>
  <c r="I84" i="13" s="1"/>
  <c r="K85" i="13"/>
  <c r="K84" i="13" s="1"/>
  <c r="M85" i="13"/>
  <c r="M84" i="13" s="1"/>
  <c r="O85" i="13"/>
  <c r="O84" i="13" s="1"/>
  <c r="Q85" i="13"/>
  <c r="Q84" i="13" s="1"/>
  <c r="V85" i="13"/>
  <c r="G90" i="13"/>
  <c r="I90" i="13"/>
  <c r="K90" i="13"/>
  <c r="M90" i="13"/>
  <c r="O90" i="13"/>
  <c r="Q90" i="13"/>
  <c r="V90" i="13"/>
  <c r="V84" i="13" s="1"/>
  <c r="G94" i="13"/>
  <c r="I94" i="13"/>
  <c r="K94" i="13"/>
  <c r="M94" i="13"/>
  <c r="O94" i="13"/>
  <c r="O93" i="13" s="1"/>
  <c r="Q94" i="13"/>
  <c r="Q93" i="13" s="1"/>
  <c r="V94" i="13"/>
  <c r="V93" i="13" s="1"/>
  <c r="G96" i="13"/>
  <c r="M96" i="13" s="1"/>
  <c r="M93" i="13" s="1"/>
  <c r="I96" i="13"/>
  <c r="I93" i="13" s="1"/>
  <c r="K96" i="13"/>
  <c r="O96" i="13"/>
  <c r="Q96" i="13"/>
  <c r="V96" i="13"/>
  <c r="G98" i="13"/>
  <c r="I98" i="13"/>
  <c r="K98" i="13"/>
  <c r="M98" i="13"/>
  <c r="O98" i="13"/>
  <c r="Q98" i="13"/>
  <c r="V98" i="13"/>
  <c r="G100" i="13"/>
  <c r="I100" i="13"/>
  <c r="K100" i="13"/>
  <c r="M100" i="13"/>
  <c r="O100" i="13"/>
  <c r="Q100" i="13"/>
  <c r="V100" i="13"/>
  <c r="G103" i="13"/>
  <c r="I103" i="13"/>
  <c r="K103" i="13"/>
  <c r="M103" i="13"/>
  <c r="O103" i="13"/>
  <c r="Q103" i="13"/>
  <c r="V103" i="13"/>
  <c r="G106" i="13"/>
  <c r="I106" i="13"/>
  <c r="K106" i="13"/>
  <c r="M106" i="13"/>
  <c r="O106" i="13"/>
  <c r="Q106" i="13"/>
  <c r="V106" i="13"/>
  <c r="G107" i="13"/>
  <c r="M107" i="13" s="1"/>
  <c r="I107" i="13"/>
  <c r="K107" i="13"/>
  <c r="K93" i="13" s="1"/>
  <c r="O107" i="13"/>
  <c r="Q107" i="13"/>
  <c r="V107" i="13"/>
  <c r="G110" i="13"/>
  <c r="I110" i="13"/>
  <c r="K110" i="13"/>
  <c r="M110" i="13"/>
  <c r="O110" i="13"/>
  <c r="Q110" i="13"/>
  <c r="V110" i="13"/>
  <c r="G112" i="13"/>
  <c r="M112" i="13" s="1"/>
  <c r="I112" i="13"/>
  <c r="K112" i="13"/>
  <c r="O112" i="13"/>
  <c r="Q112" i="13"/>
  <c r="V112" i="13"/>
  <c r="G115" i="13"/>
  <c r="I115" i="13"/>
  <c r="K115" i="13"/>
  <c r="M115" i="13"/>
  <c r="O115" i="13"/>
  <c r="Q115" i="13"/>
  <c r="V115" i="13"/>
  <c r="G118" i="13"/>
  <c r="G117" i="13" s="1"/>
  <c r="I118" i="13"/>
  <c r="I117" i="13" s="1"/>
  <c r="K118" i="13"/>
  <c r="K117" i="13" s="1"/>
  <c r="M118" i="13"/>
  <c r="M117" i="13" s="1"/>
  <c r="O118" i="13"/>
  <c r="Q118" i="13"/>
  <c r="V118" i="13"/>
  <c r="G121" i="13"/>
  <c r="I121" i="13"/>
  <c r="K121" i="13"/>
  <c r="M121" i="13"/>
  <c r="O121" i="13"/>
  <c r="O117" i="13" s="1"/>
  <c r="Q121" i="13"/>
  <c r="Q117" i="13" s="1"/>
  <c r="V121" i="13"/>
  <c r="V117" i="13" s="1"/>
  <c r="G123" i="13"/>
  <c r="M123" i="13" s="1"/>
  <c r="I123" i="13"/>
  <c r="K123" i="13"/>
  <c r="O123" i="13"/>
  <c r="Q123" i="13"/>
  <c r="V123" i="13"/>
  <c r="G125" i="13"/>
  <c r="I125" i="13"/>
  <c r="K125" i="13"/>
  <c r="M125" i="13"/>
  <c r="O125" i="13"/>
  <c r="Q125" i="13"/>
  <c r="V125" i="13"/>
  <c r="G130" i="13"/>
  <c r="I130" i="13"/>
  <c r="K130" i="13"/>
  <c r="M130" i="13"/>
  <c r="O130" i="13"/>
  <c r="Q130" i="13"/>
  <c r="V130" i="13"/>
  <c r="G132" i="13"/>
  <c r="I132" i="13"/>
  <c r="K132" i="13"/>
  <c r="M132" i="13"/>
  <c r="O132" i="13"/>
  <c r="Q132" i="13"/>
  <c r="V132" i="13"/>
  <c r="G134" i="13"/>
  <c r="I134" i="13"/>
  <c r="K134" i="13"/>
  <c r="M134" i="13"/>
  <c r="O134" i="13"/>
  <c r="Q134" i="13"/>
  <c r="V134" i="13"/>
  <c r="G136" i="13"/>
  <c r="M136" i="13" s="1"/>
  <c r="I136" i="13"/>
  <c r="K136" i="13"/>
  <c r="O136" i="13"/>
  <c r="Q136" i="13"/>
  <c r="V136" i="13"/>
  <c r="G137" i="13"/>
  <c r="I137" i="13"/>
  <c r="K137" i="13"/>
  <c r="M137" i="13"/>
  <c r="O137" i="13"/>
  <c r="Q137" i="13"/>
  <c r="V137" i="13"/>
  <c r="G138" i="13"/>
  <c r="M138" i="13" s="1"/>
  <c r="I138" i="13"/>
  <c r="K138" i="13"/>
  <c r="O138" i="13"/>
  <c r="Q138" i="13"/>
  <c r="V138" i="13"/>
  <c r="G139" i="13"/>
  <c r="I139" i="13"/>
  <c r="K139" i="13"/>
  <c r="M139" i="13"/>
  <c r="O139" i="13"/>
  <c r="Q139" i="13"/>
  <c r="V139" i="13"/>
  <c r="G141" i="13"/>
  <c r="I141" i="13"/>
  <c r="K141" i="13"/>
  <c r="M141" i="13"/>
  <c r="O141" i="13"/>
  <c r="Q141" i="13"/>
  <c r="V141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7" i="13"/>
  <c r="M147" i="13" s="1"/>
  <c r="I147" i="13"/>
  <c r="K147" i="13"/>
  <c r="O147" i="13"/>
  <c r="Q147" i="13"/>
  <c r="V147" i="13"/>
  <c r="G150" i="13"/>
  <c r="I150" i="13"/>
  <c r="K150" i="13"/>
  <c r="M150" i="13"/>
  <c r="O150" i="13"/>
  <c r="Q150" i="13"/>
  <c r="V150" i="13"/>
  <c r="G151" i="13"/>
  <c r="I151" i="13"/>
  <c r="K151" i="13"/>
  <c r="M151" i="13"/>
  <c r="O151" i="13"/>
  <c r="Q151" i="13"/>
  <c r="V151" i="13"/>
  <c r="G152" i="13"/>
  <c r="I152" i="13"/>
  <c r="K152" i="13"/>
  <c r="M152" i="13"/>
  <c r="O152" i="13"/>
  <c r="Q152" i="13"/>
  <c r="V152" i="13"/>
  <c r="G153" i="13"/>
  <c r="I153" i="13"/>
  <c r="K153" i="13"/>
  <c r="M153" i="13"/>
  <c r="O153" i="13"/>
  <c r="Q153" i="13"/>
  <c r="V153" i="13"/>
  <c r="G154" i="13"/>
  <c r="M154" i="13" s="1"/>
  <c r="I154" i="13"/>
  <c r="K154" i="13"/>
  <c r="O154" i="13"/>
  <c r="Q154" i="13"/>
  <c r="V154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I157" i="13"/>
  <c r="K157" i="13"/>
  <c r="M157" i="13"/>
  <c r="O157" i="13"/>
  <c r="Q157" i="13"/>
  <c r="V157" i="13"/>
  <c r="G158" i="13"/>
  <c r="I158" i="13"/>
  <c r="K158" i="13"/>
  <c r="M158" i="13"/>
  <c r="O158" i="13"/>
  <c r="Q158" i="13"/>
  <c r="V158" i="13"/>
  <c r="G159" i="13"/>
  <c r="I159" i="13"/>
  <c r="K159" i="13"/>
  <c r="M159" i="13"/>
  <c r="O159" i="13"/>
  <c r="Q159" i="13"/>
  <c r="V159" i="13"/>
  <c r="G161" i="13"/>
  <c r="I161" i="13"/>
  <c r="K161" i="13"/>
  <c r="M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I163" i="13"/>
  <c r="K163" i="13"/>
  <c r="M163" i="13"/>
  <c r="O163" i="13"/>
  <c r="Q163" i="13"/>
  <c r="V163" i="13"/>
  <c r="G164" i="13"/>
  <c r="I164" i="13"/>
  <c r="K164" i="13"/>
  <c r="M164" i="13"/>
  <c r="O164" i="13"/>
  <c r="Q164" i="13"/>
  <c r="V164" i="13"/>
  <c r="G166" i="13"/>
  <c r="I166" i="13"/>
  <c r="K166" i="13"/>
  <c r="M166" i="13"/>
  <c r="O166" i="13"/>
  <c r="Q166" i="13"/>
  <c r="V166" i="13"/>
  <c r="G167" i="13"/>
  <c r="I167" i="13"/>
  <c r="K167" i="13"/>
  <c r="M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I169" i="13"/>
  <c r="K169" i="13"/>
  <c r="M169" i="13"/>
  <c r="O169" i="13"/>
  <c r="Q169" i="13"/>
  <c r="V169" i="13"/>
  <c r="G171" i="13"/>
  <c r="M171" i="13" s="1"/>
  <c r="I171" i="13"/>
  <c r="K171" i="13"/>
  <c r="O171" i="13"/>
  <c r="Q171" i="13"/>
  <c r="V171" i="13"/>
  <c r="G172" i="13"/>
  <c r="I172" i="13"/>
  <c r="K172" i="13"/>
  <c r="M172" i="13"/>
  <c r="O172" i="13"/>
  <c r="Q172" i="13"/>
  <c r="V172" i="13"/>
  <c r="G173" i="13"/>
  <c r="I173" i="13"/>
  <c r="K173" i="13"/>
  <c r="M173" i="13"/>
  <c r="O173" i="13"/>
  <c r="Q173" i="13"/>
  <c r="V173" i="13"/>
  <c r="G174" i="13"/>
  <c r="I174" i="13"/>
  <c r="K174" i="13"/>
  <c r="M174" i="13"/>
  <c r="O174" i="13"/>
  <c r="Q174" i="13"/>
  <c r="V174" i="13"/>
  <c r="G175" i="13"/>
  <c r="I175" i="13"/>
  <c r="K175" i="13"/>
  <c r="M175" i="13"/>
  <c r="O175" i="13"/>
  <c r="Q175" i="13"/>
  <c r="V175" i="13"/>
  <c r="G178" i="13"/>
  <c r="I178" i="13"/>
  <c r="G179" i="13"/>
  <c r="I179" i="13"/>
  <c r="K179" i="13"/>
  <c r="K178" i="13" s="1"/>
  <c r="M179" i="13"/>
  <c r="O179" i="13"/>
  <c r="O178" i="13" s="1"/>
  <c r="Q179" i="13"/>
  <c r="Q178" i="13" s="1"/>
  <c r="V179" i="13"/>
  <c r="V178" i="13" s="1"/>
  <c r="G181" i="13"/>
  <c r="I181" i="13"/>
  <c r="K181" i="13"/>
  <c r="M181" i="13"/>
  <c r="O181" i="13"/>
  <c r="Q181" i="13"/>
  <c r="V181" i="13"/>
  <c r="G183" i="13"/>
  <c r="I183" i="13"/>
  <c r="K183" i="13"/>
  <c r="M183" i="13"/>
  <c r="O183" i="13"/>
  <c r="Q183" i="13"/>
  <c r="V183" i="13"/>
  <c r="G187" i="13"/>
  <c r="I187" i="13"/>
  <c r="K187" i="13"/>
  <c r="M187" i="13"/>
  <c r="O187" i="13"/>
  <c r="Q187" i="13"/>
  <c r="V187" i="13"/>
  <c r="G189" i="13"/>
  <c r="M189" i="13" s="1"/>
  <c r="I189" i="13"/>
  <c r="K189" i="13"/>
  <c r="O189" i="13"/>
  <c r="Q189" i="13"/>
  <c r="V189" i="13"/>
  <c r="I191" i="13"/>
  <c r="K191" i="13"/>
  <c r="O191" i="13"/>
  <c r="Q191" i="13"/>
  <c r="V191" i="13"/>
  <c r="G192" i="13"/>
  <c r="G191" i="13" s="1"/>
  <c r="I192" i="13"/>
  <c r="K192" i="13"/>
  <c r="O192" i="13"/>
  <c r="Q192" i="13"/>
  <c r="V192" i="13"/>
  <c r="Q195" i="13"/>
  <c r="G196" i="13"/>
  <c r="I196" i="13"/>
  <c r="K196" i="13"/>
  <c r="M196" i="13"/>
  <c r="O196" i="13"/>
  <c r="Q196" i="13"/>
  <c r="V196" i="13"/>
  <c r="V195" i="13" s="1"/>
  <c r="G199" i="13"/>
  <c r="G195" i="13" s="1"/>
  <c r="I199" i="13"/>
  <c r="I195" i="13" s="1"/>
  <c r="K199" i="13"/>
  <c r="K195" i="13" s="1"/>
  <c r="M199" i="13"/>
  <c r="M195" i="13" s="1"/>
  <c r="O199" i="13"/>
  <c r="Q199" i="13"/>
  <c r="V199" i="13"/>
  <c r="G201" i="13"/>
  <c r="I201" i="13"/>
  <c r="K201" i="13"/>
  <c r="M201" i="13"/>
  <c r="O201" i="13"/>
  <c r="Q201" i="13"/>
  <c r="V201" i="13"/>
  <c r="G203" i="13"/>
  <c r="M203" i="13" s="1"/>
  <c r="I203" i="13"/>
  <c r="K203" i="13"/>
  <c r="O203" i="13"/>
  <c r="Q203" i="13"/>
  <c r="V203" i="13"/>
  <c r="G205" i="13"/>
  <c r="I205" i="13"/>
  <c r="K205" i="13"/>
  <c r="M205" i="13"/>
  <c r="O205" i="13"/>
  <c r="Q205" i="13"/>
  <c r="V205" i="13"/>
  <c r="G208" i="13"/>
  <c r="I208" i="13"/>
  <c r="K208" i="13"/>
  <c r="M208" i="13"/>
  <c r="O208" i="13"/>
  <c r="Q208" i="13"/>
  <c r="V208" i="13"/>
  <c r="G212" i="13"/>
  <c r="I212" i="13"/>
  <c r="K212" i="13"/>
  <c r="M212" i="13"/>
  <c r="O212" i="13"/>
  <c r="O195" i="13" s="1"/>
  <c r="Q212" i="13"/>
  <c r="V212" i="13"/>
  <c r="G217" i="13"/>
  <c r="I217" i="13"/>
  <c r="K217" i="13"/>
  <c r="M217" i="13"/>
  <c r="O217" i="13"/>
  <c r="Q217" i="13"/>
  <c r="V217" i="13"/>
  <c r="G220" i="13"/>
  <c r="M220" i="13" s="1"/>
  <c r="I220" i="13"/>
  <c r="K220" i="13"/>
  <c r="O220" i="13"/>
  <c r="Q220" i="13"/>
  <c r="V220" i="13"/>
  <c r="G222" i="13"/>
  <c r="I222" i="13"/>
  <c r="K222" i="13"/>
  <c r="M222" i="13"/>
  <c r="O222" i="13"/>
  <c r="Q222" i="13"/>
  <c r="V222" i="13"/>
  <c r="G225" i="13"/>
  <c r="M225" i="13" s="1"/>
  <c r="I225" i="13"/>
  <c r="K225" i="13"/>
  <c r="O225" i="13"/>
  <c r="Q225" i="13"/>
  <c r="V225" i="13"/>
  <c r="G229" i="13"/>
  <c r="I229" i="13"/>
  <c r="K229" i="13"/>
  <c r="M229" i="13"/>
  <c r="O229" i="13"/>
  <c r="Q229" i="13"/>
  <c r="G230" i="13"/>
  <c r="I230" i="13"/>
  <c r="K230" i="13"/>
  <c r="M230" i="13"/>
  <c r="O230" i="13"/>
  <c r="Q230" i="13"/>
  <c r="V230" i="13"/>
  <c r="V229" i="13" s="1"/>
  <c r="G233" i="13"/>
  <c r="I233" i="13"/>
  <c r="K233" i="13"/>
  <c r="M233" i="13"/>
  <c r="G234" i="13"/>
  <c r="I234" i="13"/>
  <c r="K234" i="13"/>
  <c r="M234" i="13"/>
  <c r="O234" i="13"/>
  <c r="O233" i="13" s="1"/>
  <c r="Q234" i="13"/>
  <c r="Q233" i="13" s="1"/>
  <c r="V234" i="13"/>
  <c r="V233" i="13" s="1"/>
  <c r="I235" i="13"/>
  <c r="G236" i="13"/>
  <c r="I236" i="13"/>
  <c r="K236" i="13"/>
  <c r="K235" i="13" s="1"/>
  <c r="M236" i="13"/>
  <c r="O236" i="13"/>
  <c r="O235" i="13" s="1"/>
  <c r="Q236" i="13"/>
  <c r="Q235" i="13" s="1"/>
  <c r="V236" i="13"/>
  <c r="V235" i="13" s="1"/>
  <c r="G238" i="13"/>
  <c r="I238" i="13"/>
  <c r="K238" i="13"/>
  <c r="M238" i="13"/>
  <c r="O238" i="13"/>
  <c r="Q238" i="13"/>
  <c r="V238" i="13"/>
  <c r="G239" i="13"/>
  <c r="I239" i="13"/>
  <c r="K239" i="13"/>
  <c r="M239" i="13"/>
  <c r="O239" i="13"/>
  <c r="Q239" i="13"/>
  <c r="V239" i="13"/>
  <c r="G240" i="13"/>
  <c r="I240" i="13"/>
  <c r="K240" i="13"/>
  <c r="M240" i="13"/>
  <c r="O240" i="13"/>
  <c r="Q240" i="13"/>
  <c r="V240" i="13"/>
  <c r="G241" i="13"/>
  <c r="M241" i="13" s="1"/>
  <c r="I241" i="13"/>
  <c r="K241" i="13"/>
  <c r="O241" i="13"/>
  <c r="Q241" i="13"/>
  <c r="V241" i="13"/>
  <c r="G242" i="13"/>
  <c r="I242" i="13"/>
  <c r="K242" i="13"/>
  <c r="M242" i="13"/>
  <c r="O242" i="13"/>
  <c r="Q242" i="13"/>
  <c r="V242" i="13"/>
  <c r="G243" i="13"/>
  <c r="G235" i="13" s="1"/>
  <c r="I243" i="13"/>
  <c r="K243" i="13"/>
  <c r="O243" i="13"/>
  <c r="Q243" i="13"/>
  <c r="V243" i="13"/>
  <c r="Q244" i="13"/>
  <c r="G245" i="13"/>
  <c r="I245" i="13"/>
  <c r="K245" i="13"/>
  <c r="M245" i="13"/>
  <c r="O245" i="13"/>
  <c r="Q245" i="13"/>
  <c r="V245" i="13"/>
  <c r="V244" i="13" s="1"/>
  <c r="G247" i="13"/>
  <c r="G244" i="13" s="1"/>
  <c r="I247" i="13"/>
  <c r="I244" i="13" s="1"/>
  <c r="K247" i="13"/>
  <c r="K244" i="13" s="1"/>
  <c r="M247" i="13"/>
  <c r="O247" i="13"/>
  <c r="Q247" i="13"/>
  <c r="V247" i="13"/>
  <c r="G248" i="13"/>
  <c r="I248" i="13"/>
  <c r="K248" i="13"/>
  <c r="M248" i="13"/>
  <c r="O248" i="13"/>
  <c r="Q248" i="13"/>
  <c r="V248" i="13"/>
  <c r="G250" i="13"/>
  <c r="M250" i="13" s="1"/>
  <c r="I250" i="13"/>
  <c r="K250" i="13"/>
  <c r="O250" i="13"/>
  <c r="Q250" i="13"/>
  <c r="V250" i="13"/>
  <c r="G251" i="13"/>
  <c r="I251" i="13"/>
  <c r="K251" i="13"/>
  <c r="M251" i="13"/>
  <c r="O251" i="13"/>
  <c r="Q251" i="13"/>
  <c r="V251" i="13"/>
  <c r="G252" i="13"/>
  <c r="I252" i="13"/>
  <c r="K252" i="13"/>
  <c r="M252" i="13"/>
  <c r="O252" i="13"/>
  <c r="Q252" i="13"/>
  <c r="V252" i="13"/>
  <c r="G253" i="13"/>
  <c r="I253" i="13"/>
  <c r="K253" i="13"/>
  <c r="M253" i="13"/>
  <c r="O253" i="13"/>
  <c r="O244" i="13" s="1"/>
  <c r="Q253" i="13"/>
  <c r="V253" i="13"/>
  <c r="G254" i="13"/>
  <c r="I254" i="13"/>
  <c r="K254" i="13"/>
  <c r="M254" i="13"/>
  <c r="O254" i="13"/>
  <c r="Q254" i="13"/>
  <c r="V254" i="13"/>
  <c r="G256" i="13"/>
  <c r="M256" i="13" s="1"/>
  <c r="I256" i="13"/>
  <c r="K256" i="13"/>
  <c r="O256" i="13"/>
  <c r="Q256" i="13"/>
  <c r="V256" i="13"/>
  <c r="G258" i="13"/>
  <c r="I258" i="13"/>
  <c r="K258" i="13"/>
  <c r="M258" i="13"/>
  <c r="O258" i="13"/>
  <c r="Q258" i="13"/>
  <c r="V258" i="13"/>
  <c r="G259" i="13"/>
  <c r="M259" i="13" s="1"/>
  <c r="I259" i="13"/>
  <c r="K259" i="13"/>
  <c r="O259" i="13"/>
  <c r="Q259" i="13"/>
  <c r="V259" i="13"/>
  <c r="AE261" i="13"/>
  <c r="G228" i="12"/>
  <c r="BA222" i="12"/>
  <c r="BA213" i="12"/>
  <c r="BA204" i="12"/>
  <c r="BA66" i="12"/>
  <c r="BA48" i="12"/>
  <c r="BA39" i="12"/>
  <c r="BA34" i="12"/>
  <c r="BA31" i="12"/>
  <c r="BA27" i="12"/>
  <c r="BA24" i="12"/>
  <c r="BA22" i="12"/>
  <c r="BA20" i="12"/>
  <c r="BA13" i="12"/>
  <c r="BA11" i="12"/>
  <c r="G9" i="12"/>
  <c r="M9" i="12" s="1"/>
  <c r="I9" i="12"/>
  <c r="I8" i="12" s="1"/>
  <c r="K9" i="12"/>
  <c r="K8" i="12" s="1"/>
  <c r="O9" i="12"/>
  <c r="Q9" i="12"/>
  <c r="V9" i="12"/>
  <c r="G10" i="12"/>
  <c r="M10" i="12" s="1"/>
  <c r="I10" i="12"/>
  <c r="K10" i="12"/>
  <c r="O10" i="12"/>
  <c r="Q10" i="12"/>
  <c r="Q8" i="12" s="1"/>
  <c r="V10" i="12"/>
  <c r="V8" i="12" s="1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O8" i="12" s="1"/>
  <c r="Q14" i="12"/>
  <c r="V14" i="12"/>
  <c r="G16" i="12"/>
  <c r="I16" i="12"/>
  <c r="K16" i="12"/>
  <c r="M16" i="12"/>
  <c r="O16" i="12"/>
  <c r="Q16" i="12"/>
  <c r="V16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30" i="12"/>
  <c r="I30" i="12"/>
  <c r="K30" i="12"/>
  <c r="M30" i="12"/>
  <c r="O30" i="12"/>
  <c r="Q30" i="12"/>
  <c r="V30" i="12"/>
  <c r="G33" i="12"/>
  <c r="I33" i="12"/>
  <c r="K33" i="12"/>
  <c r="M33" i="12"/>
  <c r="O33" i="12"/>
  <c r="Q33" i="12"/>
  <c r="V33" i="12"/>
  <c r="G38" i="12"/>
  <c r="I38" i="12"/>
  <c r="K38" i="12"/>
  <c r="M38" i="12"/>
  <c r="O38" i="12"/>
  <c r="Q38" i="12"/>
  <c r="V38" i="12"/>
  <c r="G41" i="12"/>
  <c r="M41" i="12" s="1"/>
  <c r="I41" i="12"/>
  <c r="K41" i="12"/>
  <c r="O41" i="12"/>
  <c r="Q41" i="12"/>
  <c r="V41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51" i="12"/>
  <c r="M51" i="12" s="1"/>
  <c r="I51" i="12"/>
  <c r="K51" i="12"/>
  <c r="O51" i="12"/>
  <c r="Q51" i="12"/>
  <c r="V51" i="12"/>
  <c r="G54" i="12"/>
  <c r="I54" i="12"/>
  <c r="K54" i="12"/>
  <c r="M54" i="12"/>
  <c r="O54" i="12"/>
  <c r="Q54" i="12"/>
  <c r="V54" i="12"/>
  <c r="G57" i="12"/>
  <c r="I57" i="12"/>
  <c r="K57" i="12"/>
  <c r="M57" i="12"/>
  <c r="O57" i="12"/>
  <c r="Q57" i="12"/>
  <c r="V57" i="12"/>
  <c r="G59" i="12"/>
  <c r="I59" i="12"/>
  <c r="K59" i="12"/>
  <c r="M59" i="12"/>
  <c r="O59" i="12"/>
  <c r="Q59" i="12"/>
  <c r="V59" i="12"/>
  <c r="G65" i="12"/>
  <c r="M65" i="12" s="1"/>
  <c r="I65" i="12"/>
  <c r="K65" i="12"/>
  <c r="O65" i="12"/>
  <c r="Q65" i="12"/>
  <c r="V65" i="12"/>
  <c r="G69" i="12"/>
  <c r="M69" i="12" s="1"/>
  <c r="I69" i="12"/>
  <c r="K69" i="12"/>
  <c r="O69" i="12"/>
  <c r="Q69" i="12"/>
  <c r="V69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O76" i="12"/>
  <c r="G77" i="12"/>
  <c r="M77" i="12" s="1"/>
  <c r="M76" i="12" s="1"/>
  <c r="I77" i="12"/>
  <c r="I76" i="12" s="1"/>
  <c r="K77" i="12"/>
  <c r="K76" i="12" s="1"/>
  <c r="O77" i="12"/>
  <c r="Q77" i="12"/>
  <c r="V77" i="12"/>
  <c r="G82" i="12"/>
  <c r="M82" i="12" s="1"/>
  <c r="I82" i="12"/>
  <c r="K82" i="12"/>
  <c r="O82" i="12"/>
  <c r="Q82" i="12"/>
  <c r="Q76" i="12" s="1"/>
  <c r="V82" i="12"/>
  <c r="V76" i="12" s="1"/>
  <c r="G85" i="12"/>
  <c r="G86" i="12"/>
  <c r="M86" i="12" s="1"/>
  <c r="M85" i="12" s="1"/>
  <c r="I86" i="12"/>
  <c r="I85" i="12" s="1"/>
  <c r="K86" i="12"/>
  <c r="K85" i="12" s="1"/>
  <c r="O86" i="12"/>
  <c r="O85" i="12" s="1"/>
  <c r="Q86" i="12"/>
  <c r="Q85" i="12" s="1"/>
  <c r="V86" i="12"/>
  <c r="G88" i="12"/>
  <c r="I88" i="12"/>
  <c r="K88" i="12"/>
  <c r="M88" i="12"/>
  <c r="O88" i="12"/>
  <c r="Q88" i="12"/>
  <c r="V88" i="12"/>
  <c r="G91" i="12"/>
  <c r="I91" i="12"/>
  <c r="K91" i="12"/>
  <c r="M91" i="12"/>
  <c r="O91" i="12"/>
  <c r="Q91" i="12"/>
  <c r="V91" i="12"/>
  <c r="G94" i="12"/>
  <c r="I94" i="12"/>
  <c r="K94" i="12"/>
  <c r="M94" i="12"/>
  <c r="O94" i="12"/>
  <c r="Q94" i="12"/>
  <c r="V94" i="12"/>
  <c r="V85" i="12" s="1"/>
  <c r="G95" i="12"/>
  <c r="M95" i="12" s="1"/>
  <c r="I95" i="12"/>
  <c r="K95" i="12"/>
  <c r="O95" i="12"/>
  <c r="Q95" i="12"/>
  <c r="V95" i="12"/>
  <c r="G98" i="12"/>
  <c r="M98" i="12" s="1"/>
  <c r="I98" i="12"/>
  <c r="K98" i="12"/>
  <c r="O98" i="12"/>
  <c r="Q98" i="12"/>
  <c r="V98" i="12"/>
  <c r="G101" i="12"/>
  <c r="G100" i="12" s="1"/>
  <c r="I101" i="12"/>
  <c r="I100" i="12" s="1"/>
  <c r="K101" i="12"/>
  <c r="K100" i="12" s="1"/>
  <c r="M101" i="12"/>
  <c r="O101" i="12"/>
  <c r="O100" i="12" s="1"/>
  <c r="Q101" i="12"/>
  <c r="V101" i="12"/>
  <c r="G103" i="12"/>
  <c r="I103" i="12"/>
  <c r="K103" i="12"/>
  <c r="M103" i="12"/>
  <c r="O103" i="12"/>
  <c r="Q103" i="12"/>
  <c r="V103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Q100" i="12" s="1"/>
  <c r="V107" i="12"/>
  <c r="V100" i="12" s="1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I115" i="12"/>
  <c r="K115" i="12"/>
  <c r="M115" i="12"/>
  <c r="O115" i="12"/>
  <c r="Q115" i="12"/>
  <c r="V115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I133" i="12"/>
  <c r="K133" i="12"/>
  <c r="M133" i="12"/>
  <c r="O133" i="12"/>
  <c r="Q133" i="12"/>
  <c r="V133" i="12"/>
  <c r="G134" i="12"/>
  <c r="I134" i="12"/>
  <c r="K134" i="12"/>
  <c r="M134" i="12"/>
  <c r="O134" i="12"/>
  <c r="Q134" i="12"/>
  <c r="V134" i="12"/>
  <c r="G136" i="12"/>
  <c r="I136" i="12"/>
  <c r="K136" i="12"/>
  <c r="M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40" i="12"/>
  <c r="I140" i="12"/>
  <c r="K140" i="12"/>
  <c r="M140" i="12"/>
  <c r="O140" i="12"/>
  <c r="Q140" i="12"/>
  <c r="V140" i="12"/>
  <c r="G142" i="12"/>
  <c r="I142" i="12"/>
  <c r="K142" i="12"/>
  <c r="M142" i="12"/>
  <c r="O142" i="12"/>
  <c r="Q142" i="12"/>
  <c r="V142" i="12"/>
  <c r="G144" i="12"/>
  <c r="I144" i="12"/>
  <c r="K144" i="12"/>
  <c r="M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O150" i="12"/>
  <c r="Q150" i="12"/>
  <c r="G151" i="12"/>
  <c r="I151" i="12"/>
  <c r="I150" i="12" s="1"/>
  <c r="K151" i="12"/>
  <c r="M151" i="12"/>
  <c r="O151" i="12"/>
  <c r="Q151" i="12"/>
  <c r="V151" i="12"/>
  <c r="V150" i="12" s="1"/>
  <c r="G153" i="12"/>
  <c r="I153" i="12"/>
  <c r="K153" i="12"/>
  <c r="K150" i="12" s="1"/>
  <c r="M153" i="12"/>
  <c r="M150" i="12" s="1"/>
  <c r="O153" i="12"/>
  <c r="Q153" i="12"/>
  <c r="V153" i="12"/>
  <c r="G155" i="12"/>
  <c r="I155" i="12"/>
  <c r="K155" i="12"/>
  <c r="M155" i="12"/>
  <c r="O155" i="12"/>
  <c r="Q155" i="12"/>
  <c r="V155" i="12"/>
  <c r="G159" i="12"/>
  <c r="M159" i="12" s="1"/>
  <c r="I159" i="12"/>
  <c r="K159" i="12"/>
  <c r="O159" i="12"/>
  <c r="Q159" i="12"/>
  <c r="V159" i="12"/>
  <c r="G161" i="12"/>
  <c r="M161" i="12" s="1"/>
  <c r="I161" i="12"/>
  <c r="K161" i="12"/>
  <c r="O161" i="12"/>
  <c r="Q161" i="12"/>
  <c r="V161" i="12"/>
  <c r="G164" i="12"/>
  <c r="G163" i="12" s="1"/>
  <c r="I164" i="12"/>
  <c r="I163" i="12" s="1"/>
  <c r="K164" i="12"/>
  <c r="K163" i="12" s="1"/>
  <c r="M164" i="12"/>
  <c r="M163" i="12" s="1"/>
  <c r="O164" i="12"/>
  <c r="O163" i="12" s="1"/>
  <c r="Q164" i="12"/>
  <c r="V164" i="12"/>
  <c r="G167" i="12"/>
  <c r="I167" i="12"/>
  <c r="K167" i="12"/>
  <c r="M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Q163" i="12" s="1"/>
  <c r="V171" i="12"/>
  <c r="V163" i="12" s="1"/>
  <c r="G173" i="12"/>
  <c r="M173" i="12" s="1"/>
  <c r="I173" i="12"/>
  <c r="K173" i="12"/>
  <c r="O173" i="12"/>
  <c r="Q173" i="12"/>
  <c r="V173" i="12"/>
  <c r="G176" i="12"/>
  <c r="M176" i="12" s="1"/>
  <c r="I176" i="12"/>
  <c r="K176" i="12"/>
  <c r="O176" i="12"/>
  <c r="Q176" i="12"/>
  <c r="V176" i="12"/>
  <c r="G180" i="12"/>
  <c r="I180" i="12"/>
  <c r="K180" i="12"/>
  <c r="M180" i="12"/>
  <c r="O180" i="12"/>
  <c r="Q180" i="12"/>
  <c r="V180" i="12"/>
  <c r="G184" i="12"/>
  <c r="I184" i="12"/>
  <c r="K184" i="12"/>
  <c r="M184" i="12"/>
  <c r="O184" i="12"/>
  <c r="Q184" i="12"/>
  <c r="V184" i="12"/>
  <c r="G187" i="12"/>
  <c r="I187" i="12"/>
  <c r="K187" i="12"/>
  <c r="M187" i="12"/>
  <c r="O187" i="12"/>
  <c r="Q187" i="12"/>
  <c r="V187" i="12"/>
  <c r="G189" i="12"/>
  <c r="M189" i="12" s="1"/>
  <c r="I189" i="12"/>
  <c r="K189" i="12"/>
  <c r="O189" i="12"/>
  <c r="Q189" i="12"/>
  <c r="V189" i="12"/>
  <c r="G192" i="12"/>
  <c r="M192" i="12" s="1"/>
  <c r="I192" i="12"/>
  <c r="K192" i="12"/>
  <c r="O192" i="12"/>
  <c r="Q192" i="12"/>
  <c r="V192" i="12"/>
  <c r="Q196" i="12"/>
  <c r="V196" i="12"/>
  <c r="G197" i="12"/>
  <c r="G196" i="12" s="1"/>
  <c r="I197" i="12"/>
  <c r="I196" i="12" s="1"/>
  <c r="K197" i="12"/>
  <c r="K196" i="12" s="1"/>
  <c r="M197" i="12"/>
  <c r="M196" i="12" s="1"/>
  <c r="O197" i="12"/>
  <c r="O196" i="12" s="1"/>
  <c r="Q197" i="12"/>
  <c r="V197" i="12"/>
  <c r="O200" i="12"/>
  <c r="Q200" i="12"/>
  <c r="V200" i="12"/>
  <c r="G201" i="12"/>
  <c r="M201" i="12" s="1"/>
  <c r="M200" i="12" s="1"/>
  <c r="I201" i="12"/>
  <c r="I200" i="12" s="1"/>
  <c r="K201" i="12"/>
  <c r="K200" i="12" s="1"/>
  <c r="O201" i="12"/>
  <c r="Q201" i="12"/>
  <c r="V201" i="12"/>
  <c r="G203" i="12"/>
  <c r="G202" i="12" s="1"/>
  <c r="I203" i="12"/>
  <c r="K203" i="12"/>
  <c r="O203" i="12"/>
  <c r="Q203" i="12"/>
  <c r="V203" i="12"/>
  <c r="G205" i="12"/>
  <c r="M205" i="12" s="1"/>
  <c r="I205" i="12"/>
  <c r="K205" i="12"/>
  <c r="O205" i="12"/>
  <c r="O202" i="12" s="1"/>
  <c r="Q205" i="12"/>
  <c r="Q202" i="12" s="1"/>
  <c r="V205" i="12"/>
  <c r="G206" i="12"/>
  <c r="I206" i="12"/>
  <c r="K206" i="12"/>
  <c r="M206" i="12"/>
  <c r="O206" i="12"/>
  <c r="Q206" i="12"/>
  <c r="V206" i="12"/>
  <c r="G207" i="12"/>
  <c r="I207" i="12"/>
  <c r="I202" i="12" s="1"/>
  <c r="K207" i="12"/>
  <c r="K202" i="12" s="1"/>
  <c r="M207" i="12"/>
  <c r="O207" i="12"/>
  <c r="Q207" i="12"/>
  <c r="V207" i="12"/>
  <c r="G208" i="12"/>
  <c r="I208" i="12"/>
  <c r="K208" i="12"/>
  <c r="M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V202" i="12" s="1"/>
  <c r="G212" i="12"/>
  <c r="G211" i="12" s="1"/>
  <c r="I212" i="12"/>
  <c r="I211" i="12" s="1"/>
  <c r="K212" i="12"/>
  <c r="K211" i="12" s="1"/>
  <c r="M212" i="12"/>
  <c r="O212" i="12"/>
  <c r="O211" i="12" s="1"/>
  <c r="Q212" i="12"/>
  <c r="V212" i="12"/>
  <c r="G214" i="12"/>
  <c r="I214" i="12"/>
  <c r="K214" i="12"/>
  <c r="M214" i="12"/>
  <c r="O214" i="12"/>
  <c r="Q214" i="12"/>
  <c r="V214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Q211" i="12" s="1"/>
  <c r="V217" i="12"/>
  <c r="V211" i="12" s="1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I220" i="12"/>
  <c r="K220" i="12"/>
  <c r="M220" i="12"/>
  <c r="O220" i="12"/>
  <c r="Q220" i="12"/>
  <c r="V220" i="12"/>
  <c r="G221" i="12"/>
  <c r="I221" i="12"/>
  <c r="K221" i="12"/>
  <c r="M221" i="12"/>
  <c r="O221" i="12"/>
  <c r="Q221" i="12"/>
  <c r="V221" i="12"/>
  <c r="G223" i="12"/>
  <c r="I223" i="12"/>
  <c r="K223" i="12"/>
  <c r="M223" i="12"/>
  <c r="O223" i="12"/>
  <c r="Q223" i="12"/>
  <c r="V223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AE228" i="12"/>
  <c r="I20" i="1"/>
  <c r="I19" i="1"/>
  <c r="I18" i="1"/>
  <c r="I17" i="1"/>
  <c r="I16" i="1"/>
  <c r="I72" i="1"/>
  <c r="J71" i="1" s="1"/>
  <c r="F47" i="1"/>
  <c r="G23" i="1" s="1"/>
  <c r="G47" i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7" i="1" s="1"/>
  <c r="J28" i="1"/>
  <c r="J26" i="1"/>
  <c r="G38" i="1"/>
  <c r="F38" i="1"/>
  <c r="J23" i="1"/>
  <c r="J24" i="1"/>
  <c r="J25" i="1"/>
  <c r="J27" i="1"/>
  <c r="E24" i="1"/>
  <c r="E26" i="1"/>
  <c r="J64" i="1" l="1"/>
  <c r="J65" i="1"/>
  <c r="J66" i="1"/>
  <c r="J70" i="1"/>
  <c r="J68" i="1"/>
  <c r="J62" i="1"/>
  <c r="J69" i="1"/>
  <c r="J61" i="1"/>
  <c r="J67" i="1"/>
  <c r="J63" i="1"/>
  <c r="G28" i="1"/>
  <c r="G25" i="1"/>
  <c r="A25" i="1" s="1"/>
  <c r="A23" i="1"/>
  <c r="M242" i="14"/>
  <c r="M193" i="14"/>
  <c r="G93" i="14"/>
  <c r="G233" i="14"/>
  <c r="M9" i="14"/>
  <c r="M8" i="14" s="1"/>
  <c r="G8" i="14"/>
  <c r="M178" i="14"/>
  <c r="M175" i="14" s="1"/>
  <c r="M244" i="13"/>
  <c r="M178" i="13"/>
  <c r="G93" i="13"/>
  <c r="G8" i="13"/>
  <c r="M243" i="13"/>
  <c r="M235" i="13" s="1"/>
  <c r="M192" i="13"/>
  <c r="M191" i="13" s="1"/>
  <c r="M9" i="13"/>
  <c r="M8" i="13" s="1"/>
  <c r="M100" i="12"/>
  <c r="M8" i="12"/>
  <c r="M211" i="12"/>
  <c r="G200" i="12"/>
  <c r="G76" i="12"/>
  <c r="G8" i="12"/>
  <c r="G150" i="12"/>
  <c r="M203" i="12"/>
  <c r="M202" i="12" s="1"/>
  <c r="AF228" i="12"/>
  <c r="I21" i="1"/>
  <c r="J39" i="1"/>
  <c r="J47" i="1" s="1"/>
  <c r="J42" i="1"/>
  <c r="J45" i="1"/>
  <c r="J41" i="1"/>
  <c r="J44" i="1"/>
  <c r="J46" i="1"/>
  <c r="J43" i="1"/>
  <c r="H47" i="1"/>
  <c r="J72" i="1" l="1"/>
  <c r="G26" i="1"/>
  <c r="A26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Darebníček</author>
  </authors>
  <commentList>
    <comment ref="S6" authorId="0" shapeId="0" xr:uid="{ADCE2B0D-CBAE-4B4F-A20E-66B9A235349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D9F596B-EFCB-4128-9D58-5AADF81F36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Darebníček</author>
  </authors>
  <commentList>
    <comment ref="S6" authorId="0" shapeId="0" xr:uid="{89CCE879-7B23-4E8D-8864-77F5877859F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585AA86-0320-459B-89A7-3D82427E8B2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Darebníček</author>
  </authors>
  <commentList>
    <comment ref="S6" authorId="0" shapeId="0" xr:uid="{30E7F7E3-03E2-4342-A75D-314C8B3F049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B7A8DEE-8001-47FB-BE0E-377C967B4D5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<sst xmlns="http://schemas.openxmlformats.org/spreadsheetml/2006/main" count="3874" uniqueCount="637">
  <si>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</si>
  <si>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</si>
  <si>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</si>
  <si>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</si>
  <si>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</si>
  <si>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</si>
  <si>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</si>
  <si>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</si>
  <si>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</si>
  <si>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</si>
  <si>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</si>
  <si>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</si>
  <si>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</si>
  <si>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</si>
  <si>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</si>
  <si>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</si>
  <si>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</si>
  <si>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</si>
  <si>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</si>
  <si>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</si>
  <si>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</si>
  <si>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</si>
  <si>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</si>
  <si>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</si>
  <si>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</si>
  <si>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</si>
  <si>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</si>
  <si>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</si>
  <si>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</si>
  <si>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</si>
  <si>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</si>
  <si>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</si>
  <si>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</si>
  <si>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</si>
  <si>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</si>
  <si>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</si>
  <si>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</si>
  <si>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</si>
  <si>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</si>
  <si>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</si>
  <si>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</si>
  <si>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</si>
  <si>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</si>
  <si>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HL2025-03.03</t>
  </si>
  <si>
    <t>Staré Město - oprava kanalizace stoky AIVc-10-1, AIVg a AIVi-1</t>
  </si>
  <si>
    <t>Slovácké vodárny a kanalizace, a. s.</t>
  </si>
  <si>
    <t>Za Olšávkou 290</t>
  </si>
  <si>
    <t>Uherské Hradiště - Sady</t>
  </si>
  <si>
    <t>68601</t>
  </si>
  <si>
    <t>49453866</t>
  </si>
  <si>
    <t>CZ49453866</t>
  </si>
  <si>
    <t>Stavba</t>
  </si>
  <si>
    <t>Stavební objekt</t>
  </si>
  <si>
    <t>01</t>
  </si>
  <si>
    <t>Oprava stoky AIVc-10-1</t>
  </si>
  <si>
    <t>Rozpočet</t>
  </si>
  <si>
    <t>02</t>
  </si>
  <si>
    <t>Oprava stoky AIVg</t>
  </si>
  <si>
    <t>03</t>
  </si>
  <si>
    <t>Oprava stoky AIVi-1</t>
  </si>
  <si>
    <t>Celkem za stavbu</t>
  </si>
  <si>
    <t>CZK</t>
  </si>
  <si>
    <t>#POPS</t>
  </si>
  <si>
    <t>Popis stavby: HL2025-03.03 - Staré Město - oprava kanalizace stoky AIVc-10-1, AIVg a AIVi-1</t>
  </si>
  <si>
    <t>#POPO</t>
  </si>
  <si>
    <t>Popis objektu: 01 - Oprava stoky AIVc-10-1</t>
  </si>
  <si>
    <t>#POPR</t>
  </si>
  <si>
    <t>Popis rozpočtu: 01 - Rozpočet</t>
  </si>
  <si>
    <t>Popis objektu: 02 - Oprava stoky AIVg</t>
  </si>
  <si>
    <t>Popis objektu: 03 - Oprava stoky AIVi-1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</si>
  <si>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</si>
  <si>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</si>
  <si>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</si>
  <si>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</si>
  <si>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</si>
  <si>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</si>
  <si>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</si>
  <si>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</si>
  <si>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</si>
  <si>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</si>
  <si>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</si>
  <si>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</si>
  <si>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</si>
  <si>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</si>
  <si>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</si>
  <si>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</si>
  <si>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</si>
  <si>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</si>
  <si>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VRN1</t>
  </si>
  <si>
    <t>Průzkumné, geodetické a projektové práce</t>
  </si>
  <si>
    <t>VRN3</t>
  </si>
  <si>
    <t>Zařízení staveniště</t>
  </si>
  <si>
    <t>VRN9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</si>
  <si>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</si>
  <si>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</si>
  <si>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</si>
  <si>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</si>
  <si>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</si>
  <si>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</si>
  <si>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</si>
  <si>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</si>
  <si>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</si>
  <si>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</si>
  <si>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</si>
  <si>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</si>
  <si>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</si>
  <si>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</si>
  <si>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</si>
  <si>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</si>
  <si>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</si>
  <si>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</si>
  <si>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</si>
  <si>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</si>
  <si>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</si>
  <si>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</si>
  <si>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</si>
  <si>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</si>
  <si>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</si>
  <si>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</si>
  <si>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</si>
  <si>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</si>
  <si>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</si>
  <si>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</si>
  <si>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</si>
  <si>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113107630R00</t>
  </si>
  <si>
    <t>Odstranění podkladů nebo krytů z kameniva hrubého drceného, v ploše jednotlivě nad 50 m2, tloušťka vrstvy 300 mm</t>
  </si>
  <si>
    <t>m2</t>
  </si>
  <si>
    <t>822-1</t>
  </si>
  <si>
    <t>RTS 25/ I</t>
  </si>
  <si>
    <t>Práce</t>
  </si>
  <si>
    <t>Běžná</t>
  </si>
  <si>
    <t>POL1_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</si>
  <si>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</si>
  <si>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</si>
  <si>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</si>
  <si>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SPI</t>
  </si>
  <si>
    <t>113151116R00</t>
  </si>
  <si>
    <t>Odstranění podkladu, krytu frézováním povrch živičný, plochy do 500 m2 na jednom objektu nebo při provádění pruhu šířky do  750 mm, tloušťky 70 mm</t>
  </si>
  <si>
    <t>114211103R00</t>
  </si>
  <si>
    <t>Odstranění trubního vedení ve výkopu z trub betonových, DN 300 mm</t>
  </si>
  <si>
    <t>m</t>
  </si>
  <si>
    <t>827-1</t>
  </si>
  <si>
    <t>s přemístěním suti na hromady na vzdálenost do 5 m nebo s uložením na dopravní prostředek.</t>
  </si>
  <si>
    <t>114211212R00</t>
  </si>
  <si>
    <t>Odstranění trubního vedení ve výkopu z trub železobetonových, DN 1200 mm</t>
  </si>
  <si>
    <t>šachty : 2,75+2,6</t>
  </si>
  <si>
    <t>VV</t>
  </si>
  <si>
    <t>115101201R00</t>
  </si>
  <si>
    <t>Čerpání vody na dopravní výšku do 10 m  s uvažovaným průměrným přítokem do 500 l/min</t>
  </si>
  <si>
    <t>h</t>
  </si>
  <si>
    <t>800-1</t>
  </si>
  <si>
    <t>na vzdálenost od hladiny vody v jímce po výšku roviny proložené osou nejvyššího bodu výtlačného potrubí. Včetně odpadní potrubí v délce do 20 m.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</si>
  <si>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</si>
  <si>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</si>
  <si>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</si>
  <si>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</si>
  <si>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130001101R00</t>
  </si>
  <si>
    <t>Příplatek k cenám za ztížené vykopávky v horninách jakékoliv třídy</t>
  </si>
  <si>
    <t>m3</t>
  </si>
  <si>
    <t>Příplatek k cenám hloubených vykopávek za ztížení vykopávky v blízkosti podzemního vedení nebo výbušnin pro jakoukoliv třídu horniny.</t>
  </si>
  <si>
    <t>přípojky 2,0m3/ks : 2*2,0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</si>
  <si>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</si>
  <si>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</si>
  <si>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</si>
  <si>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rozšíření výkopů pro šachty : (2,75+2,6)*(3,0*1,7)</t>
  </si>
  <si>
    <t>rozšíření výkopů pro přípojky : 2*2,7*(2,0*1,0)</t>
  </si>
  <si>
    <t>131201209R00</t>
  </si>
  <si>
    <t xml:space="preserve">Hloubení zapažených jam a zářezů příplatek za lepivost, v hornině 3,  </t>
  </si>
  <si>
    <t>Odkaz na mn. položky pořadí 9 : 38,08500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</si>
  <si>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</si>
  <si>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</si>
  <si>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</si>
  <si>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1,35*(2,45+2,3)/2*26,0</t>
  </si>
  <si>
    <t>odpočet kubatury potrubí : -26,0*pi*0,15^2</t>
  </si>
  <si>
    <t>odpočet kubatury šachet : -pi*0,6^2*(2,75+2,6)</t>
  </si>
  <si>
    <t>132201219R00</t>
  </si>
  <si>
    <t xml:space="preserve">Hloubení rýh šířky přes 60 do 200 cm příplatek za lepivost, v hornině 3,  </t>
  </si>
  <si>
    <t>Odkaz na mn. položky pořadí 11 : 75,47396</t>
  </si>
  <si>
    <t>151101102R00</t>
  </si>
  <si>
    <t>Zřízení pažení a rozepření stěn rýh příložné  pro jakoukoliv mezerovitost, hloubky do 4 m</t>
  </si>
  <si>
    <t>pro podzemní vedení pro všechny šířky rýhy,</t>
  </si>
  <si>
    <t>2*(2,75+2,6)/2*26,0</t>
  </si>
  <si>
    <t>151101112R00</t>
  </si>
  <si>
    <t>Odstranění pažení a rozepření rýh příložné , hloubky do 4 m</t>
  </si>
  <si>
    <t>pro podzemní vedení s uložením materiálu na vzdálenost do 3 m od kraje výkopu,</t>
  </si>
  <si>
    <t>Odkaz na mn. položky pořadí 13 : 139,10000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</si>
  <si>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</si>
  <si>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</si>
  <si>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</si>
  <si>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</si>
  <si>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</si>
  <si>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</si>
  <si>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Odkaz na mn. položky pořadí 15 : 113,55896</t>
  </si>
  <si>
    <t>162701105R00</t>
  </si>
  <si>
    <t>Vodorovné přemístění výkopku z horniny 1 až 4, na vzdálenost přes 9 000  do 10 000 m</t>
  </si>
  <si>
    <t>Odkaz na mn. položky pořadí 18 : 113,55896</t>
  </si>
  <si>
    <t>167101102R00</t>
  </si>
  <si>
    <t>Nakládání, skládání, překládání neulehlého výkopku nakládání výkopku  přes 100 m3,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</si>
  <si>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</si>
  <si>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</si>
  <si>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</si>
  <si>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</si>
  <si>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</si>
  <si>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Odkaz na mn. položky pořadí 24 : 4,93000*-1</t>
  </si>
  <si>
    <t>Odkaz na mn. položky pořadí 20 : 23,06000*-1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</si>
  <si>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</si>
  <si>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</si>
  <si>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</si>
  <si>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Stoka AIVc-10-1 : 1,35*26,0*0,6</t>
  </si>
  <si>
    <t>rozšíření výkopů pro přípojky : 2*(2,0*1,0)*0,50</t>
  </si>
  <si>
    <t>181201102R00</t>
  </si>
  <si>
    <t>Úprava pláně v násypech v hornině 1 až 4, se zhutněním</t>
  </si>
  <si>
    <t>vyrovnání výškových rozdílů, plochy vodorovné a plochy do sklonu 1 : 5,</t>
  </si>
  <si>
    <t>Odkaz na mn. položky pořadí 26 : 43,50000</t>
  </si>
  <si>
    <t>199000002R00</t>
  </si>
  <si>
    <t>Poplatky za skládku horniny 1- 4, skupina 17 05 04 z Katalogu odpadů</t>
  </si>
  <si>
    <t>Odkaz na mn. položky pořadí 17 : 113,55896</t>
  </si>
  <si>
    <t>583427603R</t>
  </si>
  <si>
    <t>Kamenivo nestanovené drcené; frakce 32,0 až 63,0 mm</t>
  </si>
  <si>
    <t>t</t>
  </si>
  <si>
    <t>SPCM</t>
  </si>
  <si>
    <t>Specifikace</t>
  </si>
  <si>
    <t>POL3_</t>
  </si>
  <si>
    <t>Odkaz na mn. položky pořadí 19 : 85,56896*1,8</t>
  </si>
  <si>
    <t>451572111R00</t>
  </si>
  <si>
    <t>Lože pod potrubí, stoky a drobné objekty z kameniva drobného těženého 0÷4 mm</t>
  </si>
  <si>
    <t>v otevřeném výkopu,</t>
  </si>
  <si>
    <t>Stoka AIVc-10-1 : 1,35*26,0*0,1</t>
  </si>
  <si>
    <t>rozšíření výkopů pro šachty : 2*(3,0*1,7)*0,1</t>
  </si>
  <si>
    <t>rozšíření výkopů pro přípojky : 2*(2,0*1,0)*0,1</t>
  </si>
  <si>
    <t>452311131R00</t>
  </si>
  <si>
    <t>Podkladní a zajišťovací konstrukce z betonu desky pod potrubí, stoky a drobné objekty , z betonu prostého třídy C 12/15</t>
  </si>
  <si>
    <t>z cementu portlandského nebo struskoportlandského, v otevřeném výkopu,</t>
  </si>
  <si>
    <t>šachty : 3,0*3,0*0,1*2</t>
  </si>
  <si>
    <t>564861113RT4</t>
  </si>
  <si>
    <t>Podklad ze štěrkodrti s rozprostřením a zhutněním frakce 0-63 mm, tloušťka po zhutnění 220 mm</t>
  </si>
  <si>
    <t>Odkaz na mn. položky pořadí 29 : 43,50000</t>
  </si>
  <si>
    <t>565151111R00</t>
  </si>
  <si>
    <t>Podklad z kameniva obaleného asfaltem ACP 16+ až ACP 22+, v pruhu šířky do 3 m, třídy 1, tloušťka po zhutnění 70 mm</t>
  </si>
  <si>
    <t>s rozprostřením a zhutněním</t>
  </si>
  <si>
    <t>567122112R00</t>
  </si>
  <si>
    <t>Podklad z kameniva zpevněného cementem SC C8/10, tloušťka po zhutnění 130 mm</t>
  </si>
  <si>
    <t>bez dilatačních spár, s rozprostřením a zhutněním, ošetřením povrchu podkladu vodou</t>
  </si>
  <si>
    <t>573111114R00</t>
  </si>
  <si>
    <t>Postřik infiltrační asfaltovým pojivem v množství 2 kg/m2</t>
  </si>
  <si>
    <t>573231127R00</t>
  </si>
  <si>
    <t>Postřik spojovací kationaktivní emulzí KAE , množství zbytkového asfaltu 0,70 kg/m2</t>
  </si>
  <si>
    <t>bez posypu kamenivem</t>
  </si>
  <si>
    <t>Odkaz na mn. položky pořadí 2 : 186,50000</t>
  </si>
  <si>
    <t>577131111R00</t>
  </si>
  <si>
    <t>Beton asfaltový s rozprostřením a zhutněním v pruhu šířky do 3 m, ACO 11+, tloušťky 40 mm, plochy přes 1000 m2</t>
  </si>
  <si>
    <t>Odkaz na mn. položky pořadí 30 : 186,50000</t>
  </si>
  <si>
    <t>870100012R00</t>
  </si>
  <si>
    <t>Montáž potrubí ze sklolaminátových trub DN 300 mm</t>
  </si>
  <si>
    <t>pro vodovody a kanalizace, v otevřeném výkopu,</t>
  </si>
  <si>
    <t>870200020R00</t>
  </si>
  <si>
    <t>Výřez sedla a nalepení odbočky v potrubí sklolaminátovém pro kanalizační přípojky DN 300</t>
  </si>
  <si>
    <t>kus</t>
  </si>
  <si>
    <t>pro kanalizační přípojku, pro napojení potrubí betonového nebo kameninového, v otevřeném výkopu,</t>
  </si>
  <si>
    <t>892855115R00</t>
  </si>
  <si>
    <t>Kamerové prohlídky potrubí do 500 m</t>
  </si>
  <si>
    <t>Odkaz na mn. položky pořadí 32 : 26,00000</t>
  </si>
  <si>
    <t>894421111R00</t>
  </si>
  <si>
    <t>Osazení betonových dílců pro šachty podle DIN 4034 skruže rovné, o hmotnosti do 0,5 t</t>
  </si>
  <si>
    <t>na kroužek,</t>
  </si>
  <si>
    <t>Odkaz na mn. položky pořadí 52 : 1,00000</t>
  </si>
  <si>
    <t>Odkaz na mn. položky pořadí 53 : 2,00000</t>
  </si>
  <si>
    <t>894421112RT1</t>
  </si>
  <si>
    <t>Osazení betonových dílců pro šachty podle DIN 4034 skruže rovné, o hmotnosti do 1,4 t</t>
  </si>
  <si>
    <t>894422111RT1</t>
  </si>
  <si>
    <t>Osazení betonových dílců pro šachty podle DIN 4034 skruže přechodové, pro jakoukoliv hmotnost</t>
  </si>
  <si>
    <t>894423111RT1</t>
  </si>
  <si>
    <t>Osazení betonových dílců pro šachty podle DIN 4034 šachtového dna, o hmotnosti do 2 t</t>
  </si>
  <si>
    <t>899311114R00</t>
  </si>
  <si>
    <t>Osazení poklopů litinových s rámem nad 150 kg</t>
  </si>
  <si>
    <t>721176225R00</t>
  </si>
  <si>
    <t>Potrubí KG svodné (ležaté) v zemi vnější průměr D 200 mm, tloušťka stěny 4,9 mm, DN 200</t>
  </si>
  <si>
    <t>800-721</t>
  </si>
  <si>
    <t>včetně tvarovek, objímek. Bez zednických výpomocí.</t>
  </si>
  <si>
    <t>prodloužení přípojek : 1,5</t>
  </si>
  <si>
    <t>821170967R00</t>
  </si>
  <si>
    <t>Provedení opravy přípojky kanalizace, potrubí plastové SN10, propojení dosavadního potrubí, D 160 mm</t>
  </si>
  <si>
    <t>Vlastní</t>
  </si>
  <si>
    <t>Indiv</t>
  </si>
  <si>
    <t>821170968R00</t>
  </si>
  <si>
    <t>Provedení opravy přípojky kanalizace, potrubí plastové SN10, propojení dosavadního potrubí, D 200 mm</t>
  </si>
  <si>
    <t>821176224R00</t>
  </si>
  <si>
    <t>Potrubí v zemi, D 160 mm, SN10</t>
  </si>
  <si>
    <t>28614530R8</t>
  </si>
  <si>
    <t>Sklolaminátové potrubí DN300 SN 10000N/m2, dl.6,0m</t>
  </si>
  <si>
    <t>26,0/6,0*1,025</t>
  </si>
  <si>
    <t>zaokr : 0,55833</t>
  </si>
  <si>
    <t>28651662.AR1</t>
  </si>
  <si>
    <t>Koleno kanalizační 160/ 45°, SN10</t>
  </si>
  <si>
    <t>28651667.AR1</t>
  </si>
  <si>
    <t>Koleno kanalizační 200/ 45°, SN10</t>
  </si>
  <si>
    <t>28651812.AR1</t>
  </si>
  <si>
    <t>Přesuvka kanalizační 160, SN10</t>
  </si>
  <si>
    <t>28651813.AR1</t>
  </si>
  <si>
    <t>Přesuvka kanalizační 200, SN10</t>
  </si>
  <si>
    <t>28651858.AR1</t>
  </si>
  <si>
    <t>Přechod kamenina - PVC kanalizační 160, SN10</t>
  </si>
  <si>
    <t>28651859.AR1</t>
  </si>
  <si>
    <t>Přechod kamenina - PVC kanalizační 200, SN10</t>
  </si>
  <si>
    <t>552433406R1</t>
  </si>
  <si>
    <t>Poklop šachtový litina - beton D400 T d 785/610 mm se závěsem</t>
  </si>
  <si>
    <t>Odkaz na mn. položky pořadí 39 : 2,00000</t>
  </si>
  <si>
    <t>59224347.AR</t>
  </si>
  <si>
    <t>prstenec vyrovnávací šachetní; betonový; TBW; DN = 625,0 mm; h = 60,0 mm; s = 120,00 mm</t>
  </si>
  <si>
    <t>59224349.AR</t>
  </si>
  <si>
    <t>prstenec vyrovnávací šachetní; betonový; TBW; DN = 625,0 mm; h = 100,0 mm; s = 120,00 mm</t>
  </si>
  <si>
    <t>59224353.AR</t>
  </si>
  <si>
    <t>konus šachetní; železobetonový; TBR; d = 1 240,0 mm; DN = 1 000,0 mm; DN 2 = 625 mm; h = 580 mm; počet stupadel 2; ocelové s PE povlakem, kapsové</t>
  </si>
  <si>
    <t>Odkaz na mn. položky pořadí 37 : 2,00000</t>
  </si>
  <si>
    <t>59224364.AR</t>
  </si>
  <si>
    <t>skruž železobetonová TBS; DN = 1 000,0 mm; h = 1 000,0 mm; s = 120,00 mm; počet stupadel 4; ocelové s PE povlakem; beton C 40/50</t>
  </si>
  <si>
    <t>Odkaz na mn. položky pořadí 36 : 2,00000</t>
  </si>
  <si>
    <t>59224368.AR1</t>
  </si>
  <si>
    <t>Dno šachtové beton Prefa TBZ-Q.1 100/600 KOM tl.15cm</t>
  </si>
  <si>
    <t>Odkaz na mn. položky pořadí 38 : 2,00000</t>
  </si>
  <si>
    <t>59224373.AR</t>
  </si>
  <si>
    <t>Příslušenství šachty - těsnění elastomerové DN 1000</t>
  </si>
  <si>
    <t>CN.008.501</t>
  </si>
  <si>
    <t>Odbočka sedlová sklolaminátová DN 300/150, pro napojení PVC potrubí</t>
  </si>
  <si>
    <t>CN.008.502</t>
  </si>
  <si>
    <t>Odbočka sedlová sklolaminátová DN 300/200, pro napojení PVC potrubí</t>
  </si>
  <si>
    <t>171156606000R</t>
  </si>
  <si>
    <t>Jeřáb mobil. na autopodvozku  AD 28 (T815)</t>
  </si>
  <si>
    <t>Sh</t>
  </si>
  <si>
    <t>STROJ</t>
  </si>
  <si>
    <t>Stroj</t>
  </si>
  <si>
    <t>POL6_</t>
  </si>
  <si>
    <t>Liebherr</t>
  </si>
  <si>
    <t>pro montáž šachet</t>
  </si>
  <si>
    <t>914991003R00</t>
  </si>
  <si>
    <t>Dočasné dopravní značení montáž , zábrany včetně sloupků a podstavců</t>
  </si>
  <si>
    <t>mobilní oplocení staveniště v.2,0m</t>
  </si>
  <si>
    <t>914992003R00</t>
  </si>
  <si>
    <t>Dočasné dopravní značení vlastní nájem, zábrany včetně sloupků a podstavců</t>
  </si>
  <si>
    <t>Odkaz na mn. položky pořadí 61 : 28,00000*30</t>
  </si>
  <si>
    <t>919721211R00</t>
  </si>
  <si>
    <t>Dilatační spáry vkládané vyplněné asfaltovou zálivkou</t>
  </si>
  <si>
    <t>v cementobetonovém krytu s odstraněním vložek, s vyčištěním a vyplněním spár</t>
  </si>
  <si>
    <t>Odkaz na mn. položky pořadí 65 : 63,00000</t>
  </si>
  <si>
    <t>Odkaz na mn. položky pořadí 64 : 12,00000</t>
  </si>
  <si>
    <t>919735111R00</t>
  </si>
  <si>
    <t>Řezání stávajících krytů nebo podkladů živičných, hloubky do  50 mm</t>
  </si>
  <si>
    <t>včetně spotřeby vody</t>
  </si>
  <si>
    <t>919735112R00</t>
  </si>
  <si>
    <t>Řezání stávajících krytů nebo podkladů živičných, hloubky přes 50 do 100 mm</t>
  </si>
  <si>
    <t>979084313R00</t>
  </si>
  <si>
    <t xml:space="preserve">Vodorovná doprava vybouraných trub do 1 km, do DN 800 mm,  </t>
  </si>
  <si>
    <t>Odkaz na mn. položky pořadí 70 : 11,86454</t>
  </si>
  <si>
    <t>Odkaz na mn. položky pořadí 67 : 5,35000*-1</t>
  </si>
  <si>
    <t>979084315R00</t>
  </si>
  <si>
    <t xml:space="preserve">Vodorovná doprava vybouraných trub do 1 km, od DN 1000 mm,  </t>
  </si>
  <si>
    <t>Odkaz na mn. položky pořadí 5 : 5,35000</t>
  </si>
  <si>
    <t>979084319R00</t>
  </si>
  <si>
    <t>Vodorovná doprava vybouraných trub  , do DN 800 mm, příplatek za další 1 km</t>
  </si>
  <si>
    <t>Odkaz na mn. položky pořadí 66 : 6,51454*9</t>
  </si>
  <si>
    <t>979084321R00</t>
  </si>
  <si>
    <t>Vodorovná doprava vybouraných trub  , od DN 1000 mm, příplatek za další 1 km</t>
  </si>
  <si>
    <t>Odkaz na mn. položky pořadí 67 : 5,35000*9</t>
  </si>
  <si>
    <t>979087313R00</t>
  </si>
  <si>
    <t>Nakládání na dopravní prostředky vybouraných trub</t>
  </si>
  <si>
    <t>Odkaz na dem. hmot. položky pořadí 4 : 2,63900</t>
  </si>
  <si>
    <t>Odkaz na dem. hmot. položky pořadí 5 : 9,22554</t>
  </si>
  <si>
    <t>979095312R00</t>
  </si>
  <si>
    <t>Naložení a složení suti</t>
  </si>
  <si>
    <t>Odkaz na mn. položky pořadí 66 : 6,51454</t>
  </si>
  <si>
    <t>Odkaz na mn. položky pořadí 67 : 5,35000</t>
  </si>
  <si>
    <t>Odkaz na mn. položky pořadí 72 : 51,82100</t>
  </si>
  <si>
    <t>979083117R00</t>
  </si>
  <si>
    <t>Vodorovné přemístění suti přes 5000 m do 6000 m</t>
  </si>
  <si>
    <t>800-6</t>
  </si>
  <si>
    <t>včetně naložení na dopravní prostředek a složení,</t>
  </si>
  <si>
    <t>Odkaz na dem. hmot. položky pořadí 1 : 28,71000</t>
  </si>
  <si>
    <t>Odkaz na mn. položky pořadí 76 : 23,11100</t>
  </si>
  <si>
    <t>979083191R00</t>
  </si>
  <si>
    <t>Vodorovné přemístění suti za každých dalších započatých 1000 m přes 6000 m</t>
  </si>
  <si>
    <t>Odkaz na mn. položky pořadí 72 : 51,82100*4</t>
  </si>
  <si>
    <t>979999973R00</t>
  </si>
  <si>
    <t>Poplatek za uložení, zemina a kamení,  , skupina 17 05 04 z Katalogu odpadů</t>
  </si>
  <si>
    <t>801-3</t>
  </si>
  <si>
    <t>979999978R00</t>
  </si>
  <si>
    <t>Poplatek za recyklaci, beton lehce vyztužený, kusovost do 1600 cm2, skupina 17 01 01 z Katalogu odpadů</t>
  </si>
  <si>
    <t>979999995R00</t>
  </si>
  <si>
    <t>Poplatek za recyklaci, obalovaného kameniva a asfaltu, kusovost do 1600 cm2, skupina 17 03 02 z Katalogu odpadů</t>
  </si>
  <si>
    <t>170 302</t>
  </si>
  <si>
    <t>Odkaz na dem. hmot. položky pořadí 2 : 16,41200</t>
  </si>
  <si>
    <t>Odkaz na dem. hmot. položky pořadí 3 : 6,69900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</si>
  <si>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</si>
  <si>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</si>
  <si>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</si>
  <si>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</si>
  <si>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</si>
  <si>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</si>
  <si>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>010001000</t>
  </si>
  <si>
    <t>soub</t>
  </si>
  <si>
    <t>VRN</t>
  </si>
  <si>
    <t>POL99_1</t>
  </si>
  <si>
    <t>030001000</t>
  </si>
  <si>
    <t>Vybudování, provoz a odstranění, vč. zapravení okolí do původního stavu, poplatky za vodu a energie, atd. pro zařízení staveniště a stavbu</t>
  </si>
  <si>
    <t>0300010001</t>
  </si>
  <si>
    <t>Zřízení skládky materiálu a zeminy a uvedení do původního stavu</t>
  </si>
  <si>
    <t>soubor</t>
  </si>
  <si>
    <t>POL99_0</t>
  </si>
  <si>
    <t>0300010003</t>
  </si>
  <si>
    <t>Inženýrská a kompletační činnost</t>
  </si>
  <si>
    <t>0300010004</t>
  </si>
  <si>
    <t>Ohrazení a osvětlení výkopů, provizorní přemostění</t>
  </si>
  <si>
    <t>0300010005</t>
  </si>
  <si>
    <t>Provoz investora na stavbě, vliv silniční dopravy na vozidla stavby</t>
  </si>
  <si>
    <t>0300010006</t>
  </si>
  <si>
    <t>Uvedení dotčených ploch do původního stavu, vč. obnovení vodorovného značení</t>
  </si>
  <si>
    <t>0300010007</t>
  </si>
  <si>
    <t>Oprava, údržba a průběžné čištění všech dotčených komunikací po dobu stavby</t>
  </si>
  <si>
    <t>005281010R</t>
  </si>
  <si>
    <t>Propagace</t>
  </si>
  <si>
    <t>Soubor</t>
  </si>
  <si>
    <t>POL99_2</t>
  </si>
  <si>
    <t>Náklady spojené s povinnou publicitou, pokud ji objednatel požaduje. Zahrnuje zejména náklady na propagační a informační billboardy, tabule, internetovou propagaci, tiskoviny apod.</t>
  </si>
  <si>
    <t>091003001</t>
  </si>
  <si>
    <t>Zajištění dopravně inženýrských rozhodnutí</t>
  </si>
  <si>
    <t>091003002</t>
  </si>
  <si>
    <t>DSPS včetně geodetického zaměření</t>
  </si>
  <si>
    <t>provedení,listinné a digi,počet  dle smlouvy</t>
  </si>
  <si>
    <t>091003003</t>
  </si>
  <si>
    <t>Vytýčení sítí</t>
  </si>
  <si>
    <t>091003004</t>
  </si>
  <si>
    <t>Náklady na dopravní značení dle DIO</t>
  </si>
  <si>
    <t>091003005</t>
  </si>
  <si>
    <t>Kompletační činnost</t>
  </si>
  <si>
    <t>091003008</t>
  </si>
  <si>
    <t>Hutnící zkoušky a statické posudky</t>
  </si>
  <si>
    <t>091003012</t>
  </si>
  <si>
    <t>Pasportizace objektů a stavby před zahájením stavby</t>
  </si>
  <si>
    <t>v průběhu a po skončení stavby ,vč.nákresů,fotodokumentace.Zařazení do fotoalba v časové posloupnosti s popisem činností a číslem objektů.listinná forma+digi dle smlovy</t>
  </si>
  <si>
    <t>091003013</t>
  </si>
  <si>
    <t>Provizorní dopravní značení</t>
  </si>
  <si>
    <t>vč.zpracování dokumentace dopr.značení,její projednání,vč.vyřízení uzavírek pro realizaci stavby</t>
  </si>
  <si>
    <t>091003014</t>
  </si>
  <si>
    <t>Vyřízení povolení o zvláštním užívání komunikací pro realizaci stavby</t>
  </si>
  <si>
    <t>091003016</t>
  </si>
  <si>
    <t>Poplatek za zábor veřejného prostranství</t>
  </si>
  <si>
    <t>SUM</t>
  </si>
  <si>
    <t>END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</si>
  <si>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</si>
  <si>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</si>
  <si>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s přemístěním hmot na skládku na vzdálenost do 3 m nebo s naložením na dopravní prostředek</t>
  </si>
  <si>
    <t>Odkaz na mn. položky pořadí 4 : 181,00000</t>
  </si>
  <si>
    <t>Odkaz na mn. položky pořadí 1 : 72,50000</t>
  </si>
  <si>
    <t>komunikace : 310,0</t>
  </si>
  <si>
    <t>114211105R00</t>
  </si>
  <si>
    <t>Odstranění trubního vedení ve výkopu z trub betonových, DN 500 mm</t>
  </si>
  <si>
    <t>šachty : 2,65+2,45+2,27+2,25+1,85</t>
  </si>
  <si>
    <t>Odkaz na mn. položky pořadí 8 : 28,00000*8</t>
  </si>
  <si>
    <t>křížení sítí : 14*1,4*2,35</t>
  </si>
  <si>
    <t>přípojky 2,0m3/ks : 24*2,0</t>
  </si>
  <si>
    <t>131201202R00</t>
  </si>
  <si>
    <t>Hloubení zapažených jam a zářezů do 1000 m3, v hornině 3, strojně, s ručním dočištěním</t>
  </si>
  <si>
    <t>rozšíření výkopů pro šachty : (2,65+2,45+2,27+2,25+1,85)*(3,0*1,7)</t>
  </si>
  <si>
    <t>rozšíření výkopů pro přípojky : 24*2,25*(2,0*1,0)</t>
  </si>
  <si>
    <t>Odkaz na mn. položky pořadí 10 : 166,49700</t>
  </si>
  <si>
    <t>Stoka AIVg : 1,4*((2,35+2,15)/2*18,98+(2,15+1,97)/2*50,15+(1,97+1,95)/2*38,6+(1,95+1,55)/2*25,3)</t>
  </si>
  <si>
    <t>odpočet potrubí : -133*pi*0,2^2</t>
  </si>
  <si>
    <t>odpočet šachet : -pi*0,6^2*(2,65+2,45+2,27+2,25+1,85)</t>
  </si>
  <si>
    <t>Odkaz na mn. položky pořadí 12 : 342,63746</t>
  </si>
  <si>
    <t>Stoka AIVg : 2*((2,65+2,45)/2*18,98+(2,45+2,27)/2*50,15+(2,27+2,25)/2*38,6+(2,25+1,85)/2*25,3)</t>
  </si>
  <si>
    <t>Odkaz na mn. položky pořadí 14 : 611,70800</t>
  </si>
  <si>
    <t>Odkaz na mn. položky pořadí 16 : 509,13446</t>
  </si>
  <si>
    <t>Odkaz na mn. položky pořadí 19 : 509,13446</t>
  </si>
  <si>
    <t>Odkaz na mn. položky pořadí 25 : 25,97000*-1</t>
  </si>
  <si>
    <t>Odkaz na mn. položky pořadí 21 : 154,34000*-1</t>
  </si>
  <si>
    <t>Stoka AIVg : 1,4*133,0*0,7</t>
  </si>
  <si>
    <t>rozšíření výkopů pro přípojky : 24*(2,0*1,0)*0,50</t>
  </si>
  <si>
    <t>Odkaz na mn. položky pořadí 27 : 42,30000</t>
  </si>
  <si>
    <t>Odkaz na mn. položky pořadí 29 : 181,00000</t>
  </si>
  <si>
    <t>Odkaz na mn. položky pořadí 18 : 509,13446</t>
  </si>
  <si>
    <t>Odkaz na mn. položky pořadí 20 : 328,82446*1,8</t>
  </si>
  <si>
    <t>Stoka AIVg : 1,4*133,0*0,1</t>
  </si>
  <si>
    <t>rozšíření výkopů pro šachty : 5*(3,0*1,7)*0,1</t>
  </si>
  <si>
    <t>rozšíření výkopů pro přípojky : 24*(2,0*1,0)*0,1</t>
  </si>
  <si>
    <t>šachty : 3,0*3,0*0,1*5</t>
  </si>
  <si>
    <t>564851111RT2</t>
  </si>
  <si>
    <t>Podklad ze štěrkodrti s rozprostřením a zhutněním frakce 0-32 mm, tloušťka po zhutnění 150 mm</t>
  </si>
  <si>
    <t>Odkaz na mn. položky pořadí 28 : 42,30000</t>
  </si>
  <si>
    <t>564861111RT4</t>
  </si>
  <si>
    <t>Podklad ze štěrkodrti s rozprostřením a zhutněním frakce 0-63 mm, tloušťka po zhutnění 200 mm</t>
  </si>
  <si>
    <t>42,3</t>
  </si>
  <si>
    <t>Odkaz na mn. položky pořadí 32 : 181,00000</t>
  </si>
  <si>
    <t>Odkaz na mn. položky pořadí 3 : 310,00000</t>
  </si>
  <si>
    <t>Odkaz na mn. položky pořadí 33 : 310,00000</t>
  </si>
  <si>
    <t>591211211R00</t>
  </si>
  <si>
    <t>Kladení dlažby z kostek drobných z kamene, do lože z kamenné drti tloušťky 50 mm</t>
  </si>
  <si>
    <t>s provedením lože do 50 mm, s vyplněním spár, s dvojím beraněním a se smetením přebytečného materiálu na krajnici</t>
  </si>
  <si>
    <t>komunikace : 72,5</t>
  </si>
  <si>
    <t>58380129R</t>
  </si>
  <si>
    <t>kostka dlažební; žula; 10/12 cm; třída I; štípaná</t>
  </si>
  <si>
    <t>Odkaz na mn. položky pořadí 35 : 72,50000*0,05</t>
  </si>
  <si>
    <t>870100014R00</t>
  </si>
  <si>
    <t>Montáž potrubí ze sklolaminátových trub DN 400 mm</t>
  </si>
  <si>
    <t>Stoka AIVg : 133,0</t>
  </si>
  <si>
    <t>Odkaz na mn. položky pořadí 37 : 133,00000</t>
  </si>
  <si>
    <t>Odkaz na mn. položky pořadí 62 : 2,00000</t>
  </si>
  <si>
    <t>Odkaz na mn. položky pořadí 63 : 4,00000</t>
  </si>
  <si>
    <t>Odkaz na mn. položky pořadí 64 : 2,00000</t>
  </si>
  <si>
    <t>821170970R00</t>
  </si>
  <si>
    <t>Provedení opravy přípojky kanalizace, potrubí plastové SN10, propojení dosavadního potrubí, D 250 mm</t>
  </si>
  <si>
    <t>Včetně pomocného lešení o výšce podlahy do 1900 mm a pro zatížení do 1,5 kPa.</t>
  </si>
  <si>
    <t>prodloužení přípojek : 1,5*13</t>
  </si>
  <si>
    <t>821176225R00</t>
  </si>
  <si>
    <t>Potrubí v zemi, D 200 mm, SN10</t>
  </si>
  <si>
    <t>prodloužení přípojek : 1,5*10</t>
  </si>
  <si>
    <t>821176226R00</t>
  </si>
  <si>
    <t>Potrubí v zemi, DN 250 mm, SN10</t>
  </si>
  <si>
    <t>28614530R9.1</t>
  </si>
  <si>
    <t>Sklolaminátové potrubí DN400 SN 10000N/m2, dl.6,0m</t>
  </si>
  <si>
    <t>133,0/6,0*1,025</t>
  </si>
  <si>
    <t>zaokr : 0,27917</t>
  </si>
  <si>
    <t>28651672.AR1</t>
  </si>
  <si>
    <t>Koleno kanalizační 250/ 45°, SN10</t>
  </si>
  <si>
    <t>28651814.AR1</t>
  </si>
  <si>
    <t>Přesuvka kanalizační 250, SN10</t>
  </si>
  <si>
    <t>286518591R1</t>
  </si>
  <si>
    <t>Přechod kamenina - PVC kanalizační 250, SN10</t>
  </si>
  <si>
    <t>Poklop šachtový litina - beton D400 T d 785/610 mm, se závěsem</t>
  </si>
  <si>
    <t>Odkaz na mn. položky pořadí 44 : 5,00000</t>
  </si>
  <si>
    <t>59224349R</t>
  </si>
  <si>
    <t>prstenec vyrovnávací šachetní; betonový; TBW; DN = 625,0 mm; h = 120,0 mm; s = 120,00 mm</t>
  </si>
  <si>
    <t>Odkaz na mn. položky pořadí 42 : 5,00000</t>
  </si>
  <si>
    <t>59224358.AR</t>
  </si>
  <si>
    <t>skruž železobetonová TBS; DN = 1 000,0 mm; h = 250,0 mm; s = 120,00 mm; počet stupadel 1; ocelové s PE povlakem; beton C 40/50</t>
  </si>
  <si>
    <t>59224361.AR</t>
  </si>
  <si>
    <t>skruž železobetonová TBS; DN = 1 000,0 mm; h = 500,0 mm; s = 120,00 mm; počet stupadel 2; ocelové s PE povlakem; beton C 40/50</t>
  </si>
  <si>
    <t>Odkaz na mn. položky pořadí 43 : 5,00000</t>
  </si>
  <si>
    <t>CN.008.503</t>
  </si>
  <si>
    <t>Odbočka sedlová sklolaminátová DN 400/150, pro napojení PVC potrubí</t>
  </si>
  <si>
    <t>CN.008.504</t>
  </si>
  <si>
    <t>Odbočka sedlová sklolaminátová DN 400/200, pro napojení PVC potrubí</t>
  </si>
  <si>
    <t>CN.008.505</t>
  </si>
  <si>
    <t>Odbočka sedlová sklolaminátová DN 400/250, pro napojení PVC potrubí</t>
  </si>
  <si>
    <t>Odkaz na mn. položky pořadí 75 : 74,00000*30</t>
  </si>
  <si>
    <t>Odkaz na mn. položky pořadí 79 : 254,00000</t>
  </si>
  <si>
    <t>Odkaz na mn. položky pořadí 78 : 254,00000</t>
  </si>
  <si>
    <t>979071121R00</t>
  </si>
  <si>
    <t xml:space="preserve">Očištění vybouraných dlažebních kostek drobných,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</si>
  <si>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</si>
  <si>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Odkaz na mn. položky pořadí 85 : 74,04287</t>
  </si>
  <si>
    <t>Odkaz na mn. položky pořadí 82 : 11,47000*-1</t>
  </si>
  <si>
    <t>Odkaz na mn. položky pořadí 6 : 11,47000</t>
  </si>
  <si>
    <t>Odkaz na mn. položky pořadí 81 : 62,57287*9</t>
  </si>
  <si>
    <t>Odkaz na mn. položky pořadí 82 : 11,47000*9</t>
  </si>
  <si>
    <t>Odkaz na dem. hmot. položky pořadí 5 : 54,26400</t>
  </si>
  <si>
    <t>Odkaz na dem. hmot. položky pořadí 6 : 19,77887</t>
  </si>
  <si>
    <t>Odkaz na mn. položky pořadí 81 : 62,57287</t>
  </si>
  <si>
    <t>Odkaz na mn. položky pořadí 82 : 11,47000</t>
  </si>
  <si>
    <t>Odkaz na mn. položky pořadí 87 : 222,46400</t>
  </si>
  <si>
    <t>Odkaz na dem. hmot. položky pořadí 2 : 167,31000</t>
  </si>
  <si>
    <t>Odkaz na dem. hmot. položky pořadí 3 : 27,28000</t>
  </si>
  <si>
    <t>Odkaz na dem. hmot. položky pořadí 4 : 27,87400</t>
  </si>
  <si>
    <t>Odkaz na mn. položky pořadí 87 : 222,46400*4</t>
  </si>
  <si>
    <t>Odkaz na mn. položky pořadí 4 : 244,20000</t>
  </si>
  <si>
    <t>Odkaz na mn. položky pořadí 1 : 18,60000</t>
  </si>
  <si>
    <t>113151114R00</t>
  </si>
  <si>
    <t>Odstranění podkladu, krytu frézováním povrch živičný, plochy do 500 m2 na jednom objektu nebo při provádění pruhu šířky do  750 mm, tloušťky 50 mm</t>
  </si>
  <si>
    <t>komunikace : 244,2</t>
  </si>
  <si>
    <t>šachty : 3,05+2,47+2,09+2,28+2,14</t>
  </si>
  <si>
    <t>Odkaz na mn. položky pořadí 8 : 34,00000*8</t>
  </si>
  <si>
    <t>křížení sítí : 21*1,4*2,35</t>
  </si>
  <si>
    <t>přípojky 2,0m3/ks : 31*2,0</t>
  </si>
  <si>
    <t>rozšíření výkopů pro šachty : (3,05+2,47+2,09+2,28+2,14)*(3,0*1,7)</t>
  </si>
  <si>
    <t>rozšíření výkopů pro přípojky : 31*2,41*(2,0*1,0)</t>
  </si>
  <si>
    <t>Odkaz na mn. položky pořadí 10 : 210,77300</t>
  </si>
  <si>
    <t>Stoka AIVi-1 : 1,4*((2,75+2,17)/2*40,0+(2,17+1,79)/2*46,55+(1,79+1,98)/2*36,18+(1,98+1,84)/2*47,87)</t>
  </si>
  <si>
    <t>odpočet potrubí : -pi*0,2^2*170,6</t>
  </si>
  <si>
    <t>odpočet šachet : -pi*0,6^2*(3,05+2,47+2,09+2,28+2,14)</t>
  </si>
  <si>
    <t>Odkaz na mn. položky pořadí 12 : 455,23616</t>
  </si>
  <si>
    <t>Stoka AIVi-1 : 2*((3,05+2,47)/2*40,0+(2,47+2,09)/2*46,55+(2,09+2,28)/2*36,18+(2,28+2,14)/2*47,87)</t>
  </si>
  <si>
    <t>Odkaz na mn. položky pořadí 14 : 802,76000</t>
  </si>
  <si>
    <t>161101102R00</t>
  </si>
  <si>
    <t>Svislé přemístění výkopku z horniny 1 až 4, při hloubce výkopu přes 2,5 do 4 m</t>
  </si>
  <si>
    <t>Odkaz na mn. položky pořadí 16 : 666,00916</t>
  </si>
  <si>
    <t>Odkaz na mn. položky pořadí 19 : 666,00916</t>
  </si>
  <si>
    <t>Odkaz na mn. položky pořadí 25 : 32,63400*-1</t>
  </si>
  <si>
    <t>Odkaz na mn. položky pořadí 21 : 198,18800*-1</t>
  </si>
  <si>
    <t>Stoka AIVg : 1,4*170,60*0,7</t>
  </si>
  <si>
    <t>rozšíření výkopů pro přípojky : 31*(2,0*1,0)*0,50</t>
  </si>
  <si>
    <t>Odkaz na mn. položky pořadí 27 : 9,80000</t>
  </si>
  <si>
    <t>Odkaz na mn. položky pořadí 29 : 244,20000</t>
  </si>
  <si>
    <t>Odkaz na mn. položky pořadí 18 : 666,00916</t>
  </si>
  <si>
    <t>Odkaz na mn. položky pořadí 20 : 435,18716*1,8</t>
  </si>
  <si>
    <t>Stoka AIVi-1 : 1,4*170,6*0,1</t>
  </si>
  <si>
    <t>rozšíření výkopů pro přípojky : 31*(2,0*1,0)*0,1</t>
  </si>
  <si>
    <t>Odkaz na mn. položky pořadí 28 : 9,80000</t>
  </si>
  <si>
    <t>9,8</t>
  </si>
  <si>
    <t>Odkaz na mn. položky pořadí 32 : 244,20000</t>
  </si>
  <si>
    <t>Odkaz na mn. položky pořadí 3 : 415,50000</t>
  </si>
  <si>
    <t>Odkaz na mn. položky pořadí 33 : 415,50000</t>
  </si>
  <si>
    <t>komunikace : 18,6</t>
  </si>
  <si>
    <t>Odkaz na mn. položky pořadí 35 : 18,60000*0,05</t>
  </si>
  <si>
    <t>Stoka AIVi-1 : 170,6</t>
  </si>
  <si>
    <t>Odkaz na mn. položky pořadí 37 : 170,60000</t>
  </si>
  <si>
    <t>Odkaz na mn. položky pořadí 60 : 1,00000</t>
  </si>
  <si>
    <t>Odkaz na mn. položky pořadí 61 : 1,00000</t>
  </si>
  <si>
    <t>Odkaz na mn. položky pořadí 63 : 2,00000</t>
  </si>
  <si>
    <t>prodloužení přípojek : 1,5*19</t>
  </si>
  <si>
    <t>prodloužení přípojek : 1,5*12</t>
  </si>
  <si>
    <t>170,6/6,0*1,025</t>
  </si>
  <si>
    <t>zaokr : 0,85583</t>
  </si>
  <si>
    <t>28651692.AR1</t>
  </si>
  <si>
    <t>Redukce kanalizační 160/ 125, SN10</t>
  </si>
  <si>
    <t>28651811.AR1</t>
  </si>
  <si>
    <t>Přesuvka kanalizační 125, SN10</t>
  </si>
  <si>
    <t>28651857.AR1</t>
  </si>
  <si>
    <t>Přechod kamenina - PVC kanalizační 125, SN10</t>
  </si>
  <si>
    <t>59224348.AR</t>
  </si>
  <si>
    <t>prstenec vyrovnávací šachetní; betonový; TBW; DN = 625,0 mm; h = 80,0 mm; s = 120,00 mm</t>
  </si>
  <si>
    <t>Odkaz na mn. položky pořadí 73 : 98,00000*30</t>
  </si>
  <si>
    <t>917931132R00</t>
  </si>
  <si>
    <t>Osazení silniční přídlažby  z kamenných kostek, kladených ve dvou řadách, lože z betonu C20/25, bez dodávky přídlažby</t>
  </si>
  <si>
    <t>Odkaz na mn. položky pořadí 77 : 340,00000</t>
  </si>
  <si>
    <t>Odkaz na mn. položky pořadí 78 : 340,00000</t>
  </si>
  <si>
    <t>Odkaz na mn. položky pořadí 84 : 90,34933</t>
  </si>
  <si>
    <t>Odkaz na mn. položky pořadí 81 : 12,03000*-1</t>
  </si>
  <si>
    <t>Odkaz na mn. položky pořadí 6 : 12,03000</t>
  </si>
  <si>
    <t>Odkaz na mn. položky pořadí 80 : 78,31933*9</t>
  </si>
  <si>
    <t>Odkaz na mn. položky pořadí 81 : 12,03000*9</t>
  </si>
  <si>
    <t>Odkaz na dem. hmot. položky pořadí 5 : 69,60480</t>
  </si>
  <si>
    <t>Odkaz na dem. hmot. položky pořadí 6 : 20,74453</t>
  </si>
  <si>
    <t>Odkaz na mn. položky pořadí 80 : 78,31933</t>
  </si>
  <si>
    <t>Odkaz na mn. položky pořadí 81 : 12,03000</t>
  </si>
  <si>
    <t>Odkaz na mn. položky pořadí 86 : 256,75980</t>
  </si>
  <si>
    <t>Odkaz na dem. hmot. položky pořadí 2 : 173,44800</t>
  </si>
  <si>
    <t>Odkaz na dem. hmot. položky pořadí 4 : 37,60680</t>
  </si>
  <si>
    <t>Odkaz na dem. hmot. položky pořadí 3 : 45,70500</t>
  </si>
  <si>
    <t>Odkaz na mn. položky pořadí 86 : 256,75980*4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</si>
</sst>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mWvz9VIa2HnUwASDA6S+vK32yvGa+x+cdjfeloUul4QkOfaDrUNh4D9h8hmtDUOs2nN2Q8WFC337LweMsQ4mPg==" saltValue="65ivosGyNfsgk6WGRy4FH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 x14ac:dyDescent="0.2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SUMIF(F61:F71,A16,I61:I71)+SUMIF(F61:F71,"PSU",I61:I71)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SUMIF(F61:F71,A17,I61:I71)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SUMIF(F61:F71,A18,I61:I71)</f>
        <v>0</v>
      </c>
      <c r="J18" s="85"/>
    </row>
    <row r="19" spans="1:10" ht="23.25" customHeight="1" x14ac:dyDescent="0.2">
      <c r="A19" s="196" t="s">
        <v>93</v>
      </c>
      <c r="B19" s="38" t="s">
        <v>27</v>
      </c>
      <c r="C19" s="62"/>
      <c r="D19" s="63"/>
      <c r="E19" s="83"/>
      <c r="F19" s="84"/>
      <c r="G19" s="83"/>
      <c r="H19" s="84"/>
      <c r="I19" s="83">
        <f>SUMIF(F61:F71,A19,I61:I71)</f>
        <v>0</v>
      </c>
      <c r="J19" s="85"/>
    </row>
    <row r="20" spans="1:10" ht="23.25" customHeight="1" x14ac:dyDescent="0.2">
      <c r="A20" s="196" t="s">
        <v>94</v>
      </c>
      <c r="B20" s="38" t="s">
        <v>28</v>
      </c>
      <c r="C20" s="62"/>
      <c r="D20" s="63"/>
      <c r="E20" s="83"/>
      <c r="F20" s="84"/>
      <c r="G20" s="83"/>
      <c r="H20" s="84"/>
      <c r="I20" s="83">
        <f>SUMIF(F61:F71,A20,I61:I71)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01 Pol'!AE228+'02 01 Pol'!AE261+'03 01 Pol'!AE259</f>
        <v>0</v>
      </c>
      <c r="G39" s="149">
        <f>'01 01 Pol'!AF228+'02 01 Pol'!AF261+'03 01 Pol'!AF259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6">
        <v>2</v>
      </c>
      <c r="B40" s="152"/>
      <c r="C40" s="153" t="s">
        <v>52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customHeight="1" x14ac:dyDescent="0.2">
      <c r="A41" s="136">
        <v>2</v>
      </c>
      <c r="B41" s="152" t="s">
        <v>53</v>
      </c>
      <c r="C41" s="153" t="s">
        <v>54</v>
      </c>
      <c r="D41" s="153"/>
      <c r="E41" s="153"/>
      <c r="F41" s="154">
        <f>'01 01 Pol'!AE228</f>
        <v>0</v>
      </c>
      <c r="G41" s="155">
        <f>'01 01 Pol'!AF228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customHeight="1" x14ac:dyDescent="0.2">
      <c r="A42" s="136">
        <v>3</v>
      </c>
      <c r="B42" s="157" t="s">
        <v>53</v>
      </c>
      <c r="C42" s="147" t="s">
        <v>55</v>
      </c>
      <c r="D42" s="147"/>
      <c r="E42" s="147"/>
      <c r="F42" s="158">
        <f>'01 01 Pol'!AE228</f>
        <v>0</v>
      </c>
      <c r="G42" s="150">
        <f>'01 01 Pol'!AF228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customHeight="1" x14ac:dyDescent="0.2">
      <c r="A43" s="136">
        <v>2</v>
      </c>
      <c r="B43" s="152" t="s">
        <v>56</v>
      </c>
      <c r="C43" s="153" t="s">
        <v>57</v>
      </c>
      <c r="D43" s="153"/>
      <c r="E43" s="153"/>
      <c r="F43" s="154">
        <f>'02 01 Pol'!AE261</f>
        <v>0</v>
      </c>
      <c r="G43" s="155">
        <f>'02 01 Pol'!AF261</f>
        <v>0</v>
      </c>
      <c r="H43" s="155">
        <f>(F43*SazbaDPH1/100)+(G43*SazbaDPH2/100)</f>
        <v>0</v>
      </c>
      <c r="I43" s="155">
        <f>F43+G43+H43</f>
        <v>0</v>
      </c>
      <c r="J43" s="156" t="str">
        <f>IF(_xlfn.SINGLE(CenaCelkemVypocet)=0,"",I43/_xlfn.SINGLE(CenaCelkemVypocet)*100)</f>
        <v/>
      </c>
    </row>
    <row r="44" spans="1:10" ht="25.5" customHeight="1" x14ac:dyDescent="0.2">
      <c r="A44" s="136">
        <v>3</v>
      </c>
      <c r="B44" s="157" t="s">
        <v>53</v>
      </c>
      <c r="C44" s="147" t="s">
        <v>55</v>
      </c>
      <c r="D44" s="147"/>
      <c r="E44" s="147"/>
      <c r="F44" s="158">
        <f>'02 01 Pol'!AE261</f>
        <v>0</v>
      </c>
      <c r="G44" s="150">
        <f>'02 01 Pol'!AF261</f>
        <v>0</v>
      </c>
      <c r="H44" s="150">
        <f>(F44*SazbaDPH1/100)+(G44*SazbaDPH2/100)</f>
        <v>0</v>
      </c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6">
        <v>2</v>
      </c>
      <c r="B45" s="152" t="s">
        <v>58</v>
      </c>
      <c r="C45" s="153" t="s">
        <v>59</v>
      </c>
      <c r="D45" s="153"/>
      <c r="E45" s="153"/>
      <c r="F45" s="154">
        <f>'03 01 Pol'!AE259</f>
        <v>0</v>
      </c>
      <c r="G45" s="155">
        <f>'03 01 Pol'!AF259</f>
        <v>0</v>
      </c>
      <c r="H45" s="155">
        <f>(F45*SazbaDPH1/100)+(G45*SazbaDPH2/100)</f>
        <v>0</v>
      </c>
      <c r="I45" s="155">
        <f>F45+G45+H45</f>
        <v>0</v>
      </c>
      <c r="J45" s="156" t="str">
        <f>IF(_xlfn.SINGLE(CenaCelkemVypocet)=0,"",I45/_xlfn.SINGLE(CenaCelkemVypocet)*100)</f>
        <v/>
      </c>
    </row>
    <row r="46" spans="1:10" ht="25.5" customHeight="1" x14ac:dyDescent="0.2">
      <c r="A46" s="136">
        <v>3</v>
      </c>
      <c r="B46" s="157" t="s">
        <v>53</v>
      </c>
      <c r="C46" s="147" t="s">
        <v>55</v>
      </c>
      <c r="D46" s="147"/>
      <c r="E46" s="147"/>
      <c r="F46" s="158">
        <f>'03 01 Pol'!AE259</f>
        <v>0</v>
      </c>
      <c r="G46" s="150">
        <f>'03 01 Pol'!AF259</f>
        <v>0</v>
      </c>
      <c r="H46" s="150">
        <f>(F46*SazbaDPH1/100)+(G46*SazbaDPH2/100)</f>
        <v>0</v>
      </c>
      <c r="I46" s="150">
        <f>F46+G46+H46</f>
        <v>0</v>
      </c>
      <c r="J46" s="151" t="str">
        <f>IF(_xlfn.SINGLE(CenaCelkemVypocet)=0,"",I46/_xlfn.SINGLE(CenaCelkemVypocet)*100)</f>
        <v/>
      </c>
    </row>
    <row r="47" spans="1:10" ht="25.5" customHeight="1" x14ac:dyDescent="0.2">
      <c r="A47" s="136"/>
      <c r="B47" s="159" t="s">
        <v>60</v>
      </c>
      <c r="C47" s="160"/>
      <c r="D47" s="160"/>
      <c r="E47" s="161"/>
      <c r="F47" s="162">
        <f>SUMIF(A39:A46,"=1",F39:F46)</f>
        <v>0</v>
      </c>
      <c r="G47" s="163">
        <f>SUMIF(A39:A46,"=1",G39:G46)</f>
        <v>0</v>
      </c>
      <c r="H47" s="163">
        <f>SUMIF(A39:A46,"=1",H39:H46)</f>
        <v>0</v>
      </c>
      <c r="I47" s="163">
        <f>SUMIF(A39:A46,"=1",I39:I46)</f>
        <v>0</v>
      </c>
      <c r="J47" s="164">
        <f>SUMIF(A39:A46,"=1",J39:J46)</f>
        <v>0</v>
      </c>
    </row>
    <row r="49" spans="1:10" x14ac:dyDescent="0.2">
      <c r="A49" t="s">
        <v>62</v>
      </c>
      <c r="B49" t="s">
        <v>63</v>
      </c>
    </row>
    <row r="50" spans="1:10" x14ac:dyDescent="0.2">
      <c r="A50" t="s">
        <v>64</v>
      </c>
      <c r="B50" t="s">
        <v>65</v>
      </c>
    </row>
    <row r="51" spans="1:10" x14ac:dyDescent="0.2">
      <c r="A51" t="s">
        <v>66</v>
      </c>
      <c r="B51" t="s">
        <v>67</v>
      </c>
    </row>
    <row r="52" spans="1:10" x14ac:dyDescent="0.2">
      <c r="A52" t="s">
        <v>64</v>
      </c>
      <c r="B52" t="s">
        <v>68</v>
      </c>
    </row>
    <row r="53" spans="1:10" x14ac:dyDescent="0.2">
      <c r="A53" t="s">
        <v>66</v>
      </c>
      <c r="B53" t="s">
        <v>67</v>
      </c>
    </row>
    <row r="54" spans="1:10" x14ac:dyDescent="0.2">
      <c r="A54" t="s">
        <v>64</v>
      </c>
      <c r="B54" t="s">
        <v>69</v>
      </c>
    </row>
    <row r="55" spans="1:10" x14ac:dyDescent="0.2">
      <c r="A55" t="s">
        <v>66</v>
      </c>
      <c r="B55" t="s">
        <v>67</v>
      </c>
    </row>
    <row r="58" spans="1:10" ht="15.75" x14ac:dyDescent="0.25">
      <c r="B58" s="175" t="s">
        <v>70</v>
      </c>
    </row>
    <row r="60" spans="1:10" ht="25.5" customHeight="1" x14ac:dyDescent="0.2">
      <c r="A60" s="177"/>
      <c r="B60" s="180" t="s">
        <v>17</v>
      </c>
      <c r="C60" s="180" t="s">
        <v>5</v>
      </c>
      <c r="D60" s="181"/>
      <c r="E60" s="181"/>
      <c r="F60" s="182" t="s">
        <v>71</v>
      </c>
      <c r="G60" s="182"/>
      <c r="H60" s="182"/>
      <c r="I60" s="182" t="s">
        <v>29</v>
      </c>
      <c r="J60" s="182" t="s">
        <v>0</v>
      </c>
    </row>
    <row r="61" spans="1:10" ht="36.75" customHeight="1" x14ac:dyDescent="0.2">
      <c r="A61" s="178"/>
      <c r="B61" s="183" t="s">
        <v>72</v>
      </c>
      <c r="C61" s="184" t="s">
        <v>73</v>
      </c>
      <c r="D61" s="185"/>
      <c r="E61" s="185"/>
      <c r="F61" s="192" t="s">
        <v>24</v>
      </c>
      <c r="G61" s="193"/>
      <c r="H61" s="193"/>
      <c r="I61" s="193">
        <f>'01 01 Pol'!G8+'02 01 Pol'!G8+'03 01 Pol'!G8</f>
        <v>0</v>
      </c>
      <c r="J61" s="189" t="str">
        <f>IF(I72=0,"",I61/I72*100)</f>
        <v/>
      </c>
    </row>
    <row r="62" spans="1:10" ht="36.75" customHeight="1" x14ac:dyDescent="0.2">
      <c r="A62" s="178"/>
      <c r="B62" s="183" t="s">
        <v>74</v>
      </c>
      <c r="C62" s="184" t="s">
        <v>75</v>
      </c>
      <c r="D62" s="185"/>
      <c r="E62" s="185"/>
      <c r="F62" s="192" t="s">
        <v>24</v>
      </c>
      <c r="G62" s="193"/>
      <c r="H62" s="193"/>
      <c r="I62" s="193">
        <f>'01 01 Pol'!G76+'02 01 Pol'!G84+'03 01 Pol'!G84</f>
        <v>0</v>
      </c>
      <c r="J62" s="189" t="str">
        <f>IF(I72=0,"",I62/I72*100)</f>
        <v/>
      </c>
    </row>
    <row r="63" spans="1:10" ht="36.75" customHeight="1" x14ac:dyDescent="0.2">
      <c r="A63" s="178"/>
      <c r="B63" s="183" t="s">
        <v>76</v>
      </c>
      <c r="C63" s="184" t="s">
        <v>77</v>
      </c>
      <c r="D63" s="185"/>
      <c r="E63" s="185"/>
      <c r="F63" s="192" t="s">
        <v>24</v>
      </c>
      <c r="G63" s="193"/>
      <c r="H63" s="193"/>
      <c r="I63" s="193">
        <f>'01 01 Pol'!G85+'02 01 Pol'!G93+'03 01 Pol'!G93</f>
        <v>0</v>
      </c>
      <c r="J63" s="189" t="str">
        <f>IF(I72=0,"",I63/I72*100)</f>
        <v/>
      </c>
    </row>
    <row r="64" spans="1:10" ht="36.75" customHeight="1" x14ac:dyDescent="0.2">
      <c r="A64" s="178"/>
      <c r="B64" s="183" t="s">
        <v>78</v>
      </c>
      <c r="C64" s="184" t="s">
        <v>79</v>
      </c>
      <c r="D64" s="185"/>
      <c r="E64" s="185"/>
      <c r="F64" s="192" t="s">
        <v>24</v>
      </c>
      <c r="G64" s="193"/>
      <c r="H64" s="193"/>
      <c r="I64" s="193">
        <f>'01 01 Pol'!G100+'02 01 Pol'!G117+'03 01 Pol'!G117</f>
        <v>0</v>
      </c>
      <c r="J64" s="189" t="str">
        <f>IF(I72=0,"",I64/I72*100)</f>
        <v/>
      </c>
    </row>
    <row r="65" spans="1:10" ht="36.75" customHeight="1" x14ac:dyDescent="0.2">
      <c r="A65" s="178"/>
      <c r="B65" s="183" t="s">
        <v>80</v>
      </c>
      <c r="C65" s="184" t="s">
        <v>81</v>
      </c>
      <c r="D65" s="185"/>
      <c r="E65" s="185"/>
      <c r="F65" s="192" t="s">
        <v>24</v>
      </c>
      <c r="G65" s="193"/>
      <c r="H65" s="193"/>
      <c r="I65" s="193">
        <f>'01 01 Pol'!G150+'02 01 Pol'!G178+'03 01 Pol'!G175</f>
        <v>0</v>
      </c>
      <c r="J65" s="189" t="str">
        <f>IF(I72=0,"",I65/I72*100)</f>
        <v/>
      </c>
    </row>
    <row r="66" spans="1:10" ht="36.75" customHeight="1" x14ac:dyDescent="0.2">
      <c r="A66" s="178"/>
      <c r="B66" s="183" t="s">
        <v>82</v>
      </c>
      <c r="C66" s="184" t="s">
        <v>83</v>
      </c>
      <c r="D66" s="185"/>
      <c r="E66" s="185"/>
      <c r="F66" s="192" t="s">
        <v>24</v>
      </c>
      <c r="G66" s="193"/>
      <c r="H66" s="193"/>
      <c r="I66" s="193">
        <f>'02 01 Pol'!G191+'03 01 Pol'!G189</f>
        <v>0</v>
      </c>
      <c r="J66" s="189" t="str">
        <f>IF(I72=0,"",I66/I72*100)</f>
        <v/>
      </c>
    </row>
    <row r="67" spans="1:10" ht="36.75" customHeight="1" x14ac:dyDescent="0.2">
      <c r="A67" s="178"/>
      <c r="B67" s="183" t="s">
        <v>84</v>
      </c>
      <c r="C67" s="184" t="s">
        <v>85</v>
      </c>
      <c r="D67" s="185"/>
      <c r="E67" s="185"/>
      <c r="F67" s="192" t="s">
        <v>24</v>
      </c>
      <c r="G67" s="193"/>
      <c r="H67" s="193"/>
      <c r="I67" s="193">
        <f>'01 01 Pol'!G163+'02 01 Pol'!G195+'03 01 Pol'!G193</f>
        <v>0</v>
      </c>
      <c r="J67" s="189" t="str">
        <f>IF(I72=0,"",I67/I72*100)</f>
        <v/>
      </c>
    </row>
    <row r="68" spans="1:10" ht="36.75" customHeight="1" x14ac:dyDescent="0.2">
      <c r="A68" s="178"/>
      <c r="B68" s="183" t="s">
        <v>86</v>
      </c>
      <c r="C68" s="184" t="s">
        <v>87</v>
      </c>
      <c r="D68" s="185"/>
      <c r="E68" s="185"/>
      <c r="F68" s="192" t="s">
        <v>24</v>
      </c>
      <c r="G68" s="193"/>
      <c r="H68" s="193"/>
      <c r="I68" s="193">
        <f>'01 01 Pol'!G196+'02 01 Pol'!G229+'03 01 Pol'!G227</f>
        <v>0</v>
      </c>
      <c r="J68" s="189" t="str">
        <f>IF(I72=0,"",I68/I72*100)</f>
        <v/>
      </c>
    </row>
    <row r="69" spans="1:10" ht="36.75" customHeight="1" x14ac:dyDescent="0.2">
      <c r="A69" s="178"/>
      <c r="B69" s="183" t="s">
        <v>88</v>
      </c>
      <c r="C69" s="184" t="s">
        <v>89</v>
      </c>
      <c r="D69" s="185"/>
      <c r="E69" s="185"/>
      <c r="F69" s="192" t="s">
        <v>24</v>
      </c>
      <c r="G69" s="193"/>
      <c r="H69" s="193"/>
      <c r="I69" s="193">
        <f>'01 01 Pol'!G200+'02 01 Pol'!G233+'03 01 Pol'!G231</f>
        <v>0</v>
      </c>
      <c r="J69" s="189" t="str">
        <f>IF(I72=0,"",I69/I72*100)</f>
        <v/>
      </c>
    </row>
    <row r="70" spans="1:10" ht="36.75" customHeight="1" x14ac:dyDescent="0.2">
      <c r="A70" s="178"/>
      <c r="B70" s="183" t="s">
        <v>90</v>
      </c>
      <c r="C70" s="184" t="s">
        <v>91</v>
      </c>
      <c r="D70" s="185"/>
      <c r="E70" s="185"/>
      <c r="F70" s="192" t="s">
        <v>24</v>
      </c>
      <c r="G70" s="193"/>
      <c r="H70" s="193"/>
      <c r="I70" s="193">
        <f>'01 01 Pol'!G202+'02 01 Pol'!G235+'03 01 Pol'!G233</f>
        <v>0</v>
      </c>
      <c r="J70" s="189" t="str">
        <f>IF(I72=0,"",I70/I72*100)</f>
        <v/>
      </c>
    </row>
    <row r="71" spans="1:10" ht="36.75" customHeight="1" x14ac:dyDescent="0.2">
      <c r="A71" s="178"/>
      <c r="B71" s="183" t="s">
        <v>92</v>
      </c>
      <c r="C71" s="184" t="s">
        <v>28</v>
      </c>
      <c r="D71" s="185"/>
      <c r="E71" s="185"/>
      <c r="F71" s="192" t="s">
        <v>24</v>
      </c>
      <c r="G71" s="193"/>
      <c r="H71" s="193"/>
      <c r="I71" s="193">
        <f>'01 01 Pol'!G211+'02 01 Pol'!G244+'03 01 Pol'!G242</f>
        <v>0</v>
      </c>
      <c r="J71" s="189" t="str">
        <f>IF(I72=0,"",I71/I72*100)</f>
        <v/>
      </c>
    </row>
    <row r="72" spans="1:10" ht="25.5" customHeight="1" x14ac:dyDescent="0.2">
      <c r="A72" s="179"/>
      <c r="B72" s="186" t="s">
        <v>1</v>
      </c>
      <c r="C72" s="187"/>
      <c r="D72" s="188"/>
      <c r="E72" s="188"/>
      <c r="F72" s="194"/>
      <c r="G72" s="195"/>
      <c r="H72" s="195"/>
      <c r="I72" s="195">
        <f>SUM(I61:I71)</f>
        <v>0</v>
      </c>
      <c r="J72" s="190">
        <f>SUM(J61:J71)</f>
        <v>0</v>
      </c>
    </row>
    <row r="73" spans="1:10" x14ac:dyDescent="0.2">
      <c r="F73" s="135"/>
      <c r="G73" s="135"/>
      <c r="H73" s="135"/>
      <c r="I73" s="135"/>
      <c r="J73" s="191"/>
    </row>
    <row r="74" spans="1:10" x14ac:dyDescent="0.2">
      <c r="F74" s="135"/>
      <c r="G74" s="135"/>
      <c r="H74" s="135"/>
      <c r="I74" s="135"/>
      <c r="J74" s="191"/>
    </row>
    <row r="75" spans="1:10" x14ac:dyDescent="0.2">
      <c r="F75" s="135"/>
      <c r="G75" s="135"/>
      <c r="H75" s="135"/>
      <c r="I75" s="135"/>
      <c r="J75" s="191"/>
    </row>
  </sheetData>
  <sheetProtection algorithmName="SHA-512" hashValue="17gqE/uEIt1d8NMAHZSZHOtXmKuykTWlX04dG8W+WuvWhHtHJ0Ues/7WaTcODIaEEtLBiPK3AmW/RV4Dk7aE6w==" saltValue="zkCFiACoV8g9Nx0gX2CrF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oUmTOaHWcoM8PyxgMuokjAumK2Qm/nfyVDeSqUDHO6xIi+1eU1cTxECQOwJUYicqg3+ZhzX+HXz77L9kzVaf/w==" saltValue="/xUinmrDeg90P8AVeDmFo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B944-3C57-46BD-8ECD-AB6428AC5F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53</v>
      </c>
      <c r="C3" s="201" t="s">
        <v>54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53</v>
      </c>
      <c r="C4" s="204" t="s">
        <v>55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122</v>
      </c>
      <c r="B8" s="227" t="s">
        <v>72</v>
      </c>
      <c r="C8" s="251" t="s">
        <v>73</v>
      </c>
      <c r="D8" s="228"/>
      <c r="E8" s="229"/>
      <c r="F8" s="230"/>
      <c r="G8" s="230">
        <f>SUMIF(AG9:AG75,"&lt;&gt;NOR",G9:G75)</f>
        <v>0</v>
      </c>
      <c r="H8" s="230"/>
      <c r="I8" s="230">
        <f>SUM(I9:I75)</f>
        <v>0</v>
      </c>
      <c r="J8" s="230"/>
      <c r="K8" s="230">
        <f>SUM(K9:K75)</f>
        <v>0</v>
      </c>
      <c r="L8" s="230"/>
      <c r="M8" s="230">
        <f>SUM(M9:M75)</f>
        <v>0</v>
      </c>
      <c r="N8" s="229"/>
      <c r="O8" s="229">
        <f>SUM(O9:O75)</f>
        <v>193.34</v>
      </c>
      <c r="P8" s="229"/>
      <c r="Q8" s="229">
        <f>SUM(Q9:Q75)</f>
        <v>63.690000000000012</v>
      </c>
      <c r="R8" s="230"/>
      <c r="S8" s="230"/>
      <c r="T8" s="231"/>
      <c r="U8" s="225"/>
      <c r="V8" s="225">
        <f>SUM(V9:V75)</f>
        <v>380.04</v>
      </c>
      <c r="W8" s="225"/>
      <c r="X8" s="225"/>
      <c r="Y8" s="225"/>
      <c r="AG8" t="s">
        <v>123</v>
      </c>
    </row>
    <row r="9" spans="1:60" ht="22.5" outlineLevel="1" x14ac:dyDescent="0.2">
      <c r="A9" s="240">
        <v>1</v>
      </c>
      <c r="B9" s="241" t="s">
        <v>124</v>
      </c>
      <c r="C9" s="252" t="s">
        <v>125</v>
      </c>
      <c r="D9" s="242" t="s">
        <v>126</v>
      </c>
      <c r="E9" s="243">
        <v>43.5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0.66</v>
      </c>
      <c r="Q9" s="243">
        <f>ROUND(E9*P9,2)</f>
        <v>28.71</v>
      </c>
      <c r="R9" s="245" t="s">
        <v>127</v>
      </c>
      <c r="S9" s="245" t="s">
        <v>128</v>
      </c>
      <c r="T9" s="246" t="s">
        <v>128</v>
      </c>
      <c r="U9" s="222">
        <v>0.12</v>
      </c>
      <c r="V9" s="222">
        <f>ROUND(E9*U9,2)</f>
        <v>5.22</v>
      </c>
      <c r="W9" s="222"/>
      <c r="X9" s="222" t="s">
        <v>129</v>
      </c>
      <c r="Y9" s="222" t="s">
        <v>130</v>
      </c>
      <c r="Z9" s="212"/>
      <c r="AA9" s="212"/>
      <c r="AB9" s="212"/>
      <c r="AC9" s="212"/>
      <c r="AD9" s="212"/>
      <c r="AE9" s="212"/>
      <c r="AF9" s="212"/>
      <c r="AG9" s="212" t="s">
        <v>131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 x14ac:dyDescent="0.2">
      <c r="A10" s="233">
        <v>2</v>
      </c>
      <c r="B10" s="234" t="s">
        <v>132</v>
      </c>
      <c r="C10" s="253" t="s">
        <v>133</v>
      </c>
      <c r="D10" s="235" t="s">
        <v>126</v>
      </c>
      <c r="E10" s="236">
        <v>186.5</v>
      </c>
      <c r="F10" s="237"/>
      <c r="G10" s="238">
        <f>ROUND(E10*F10,2)</f>
        <v>0</v>
      </c>
      <c r="H10" s="237"/>
      <c r="I10" s="238">
        <f>ROUND(E10*H10,2)</f>
        <v>0</v>
      </c>
      <c r="J10" s="237"/>
      <c r="K10" s="238">
        <f>ROUND(E10*J10,2)</f>
        <v>0</v>
      </c>
      <c r="L10" s="238">
        <v>21</v>
      </c>
      <c r="M10" s="238">
        <f>G10*(1+L10/100)</f>
        <v>0</v>
      </c>
      <c r="N10" s="236">
        <v>0</v>
      </c>
      <c r="O10" s="236">
        <f>ROUND(E10*N10,2)</f>
        <v>0</v>
      </c>
      <c r="P10" s="236">
        <v>8.7999999999999995E-2</v>
      </c>
      <c r="Q10" s="236">
        <f>ROUND(E10*P10,2)</f>
        <v>16.41</v>
      </c>
      <c r="R10" s="238" t="s">
        <v>127</v>
      </c>
      <c r="S10" s="238" t="s">
        <v>128</v>
      </c>
      <c r="T10" s="239" t="s">
        <v>128</v>
      </c>
      <c r="U10" s="222">
        <v>7.1999999999999995E-2</v>
      </c>
      <c r="V10" s="222">
        <f>ROUND(E10*U10,2)</f>
        <v>13.43</v>
      </c>
      <c r="W10" s="222"/>
      <c r="X10" s="222" t="s">
        <v>129</v>
      </c>
      <c r="Y10" s="222" t="s">
        <v>130</v>
      </c>
      <c r="Z10" s="212"/>
      <c r="AA10" s="212"/>
      <c r="AB10" s="212"/>
      <c r="AC10" s="212"/>
      <c r="AD10" s="212"/>
      <c r="AE10" s="212"/>
      <c r="AF10" s="212"/>
      <c r="AG10" s="212" t="s">
        <v>131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2" x14ac:dyDescent="0.2">
      <c r="A11" s="219"/>
      <c r="B11" s="220"/>
      <c r="C11" s="254" t="s">
        <v>134</v>
      </c>
      <c r="D11" s="248"/>
      <c r="E11" s="248"/>
      <c r="F11" s="248"/>
      <c r="G11" s="248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135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47" t="str">
        <f>C11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33">
        <v>3</v>
      </c>
      <c r="B12" s="234" t="s">
        <v>136</v>
      </c>
      <c r="C12" s="253" t="s">
        <v>137</v>
      </c>
      <c r="D12" s="235" t="s">
        <v>126</v>
      </c>
      <c r="E12" s="236">
        <v>43.5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0.154</v>
      </c>
      <c r="Q12" s="236">
        <f>ROUND(E12*P12,2)</f>
        <v>6.7</v>
      </c>
      <c r="R12" s="238" t="s">
        <v>127</v>
      </c>
      <c r="S12" s="238" t="s">
        <v>128</v>
      </c>
      <c r="T12" s="239" t="s">
        <v>128</v>
      </c>
      <c r="U12" s="222">
        <v>9.6000000000000002E-2</v>
      </c>
      <c r="V12" s="222">
        <f>ROUND(E12*U12,2)</f>
        <v>4.18</v>
      </c>
      <c r="W12" s="222"/>
      <c r="X12" s="222" t="s">
        <v>129</v>
      </c>
      <c r="Y12" s="222" t="s">
        <v>130</v>
      </c>
      <c r="Z12" s="212"/>
      <c r="AA12" s="212"/>
      <c r="AB12" s="212"/>
      <c r="AC12" s="212"/>
      <c r="AD12" s="212"/>
      <c r="AE12" s="212"/>
      <c r="AF12" s="212"/>
      <c r="AG12" s="212" t="s">
        <v>131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2" x14ac:dyDescent="0.2">
      <c r="A13" s="219"/>
      <c r="B13" s="220"/>
      <c r="C13" s="254" t="s">
        <v>134</v>
      </c>
      <c r="D13" s="248"/>
      <c r="E13" s="248"/>
      <c r="F13" s="248"/>
      <c r="G13" s="248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135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47" t="str">
        <f>C13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33">
        <v>4</v>
      </c>
      <c r="B14" s="234" t="s">
        <v>138</v>
      </c>
      <c r="C14" s="253" t="s">
        <v>139</v>
      </c>
      <c r="D14" s="235" t="s">
        <v>140</v>
      </c>
      <c r="E14" s="236">
        <v>26</v>
      </c>
      <c r="F14" s="237"/>
      <c r="G14" s="238">
        <f>ROUND(E14*F14,2)</f>
        <v>0</v>
      </c>
      <c r="H14" s="237"/>
      <c r="I14" s="238">
        <f>ROUND(E14*H14,2)</f>
        <v>0</v>
      </c>
      <c r="J14" s="237"/>
      <c r="K14" s="238">
        <f>ROUND(E14*J14,2)</f>
        <v>0</v>
      </c>
      <c r="L14" s="238">
        <v>21</v>
      </c>
      <c r="M14" s="238">
        <f>G14*(1+L14/100)</f>
        <v>0</v>
      </c>
      <c r="N14" s="236">
        <v>0</v>
      </c>
      <c r="O14" s="236">
        <f>ROUND(E14*N14,2)</f>
        <v>0</v>
      </c>
      <c r="P14" s="236">
        <v>0.10150000000000001</v>
      </c>
      <c r="Q14" s="236">
        <f>ROUND(E14*P14,2)</f>
        <v>2.64</v>
      </c>
      <c r="R14" s="238" t="s">
        <v>141</v>
      </c>
      <c r="S14" s="238" t="s">
        <v>128</v>
      </c>
      <c r="T14" s="239" t="s">
        <v>128</v>
      </c>
      <c r="U14" s="222">
        <v>0.43</v>
      </c>
      <c r="V14" s="222">
        <f>ROUND(E14*U14,2)</f>
        <v>11.18</v>
      </c>
      <c r="W14" s="222"/>
      <c r="X14" s="222" t="s">
        <v>129</v>
      </c>
      <c r="Y14" s="222" t="s">
        <v>130</v>
      </c>
      <c r="Z14" s="212"/>
      <c r="AA14" s="212"/>
      <c r="AB14" s="212"/>
      <c r="AC14" s="212"/>
      <c r="AD14" s="212"/>
      <c r="AE14" s="212"/>
      <c r="AF14" s="212"/>
      <c r="AG14" s="212" t="s">
        <v>131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2">
      <c r="A15" s="219"/>
      <c r="B15" s="220"/>
      <c r="C15" s="254" t="s">
        <v>142</v>
      </c>
      <c r="D15" s="248"/>
      <c r="E15" s="248"/>
      <c r="F15" s="248"/>
      <c r="G15" s="248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135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33">
        <v>5</v>
      </c>
      <c r="B16" s="234" t="s">
        <v>143</v>
      </c>
      <c r="C16" s="253" t="s">
        <v>144</v>
      </c>
      <c r="D16" s="235" t="s">
        <v>140</v>
      </c>
      <c r="E16" s="236">
        <v>5.35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0</v>
      </c>
      <c r="O16" s="236">
        <f>ROUND(E16*N16,2)</f>
        <v>0</v>
      </c>
      <c r="P16" s="236">
        <v>1.7243999999999999</v>
      </c>
      <c r="Q16" s="236">
        <f>ROUND(E16*P16,2)</f>
        <v>9.23</v>
      </c>
      <c r="R16" s="238" t="s">
        <v>141</v>
      </c>
      <c r="S16" s="238" t="s">
        <v>128</v>
      </c>
      <c r="T16" s="239" t="s">
        <v>128</v>
      </c>
      <c r="U16" s="222">
        <v>0.61</v>
      </c>
      <c r="V16" s="222">
        <f>ROUND(E16*U16,2)</f>
        <v>3.26</v>
      </c>
      <c r="W16" s="222"/>
      <c r="X16" s="222" t="s">
        <v>129</v>
      </c>
      <c r="Y16" s="222" t="s">
        <v>130</v>
      </c>
      <c r="Z16" s="212"/>
      <c r="AA16" s="212"/>
      <c r="AB16" s="212"/>
      <c r="AC16" s="212"/>
      <c r="AD16" s="212"/>
      <c r="AE16" s="212"/>
      <c r="AF16" s="212"/>
      <c r="AG16" s="212" t="s">
        <v>131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54" t="s">
        <v>142</v>
      </c>
      <c r="D17" s="248"/>
      <c r="E17" s="248"/>
      <c r="F17" s="248"/>
      <c r="G17" s="248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135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55" t="s">
        <v>145</v>
      </c>
      <c r="D18" s="223"/>
      <c r="E18" s="224">
        <v>5.35</v>
      </c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146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33">
        <v>6</v>
      </c>
      <c r="B19" s="234" t="s">
        <v>147</v>
      </c>
      <c r="C19" s="253" t="s">
        <v>148</v>
      </c>
      <c r="D19" s="235" t="s">
        <v>149</v>
      </c>
      <c r="E19" s="236">
        <v>64</v>
      </c>
      <c r="F19" s="237"/>
      <c r="G19" s="238">
        <f>ROUND(E19*F19,2)</f>
        <v>0</v>
      </c>
      <c r="H19" s="237"/>
      <c r="I19" s="238">
        <f>ROUND(E19*H19,2)</f>
        <v>0</v>
      </c>
      <c r="J19" s="237"/>
      <c r="K19" s="238">
        <f>ROUND(E19*J19,2)</f>
        <v>0</v>
      </c>
      <c r="L19" s="238">
        <v>21</v>
      </c>
      <c r="M19" s="238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8" t="s">
        <v>150</v>
      </c>
      <c r="S19" s="238" t="s">
        <v>128</v>
      </c>
      <c r="T19" s="239" t="s">
        <v>128</v>
      </c>
      <c r="U19" s="222">
        <v>0.20300000000000001</v>
      </c>
      <c r="V19" s="222">
        <f>ROUND(E19*U19,2)</f>
        <v>12.99</v>
      </c>
      <c r="W19" s="222"/>
      <c r="X19" s="222" t="s">
        <v>129</v>
      </c>
      <c r="Y19" s="222" t="s">
        <v>130</v>
      </c>
      <c r="Z19" s="212"/>
      <c r="AA19" s="212"/>
      <c r="AB19" s="212"/>
      <c r="AC19" s="212"/>
      <c r="AD19" s="212"/>
      <c r="AE19" s="212"/>
      <c r="AF19" s="212"/>
      <c r="AG19" s="212" t="s">
        <v>131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ht="22.5" outlineLevel="2" x14ac:dyDescent="0.2">
      <c r="A20" s="219"/>
      <c r="B20" s="220"/>
      <c r="C20" s="254" t="s">
        <v>151</v>
      </c>
      <c r="D20" s="248"/>
      <c r="E20" s="248"/>
      <c r="F20" s="248"/>
      <c r="G20" s="248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135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47" t="str">
        <f>C20</f>
        <v>na vzdálenost od hladiny vody v jímce po výšku roviny proložené osou nejvyššího bodu výtlačného potrubí. Včetně odpadní potrubí v délce do 20 m.</v>
      </c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33">
        <v>7</v>
      </c>
      <c r="B21" s="234" t="s">
        <v>152</v>
      </c>
      <c r="C21" s="253" t="s">
        <v>153</v>
      </c>
      <c r="D21" s="235" t="s">
        <v>154</v>
      </c>
      <c r="E21" s="236">
        <v>8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 t="s">
        <v>150</v>
      </c>
      <c r="S21" s="238" t="s">
        <v>128</v>
      </c>
      <c r="T21" s="239" t="s">
        <v>128</v>
      </c>
      <c r="U21" s="222">
        <v>0</v>
      </c>
      <c r="V21" s="222">
        <f>ROUND(E21*U21,2)</f>
        <v>0</v>
      </c>
      <c r="W21" s="222"/>
      <c r="X21" s="222" t="s">
        <v>129</v>
      </c>
      <c r="Y21" s="222" t="s">
        <v>130</v>
      </c>
      <c r="Z21" s="212"/>
      <c r="AA21" s="212"/>
      <c r="AB21" s="212"/>
      <c r="AC21" s="212"/>
      <c r="AD21" s="212"/>
      <c r="AE21" s="212"/>
      <c r="AF21" s="212"/>
      <c r="AG21" s="212" t="s">
        <v>131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2" x14ac:dyDescent="0.2">
      <c r="A22" s="219"/>
      <c r="B22" s="220"/>
      <c r="C22" s="254" t="s">
        <v>155</v>
      </c>
      <c r="D22" s="248"/>
      <c r="E22" s="248"/>
      <c r="F22" s="248"/>
      <c r="G22" s="248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135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47" t="str">
        <f>C22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33">
        <v>8</v>
      </c>
      <c r="B23" s="234" t="s">
        <v>156</v>
      </c>
      <c r="C23" s="253" t="s">
        <v>157</v>
      </c>
      <c r="D23" s="235" t="s">
        <v>158</v>
      </c>
      <c r="E23" s="236">
        <v>4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 t="s">
        <v>150</v>
      </c>
      <c r="S23" s="238" t="s">
        <v>128</v>
      </c>
      <c r="T23" s="239" t="s">
        <v>128</v>
      </c>
      <c r="U23" s="222">
        <v>1.76</v>
      </c>
      <c r="V23" s="222">
        <f>ROUND(E23*U23,2)</f>
        <v>7.04</v>
      </c>
      <c r="W23" s="222"/>
      <c r="X23" s="222" t="s">
        <v>129</v>
      </c>
      <c r="Y23" s="222" t="s">
        <v>130</v>
      </c>
      <c r="Z23" s="212"/>
      <c r="AA23" s="212"/>
      <c r="AB23" s="212"/>
      <c r="AC23" s="212"/>
      <c r="AD23" s="212"/>
      <c r="AE23" s="212"/>
      <c r="AF23" s="212"/>
      <c r="AG23" s="212" t="s">
        <v>131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19"/>
      <c r="B24" s="220"/>
      <c r="C24" s="254" t="s">
        <v>159</v>
      </c>
      <c r="D24" s="248"/>
      <c r="E24" s="248"/>
      <c r="F24" s="248"/>
      <c r="G24" s="248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135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7" t="str">
        <f>C24</f>
        <v>Příplatek k cenám hloubených vykopávek za ztížení vykopávky v blízkosti podzemního vedení nebo výbušnin pro jakoukoliv třídu horniny.</v>
      </c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55" t="s">
        <v>160</v>
      </c>
      <c r="D25" s="223"/>
      <c r="E25" s="224">
        <v>4</v>
      </c>
      <c r="F25" s="222"/>
      <c r="G25" s="222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146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33">
        <v>9</v>
      </c>
      <c r="B26" s="234" t="s">
        <v>161</v>
      </c>
      <c r="C26" s="253" t="s">
        <v>162</v>
      </c>
      <c r="D26" s="235" t="s">
        <v>158</v>
      </c>
      <c r="E26" s="236">
        <v>38.085000000000001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 t="s">
        <v>150</v>
      </c>
      <c r="S26" s="238" t="s">
        <v>128</v>
      </c>
      <c r="T26" s="239" t="s">
        <v>128</v>
      </c>
      <c r="U26" s="222">
        <v>2.25</v>
      </c>
      <c r="V26" s="222">
        <f>ROUND(E26*U26,2)</f>
        <v>85.69</v>
      </c>
      <c r="W26" s="222"/>
      <c r="X26" s="222" t="s">
        <v>129</v>
      </c>
      <c r="Y26" s="222" t="s">
        <v>130</v>
      </c>
      <c r="Z26" s="212"/>
      <c r="AA26" s="212"/>
      <c r="AB26" s="212"/>
      <c r="AC26" s="212"/>
      <c r="AD26" s="212"/>
      <c r="AE26" s="212"/>
      <c r="AF26" s="212"/>
      <c r="AG26" s="212" t="s">
        <v>131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2" x14ac:dyDescent="0.2">
      <c r="A27" s="219"/>
      <c r="B27" s="220"/>
      <c r="C27" s="254" t="s">
        <v>163</v>
      </c>
      <c r="D27" s="248"/>
      <c r="E27" s="248"/>
      <c r="F27" s="248"/>
      <c r="G27" s="248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135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47" t="str">
        <f>C27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55" t="s">
        <v>164</v>
      </c>
      <c r="D28" s="223"/>
      <c r="E28" s="224">
        <v>27.285</v>
      </c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146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55" t="s">
        <v>165</v>
      </c>
      <c r="D29" s="223"/>
      <c r="E29" s="224">
        <v>10.8</v>
      </c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146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33">
        <v>10</v>
      </c>
      <c r="B30" s="234" t="s">
        <v>166</v>
      </c>
      <c r="C30" s="253" t="s">
        <v>167</v>
      </c>
      <c r="D30" s="235" t="s">
        <v>158</v>
      </c>
      <c r="E30" s="236">
        <v>38.085000000000001</v>
      </c>
      <c r="F30" s="237"/>
      <c r="G30" s="238">
        <f>ROUND(E30*F30,2)</f>
        <v>0</v>
      </c>
      <c r="H30" s="237"/>
      <c r="I30" s="238">
        <f>ROUND(E30*H30,2)</f>
        <v>0</v>
      </c>
      <c r="J30" s="237"/>
      <c r="K30" s="238">
        <f>ROUND(E30*J30,2)</f>
        <v>0</v>
      </c>
      <c r="L30" s="238">
        <v>21</v>
      </c>
      <c r="M30" s="238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8" t="s">
        <v>150</v>
      </c>
      <c r="S30" s="238" t="s">
        <v>128</v>
      </c>
      <c r="T30" s="239" t="s">
        <v>128</v>
      </c>
      <c r="U30" s="222">
        <v>0.107</v>
      </c>
      <c r="V30" s="222">
        <f>ROUND(E30*U30,2)</f>
        <v>4.08</v>
      </c>
      <c r="W30" s="222"/>
      <c r="X30" s="222" t="s">
        <v>129</v>
      </c>
      <c r="Y30" s="222" t="s">
        <v>130</v>
      </c>
      <c r="Z30" s="212"/>
      <c r="AA30" s="212"/>
      <c r="AB30" s="212"/>
      <c r="AC30" s="212"/>
      <c r="AD30" s="212"/>
      <c r="AE30" s="212"/>
      <c r="AF30" s="212"/>
      <c r="AG30" s="212" t="s">
        <v>131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ht="22.5" outlineLevel="2" x14ac:dyDescent="0.2">
      <c r="A31" s="219"/>
      <c r="B31" s="220"/>
      <c r="C31" s="254" t="s">
        <v>163</v>
      </c>
      <c r="D31" s="248"/>
      <c r="E31" s="248"/>
      <c r="F31" s="248"/>
      <c r="G31" s="248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135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47" t="str">
        <f>C31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55" t="s">
        <v>168</v>
      </c>
      <c r="D32" s="223"/>
      <c r="E32" s="224">
        <v>38.085000000000001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146</v>
      </c>
      <c r="AH32" s="212">
        <v>5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33">
        <v>11</v>
      </c>
      <c r="B33" s="234" t="s">
        <v>169</v>
      </c>
      <c r="C33" s="253" t="s">
        <v>170</v>
      </c>
      <c r="D33" s="235" t="s">
        <v>158</v>
      </c>
      <c r="E33" s="236">
        <v>75.473960000000005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8" t="s">
        <v>150</v>
      </c>
      <c r="S33" s="238" t="s">
        <v>128</v>
      </c>
      <c r="T33" s="239" t="s">
        <v>128</v>
      </c>
      <c r="U33" s="222">
        <v>0.16</v>
      </c>
      <c r="V33" s="222">
        <f>ROUND(E33*U33,2)</f>
        <v>12.08</v>
      </c>
      <c r="W33" s="222"/>
      <c r="X33" s="222" t="s">
        <v>129</v>
      </c>
      <c r="Y33" s="222" t="s">
        <v>130</v>
      </c>
      <c r="Z33" s="212"/>
      <c r="AA33" s="212"/>
      <c r="AB33" s="212"/>
      <c r="AC33" s="212"/>
      <c r="AD33" s="212"/>
      <c r="AE33" s="212"/>
      <c r="AF33" s="212"/>
      <c r="AG33" s="212" t="s">
        <v>131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33.75" outlineLevel="2" x14ac:dyDescent="0.2">
      <c r="A34" s="219"/>
      <c r="B34" s="220"/>
      <c r="C34" s="254" t="s">
        <v>171</v>
      </c>
      <c r="D34" s="248"/>
      <c r="E34" s="248"/>
      <c r="F34" s="248"/>
      <c r="G34" s="248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47" t="str">
        <f>C34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55" t="s">
        <v>172</v>
      </c>
      <c r="D35" s="223"/>
      <c r="E35" s="224">
        <v>83.362499999999997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146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2">
      <c r="A36" s="219"/>
      <c r="B36" s="220"/>
      <c r="C36" s="255" t="s">
        <v>173</v>
      </c>
      <c r="D36" s="223"/>
      <c r="E36" s="224">
        <v>-1.8378300000000001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146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3" x14ac:dyDescent="0.2">
      <c r="A37" s="219"/>
      <c r="B37" s="220"/>
      <c r="C37" s="255" t="s">
        <v>174</v>
      </c>
      <c r="D37" s="223"/>
      <c r="E37" s="224">
        <v>-6.0507099999999996</v>
      </c>
      <c r="F37" s="222"/>
      <c r="G37" s="22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146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33">
        <v>12</v>
      </c>
      <c r="B38" s="234" t="s">
        <v>175</v>
      </c>
      <c r="C38" s="253" t="s">
        <v>176</v>
      </c>
      <c r="D38" s="235" t="s">
        <v>158</v>
      </c>
      <c r="E38" s="236">
        <v>75.473960000000005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 t="s">
        <v>150</v>
      </c>
      <c r="S38" s="238" t="s">
        <v>128</v>
      </c>
      <c r="T38" s="239" t="s">
        <v>128</v>
      </c>
      <c r="U38" s="222">
        <v>8.4000000000000005E-2</v>
      </c>
      <c r="V38" s="222">
        <f>ROUND(E38*U38,2)</f>
        <v>6.34</v>
      </c>
      <c r="W38" s="222"/>
      <c r="X38" s="222" t="s">
        <v>129</v>
      </c>
      <c r="Y38" s="222" t="s">
        <v>130</v>
      </c>
      <c r="Z38" s="212"/>
      <c r="AA38" s="212"/>
      <c r="AB38" s="212"/>
      <c r="AC38" s="212"/>
      <c r="AD38" s="212"/>
      <c r="AE38" s="212"/>
      <c r="AF38" s="212"/>
      <c r="AG38" s="212" t="s">
        <v>131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ht="33.75" outlineLevel="2" x14ac:dyDescent="0.2">
      <c r="A39" s="219"/>
      <c r="B39" s="220"/>
      <c r="C39" s="254" t="s">
        <v>171</v>
      </c>
      <c r="D39" s="248"/>
      <c r="E39" s="248"/>
      <c r="F39" s="248"/>
      <c r="G39" s="248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135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47" t="str">
        <f>C39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9" s="212"/>
      <c r="BC39" s="212"/>
      <c r="BD39" s="212"/>
      <c r="BE39" s="212"/>
      <c r="BF39" s="212"/>
      <c r="BG39" s="212"/>
      <c r="BH39" s="212"/>
    </row>
    <row r="40" spans="1:60" outlineLevel="2" x14ac:dyDescent="0.2">
      <c r="A40" s="219"/>
      <c r="B40" s="220"/>
      <c r="C40" s="255" t="s">
        <v>177</v>
      </c>
      <c r="D40" s="223"/>
      <c r="E40" s="224">
        <v>75.473960000000005</v>
      </c>
      <c r="F40" s="222"/>
      <c r="G40" s="22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146</v>
      </c>
      <c r="AH40" s="212">
        <v>5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22.5" outlineLevel="1" x14ac:dyDescent="0.2">
      <c r="A41" s="233">
        <v>13</v>
      </c>
      <c r="B41" s="234" t="s">
        <v>178</v>
      </c>
      <c r="C41" s="253" t="s">
        <v>179</v>
      </c>
      <c r="D41" s="235" t="s">
        <v>126</v>
      </c>
      <c r="E41" s="236">
        <v>139.1</v>
      </c>
      <c r="F41" s="237"/>
      <c r="G41" s="238">
        <f>ROUND(E41*F41,2)</f>
        <v>0</v>
      </c>
      <c r="H41" s="237"/>
      <c r="I41" s="238">
        <f>ROUND(E41*H41,2)</f>
        <v>0</v>
      </c>
      <c r="J41" s="237"/>
      <c r="K41" s="238">
        <f>ROUND(E41*J41,2)</f>
        <v>0</v>
      </c>
      <c r="L41" s="238">
        <v>21</v>
      </c>
      <c r="M41" s="238">
        <f>G41*(1+L41/100)</f>
        <v>0</v>
      </c>
      <c r="N41" s="236">
        <v>8.4999999999999995E-4</v>
      </c>
      <c r="O41" s="236">
        <f>ROUND(E41*N41,2)</f>
        <v>0.12</v>
      </c>
      <c r="P41" s="236">
        <v>0</v>
      </c>
      <c r="Q41" s="236">
        <f>ROUND(E41*P41,2)</f>
        <v>0</v>
      </c>
      <c r="R41" s="238" t="s">
        <v>150</v>
      </c>
      <c r="S41" s="238" t="s">
        <v>128</v>
      </c>
      <c r="T41" s="239" t="s">
        <v>128</v>
      </c>
      <c r="U41" s="222">
        <v>0.47899999999999998</v>
      </c>
      <c r="V41" s="222">
        <f>ROUND(E41*U41,2)</f>
        <v>66.63</v>
      </c>
      <c r="W41" s="222"/>
      <c r="X41" s="222" t="s">
        <v>129</v>
      </c>
      <c r="Y41" s="222" t="s">
        <v>130</v>
      </c>
      <c r="Z41" s="212"/>
      <c r="AA41" s="212"/>
      <c r="AB41" s="212"/>
      <c r="AC41" s="212"/>
      <c r="AD41" s="212"/>
      <c r="AE41" s="212"/>
      <c r="AF41" s="212"/>
      <c r="AG41" s="212" t="s">
        <v>131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2" x14ac:dyDescent="0.2">
      <c r="A42" s="219"/>
      <c r="B42" s="220"/>
      <c r="C42" s="254" t="s">
        <v>180</v>
      </c>
      <c r="D42" s="248"/>
      <c r="E42" s="248"/>
      <c r="F42" s="248"/>
      <c r="G42" s="248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135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55" t="s">
        <v>181</v>
      </c>
      <c r="D43" s="223"/>
      <c r="E43" s="224">
        <v>139.1</v>
      </c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146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33">
        <v>14</v>
      </c>
      <c r="B44" s="234" t="s">
        <v>182</v>
      </c>
      <c r="C44" s="253" t="s">
        <v>183</v>
      </c>
      <c r="D44" s="235" t="s">
        <v>126</v>
      </c>
      <c r="E44" s="236">
        <v>139.1</v>
      </c>
      <c r="F44" s="237"/>
      <c r="G44" s="238">
        <f>ROUND(E44*F44,2)</f>
        <v>0</v>
      </c>
      <c r="H44" s="237"/>
      <c r="I44" s="238">
        <f>ROUND(E44*H44,2)</f>
        <v>0</v>
      </c>
      <c r="J44" s="237"/>
      <c r="K44" s="238">
        <f>ROUND(E44*J44,2)</f>
        <v>0</v>
      </c>
      <c r="L44" s="238">
        <v>21</v>
      </c>
      <c r="M44" s="238">
        <f>G44*(1+L44/100)</f>
        <v>0</v>
      </c>
      <c r="N44" s="236">
        <v>0</v>
      </c>
      <c r="O44" s="236">
        <f>ROUND(E44*N44,2)</f>
        <v>0</v>
      </c>
      <c r="P44" s="236">
        <v>0</v>
      </c>
      <c r="Q44" s="236">
        <f>ROUND(E44*P44,2)</f>
        <v>0</v>
      </c>
      <c r="R44" s="238" t="s">
        <v>150</v>
      </c>
      <c r="S44" s="238" t="s">
        <v>128</v>
      </c>
      <c r="T44" s="239" t="s">
        <v>128</v>
      </c>
      <c r="U44" s="222">
        <v>0.32700000000000001</v>
      </c>
      <c r="V44" s="222">
        <f>ROUND(E44*U44,2)</f>
        <v>45.49</v>
      </c>
      <c r="W44" s="222"/>
      <c r="X44" s="222" t="s">
        <v>129</v>
      </c>
      <c r="Y44" s="222" t="s">
        <v>130</v>
      </c>
      <c r="Z44" s="212"/>
      <c r="AA44" s="212"/>
      <c r="AB44" s="212"/>
      <c r="AC44" s="212"/>
      <c r="AD44" s="212"/>
      <c r="AE44" s="212"/>
      <c r="AF44" s="212"/>
      <c r="AG44" s="212" t="s">
        <v>131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54" t="s">
        <v>184</v>
      </c>
      <c r="D45" s="248"/>
      <c r="E45" s="248"/>
      <c r="F45" s="248"/>
      <c r="G45" s="248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135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19"/>
      <c r="B46" s="220"/>
      <c r="C46" s="255" t="s">
        <v>185</v>
      </c>
      <c r="D46" s="223"/>
      <c r="E46" s="224">
        <v>139.1</v>
      </c>
      <c r="F46" s="222"/>
      <c r="G46" s="22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146</v>
      </c>
      <c r="AH46" s="212">
        <v>5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33">
        <v>15</v>
      </c>
      <c r="B47" s="234" t="s">
        <v>186</v>
      </c>
      <c r="C47" s="253" t="s">
        <v>187</v>
      </c>
      <c r="D47" s="235" t="s">
        <v>158</v>
      </c>
      <c r="E47" s="236">
        <v>113.55896</v>
      </c>
      <c r="F47" s="237"/>
      <c r="G47" s="238">
        <f>ROUND(E47*F47,2)</f>
        <v>0</v>
      </c>
      <c r="H47" s="237"/>
      <c r="I47" s="238">
        <f>ROUND(E47*H47,2)</f>
        <v>0</v>
      </c>
      <c r="J47" s="237"/>
      <c r="K47" s="238">
        <f>ROUND(E47*J47,2)</f>
        <v>0</v>
      </c>
      <c r="L47" s="238">
        <v>21</v>
      </c>
      <c r="M47" s="238">
        <f>G47*(1+L47/100)</f>
        <v>0</v>
      </c>
      <c r="N47" s="236">
        <v>0</v>
      </c>
      <c r="O47" s="236">
        <f>ROUND(E47*N47,2)</f>
        <v>0</v>
      </c>
      <c r="P47" s="236">
        <v>0</v>
      </c>
      <c r="Q47" s="236">
        <f>ROUND(E47*P47,2)</f>
        <v>0</v>
      </c>
      <c r="R47" s="238" t="s">
        <v>150</v>
      </c>
      <c r="S47" s="238" t="s">
        <v>128</v>
      </c>
      <c r="T47" s="239" t="s">
        <v>128</v>
      </c>
      <c r="U47" s="222">
        <v>0.34499999999999997</v>
      </c>
      <c r="V47" s="222">
        <f>ROUND(E47*U47,2)</f>
        <v>39.18</v>
      </c>
      <c r="W47" s="222"/>
      <c r="X47" s="222" t="s">
        <v>129</v>
      </c>
      <c r="Y47" s="222" t="s">
        <v>130</v>
      </c>
      <c r="Z47" s="212"/>
      <c r="AA47" s="212"/>
      <c r="AB47" s="212"/>
      <c r="AC47" s="212"/>
      <c r="AD47" s="212"/>
      <c r="AE47" s="212"/>
      <c r="AF47" s="212"/>
      <c r="AG47" s="212" t="s">
        <v>131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54" t="s">
        <v>188</v>
      </c>
      <c r="D48" s="248"/>
      <c r="E48" s="248"/>
      <c r="F48" s="248"/>
      <c r="G48" s="248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135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47" t="str">
        <f>C48</f>
        <v>bez naložení do dopravní nádoby, ale s vyprázdněním dopravní nádoby na hromadu nebo na dopravní prostředek,</v>
      </c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19"/>
      <c r="B49" s="220"/>
      <c r="C49" s="255" t="s">
        <v>168</v>
      </c>
      <c r="D49" s="223"/>
      <c r="E49" s="224">
        <v>38.085000000000001</v>
      </c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146</v>
      </c>
      <c r="AH49" s="212">
        <v>5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55" t="s">
        <v>177</v>
      </c>
      <c r="D50" s="223"/>
      <c r="E50" s="224">
        <v>75.473960000000005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146</v>
      </c>
      <c r="AH50" s="212">
        <v>5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33">
        <v>16</v>
      </c>
      <c r="B51" s="234" t="s">
        <v>189</v>
      </c>
      <c r="C51" s="253" t="s">
        <v>190</v>
      </c>
      <c r="D51" s="235" t="s">
        <v>158</v>
      </c>
      <c r="E51" s="236">
        <v>113.55896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 t="s">
        <v>150</v>
      </c>
      <c r="S51" s="238" t="s">
        <v>128</v>
      </c>
      <c r="T51" s="239" t="s">
        <v>128</v>
      </c>
      <c r="U51" s="222">
        <v>1.0999999999999999E-2</v>
      </c>
      <c r="V51" s="222">
        <f>ROUND(E51*U51,2)</f>
        <v>1.25</v>
      </c>
      <c r="W51" s="222"/>
      <c r="X51" s="222" t="s">
        <v>129</v>
      </c>
      <c r="Y51" s="222" t="s">
        <v>130</v>
      </c>
      <c r="Z51" s="212"/>
      <c r="AA51" s="212"/>
      <c r="AB51" s="212"/>
      <c r="AC51" s="212"/>
      <c r="AD51" s="212"/>
      <c r="AE51" s="212"/>
      <c r="AF51" s="212"/>
      <c r="AG51" s="212" t="s">
        <v>131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54" t="s">
        <v>191</v>
      </c>
      <c r="D52" s="248"/>
      <c r="E52" s="248"/>
      <c r="F52" s="248"/>
      <c r="G52" s="248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135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55" t="s">
        <v>192</v>
      </c>
      <c r="D53" s="223"/>
      <c r="E53" s="224">
        <v>113.55896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146</v>
      </c>
      <c r="AH53" s="212">
        <v>5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33">
        <v>17</v>
      </c>
      <c r="B54" s="234" t="s">
        <v>193</v>
      </c>
      <c r="C54" s="253" t="s">
        <v>194</v>
      </c>
      <c r="D54" s="235" t="s">
        <v>158</v>
      </c>
      <c r="E54" s="236">
        <v>113.55896</v>
      </c>
      <c r="F54" s="237"/>
      <c r="G54" s="238">
        <f>ROUND(E54*F54,2)</f>
        <v>0</v>
      </c>
      <c r="H54" s="237"/>
      <c r="I54" s="238">
        <f>ROUND(E54*H54,2)</f>
        <v>0</v>
      </c>
      <c r="J54" s="237"/>
      <c r="K54" s="238">
        <f>ROUND(E54*J54,2)</f>
        <v>0</v>
      </c>
      <c r="L54" s="238">
        <v>21</v>
      </c>
      <c r="M54" s="238">
        <f>G54*(1+L54/100)</f>
        <v>0</v>
      </c>
      <c r="N54" s="236">
        <v>0</v>
      </c>
      <c r="O54" s="236">
        <f>ROUND(E54*N54,2)</f>
        <v>0</v>
      </c>
      <c r="P54" s="236">
        <v>0</v>
      </c>
      <c r="Q54" s="236">
        <f>ROUND(E54*P54,2)</f>
        <v>0</v>
      </c>
      <c r="R54" s="238" t="s">
        <v>150</v>
      </c>
      <c r="S54" s="238" t="s">
        <v>128</v>
      </c>
      <c r="T54" s="239" t="s">
        <v>128</v>
      </c>
      <c r="U54" s="222">
        <v>1.0999999999999999E-2</v>
      </c>
      <c r="V54" s="222">
        <f>ROUND(E54*U54,2)</f>
        <v>1.25</v>
      </c>
      <c r="W54" s="222"/>
      <c r="X54" s="222" t="s">
        <v>129</v>
      </c>
      <c r="Y54" s="222" t="s">
        <v>130</v>
      </c>
      <c r="Z54" s="212"/>
      <c r="AA54" s="212"/>
      <c r="AB54" s="212"/>
      <c r="AC54" s="212"/>
      <c r="AD54" s="212"/>
      <c r="AE54" s="212"/>
      <c r="AF54" s="212"/>
      <c r="AG54" s="212" t="s">
        <v>131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19"/>
      <c r="B55" s="220"/>
      <c r="C55" s="254" t="s">
        <v>191</v>
      </c>
      <c r="D55" s="248"/>
      <c r="E55" s="248"/>
      <c r="F55" s="248"/>
      <c r="G55" s="248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55" t="s">
        <v>195</v>
      </c>
      <c r="D56" s="223"/>
      <c r="E56" s="224">
        <v>113.55896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146</v>
      </c>
      <c r="AH56" s="212">
        <v>5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1" x14ac:dyDescent="0.2">
      <c r="A57" s="233">
        <v>18</v>
      </c>
      <c r="B57" s="234" t="s">
        <v>196</v>
      </c>
      <c r="C57" s="253" t="s">
        <v>197</v>
      </c>
      <c r="D57" s="235" t="s">
        <v>158</v>
      </c>
      <c r="E57" s="236">
        <v>113.55896</v>
      </c>
      <c r="F57" s="237"/>
      <c r="G57" s="238">
        <f>ROUND(E57*F57,2)</f>
        <v>0</v>
      </c>
      <c r="H57" s="237"/>
      <c r="I57" s="238">
        <f>ROUND(E57*H57,2)</f>
        <v>0</v>
      </c>
      <c r="J57" s="237"/>
      <c r="K57" s="238">
        <f>ROUND(E57*J57,2)</f>
        <v>0</v>
      </c>
      <c r="L57" s="238">
        <v>21</v>
      </c>
      <c r="M57" s="238">
        <f>G57*(1+L57/100)</f>
        <v>0</v>
      </c>
      <c r="N57" s="236">
        <v>0</v>
      </c>
      <c r="O57" s="236">
        <f>ROUND(E57*N57,2)</f>
        <v>0</v>
      </c>
      <c r="P57" s="236">
        <v>0</v>
      </c>
      <c r="Q57" s="236">
        <f>ROUND(E57*P57,2)</f>
        <v>0</v>
      </c>
      <c r="R57" s="238" t="s">
        <v>150</v>
      </c>
      <c r="S57" s="238" t="s">
        <v>128</v>
      </c>
      <c r="T57" s="239" t="s">
        <v>128</v>
      </c>
      <c r="U57" s="222">
        <v>5.2999999999999999E-2</v>
      </c>
      <c r="V57" s="222">
        <f>ROUND(E57*U57,2)</f>
        <v>6.02</v>
      </c>
      <c r="W57" s="222"/>
      <c r="X57" s="222" t="s">
        <v>129</v>
      </c>
      <c r="Y57" s="222" t="s">
        <v>130</v>
      </c>
      <c r="Z57" s="212"/>
      <c r="AA57" s="212"/>
      <c r="AB57" s="212"/>
      <c r="AC57" s="212"/>
      <c r="AD57" s="212"/>
      <c r="AE57" s="212"/>
      <c r="AF57" s="212"/>
      <c r="AG57" s="212" t="s">
        <v>131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2">
      <c r="A58" s="219"/>
      <c r="B58" s="220"/>
      <c r="C58" s="255" t="s">
        <v>192</v>
      </c>
      <c r="D58" s="223"/>
      <c r="E58" s="224">
        <v>113.55896</v>
      </c>
      <c r="F58" s="222"/>
      <c r="G58" s="222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146</v>
      </c>
      <c r="AH58" s="212">
        <v>5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1" x14ac:dyDescent="0.2">
      <c r="A59" s="233">
        <v>19</v>
      </c>
      <c r="B59" s="234" t="s">
        <v>198</v>
      </c>
      <c r="C59" s="253" t="s">
        <v>199</v>
      </c>
      <c r="D59" s="235" t="s">
        <v>158</v>
      </c>
      <c r="E59" s="236">
        <v>85.568960000000004</v>
      </c>
      <c r="F59" s="237"/>
      <c r="G59" s="238">
        <f>ROUND(E59*F59,2)</f>
        <v>0</v>
      </c>
      <c r="H59" s="237"/>
      <c r="I59" s="238">
        <f>ROUND(E59*H59,2)</f>
        <v>0</v>
      </c>
      <c r="J59" s="237"/>
      <c r="K59" s="238">
        <f>ROUND(E59*J59,2)</f>
        <v>0</v>
      </c>
      <c r="L59" s="238">
        <v>21</v>
      </c>
      <c r="M59" s="238">
        <f>G59*(1+L59/100)</f>
        <v>0</v>
      </c>
      <c r="N59" s="236">
        <v>0</v>
      </c>
      <c r="O59" s="236">
        <f>ROUND(E59*N59,2)</f>
        <v>0</v>
      </c>
      <c r="P59" s="236">
        <v>0</v>
      </c>
      <c r="Q59" s="236">
        <f>ROUND(E59*P59,2)</f>
        <v>0</v>
      </c>
      <c r="R59" s="238" t="s">
        <v>150</v>
      </c>
      <c r="S59" s="238" t="s">
        <v>128</v>
      </c>
      <c r="T59" s="239" t="s">
        <v>128</v>
      </c>
      <c r="U59" s="222">
        <v>0.20200000000000001</v>
      </c>
      <c r="V59" s="222">
        <f>ROUND(E59*U59,2)</f>
        <v>17.28</v>
      </c>
      <c r="W59" s="222"/>
      <c r="X59" s="222" t="s">
        <v>129</v>
      </c>
      <c r="Y59" s="222" t="s">
        <v>130</v>
      </c>
      <c r="Z59" s="212"/>
      <c r="AA59" s="212"/>
      <c r="AB59" s="212"/>
      <c r="AC59" s="212"/>
      <c r="AD59" s="212"/>
      <c r="AE59" s="212"/>
      <c r="AF59" s="212"/>
      <c r="AG59" s="212" t="s">
        <v>131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54" t="s">
        <v>200</v>
      </c>
      <c r="D60" s="248"/>
      <c r="E60" s="248"/>
      <c r="F60" s="248"/>
      <c r="G60" s="248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135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2" x14ac:dyDescent="0.2">
      <c r="A61" s="219"/>
      <c r="B61" s="220"/>
      <c r="C61" s="256" t="s">
        <v>201</v>
      </c>
      <c r="D61" s="249"/>
      <c r="E61" s="249"/>
      <c r="F61" s="249"/>
      <c r="G61" s="249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202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55" t="s">
        <v>195</v>
      </c>
      <c r="D62" s="223"/>
      <c r="E62" s="224">
        <v>113.55896</v>
      </c>
      <c r="F62" s="222"/>
      <c r="G62" s="22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146</v>
      </c>
      <c r="AH62" s="212">
        <v>5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">
      <c r="A63" s="219"/>
      <c r="B63" s="220"/>
      <c r="C63" s="255" t="s">
        <v>203</v>
      </c>
      <c r="D63" s="223"/>
      <c r="E63" s="224">
        <v>-4.93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146</v>
      </c>
      <c r="AH63" s="212">
        <v>5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19"/>
      <c r="B64" s="220"/>
      <c r="C64" s="255" t="s">
        <v>204</v>
      </c>
      <c r="D64" s="223"/>
      <c r="E64" s="224">
        <v>-23.06</v>
      </c>
      <c r="F64" s="222"/>
      <c r="G64" s="222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146</v>
      </c>
      <c r="AH64" s="212">
        <v>5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33">
        <v>20</v>
      </c>
      <c r="B65" s="234" t="s">
        <v>205</v>
      </c>
      <c r="C65" s="253" t="s">
        <v>206</v>
      </c>
      <c r="D65" s="235" t="s">
        <v>158</v>
      </c>
      <c r="E65" s="236">
        <v>23.06</v>
      </c>
      <c r="F65" s="237"/>
      <c r="G65" s="238">
        <f>ROUND(E65*F65,2)</f>
        <v>0</v>
      </c>
      <c r="H65" s="237"/>
      <c r="I65" s="238">
        <f>ROUND(E65*H65,2)</f>
        <v>0</v>
      </c>
      <c r="J65" s="237"/>
      <c r="K65" s="238">
        <f>ROUND(E65*J65,2)</f>
        <v>0</v>
      </c>
      <c r="L65" s="238">
        <v>21</v>
      </c>
      <c r="M65" s="238">
        <f>G65*(1+L65/100)</f>
        <v>0</v>
      </c>
      <c r="N65" s="236">
        <v>1.7</v>
      </c>
      <c r="O65" s="236">
        <f>ROUND(E65*N65,2)</f>
        <v>39.200000000000003</v>
      </c>
      <c r="P65" s="236">
        <v>0</v>
      </c>
      <c r="Q65" s="236">
        <f>ROUND(E65*P65,2)</f>
        <v>0</v>
      </c>
      <c r="R65" s="238" t="s">
        <v>150</v>
      </c>
      <c r="S65" s="238" t="s">
        <v>128</v>
      </c>
      <c r="T65" s="239" t="s">
        <v>128</v>
      </c>
      <c r="U65" s="222">
        <v>1.59</v>
      </c>
      <c r="V65" s="222">
        <f>ROUND(E65*U65,2)</f>
        <v>36.67</v>
      </c>
      <c r="W65" s="222"/>
      <c r="X65" s="222" t="s">
        <v>129</v>
      </c>
      <c r="Y65" s="222" t="s">
        <v>130</v>
      </c>
      <c r="Z65" s="212"/>
      <c r="AA65" s="212"/>
      <c r="AB65" s="212"/>
      <c r="AC65" s="212"/>
      <c r="AD65" s="212"/>
      <c r="AE65" s="212"/>
      <c r="AF65" s="212"/>
      <c r="AG65" s="212" t="s">
        <v>131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2" x14ac:dyDescent="0.2">
      <c r="A66" s="219"/>
      <c r="B66" s="220"/>
      <c r="C66" s="254" t="s">
        <v>207</v>
      </c>
      <c r="D66" s="248"/>
      <c r="E66" s="248"/>
      <c r="F66" s="248"/>
      <c r="G66" s="248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135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47" t="str">
        <f>C66</f>
        <v>sypaninou z vhodných hornin tř. 1 - 4 nebo materiálem připraveným podél výkopu ve vzdálenosti do 3 m od jeho kraje, pro jakoukoliv hloubku výkopu a jakoukoliv míru zhutnění,</v>
      </c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55" t="s">
        <v>208</v>
      </c>
      <c r="D67" s="223"/>
      <c r="E67" s="224">
        <v>21.06</v>
      </c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146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19"/>
      <c r="B68" s="220"/>
      <c r="C68" s="255" t="s">
        <v>209</v>
      </c>
      <c r="D68" s="223"/>
      <c r="E68" s="224">
        <v>2</v>
      </c>
      <c r="F68" s="222"/>
      <c r="G68" s="22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146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33">
        <v>21</v>
      </c>
      <c r="B69" s="234" t="s">
        <v>210</v>
      </c>
      <c r="C69" s="253" t="s">
        <v>211</v>
      </c>
      <c r="D69" s="235" t="s">
        <v>126</v>
      </c>
      <c r="E69" s="236">
        <v>43.5</v>
      </c>
      <c r="F69" s="237"/>
      <c r="G69" s="238">
        <f>ROUND(E69*F69,2)</f>
        <v>0</v>
      </c>
      <c r="H69" s="237"/>
      <c r="I69" s="238">
        <f>ROUND(E69*H69,2)</f>
        <v>0</v>
      </c>
      <c r="J69" s="237"/>
      <c r="K69" s="238">
        <f>ROUND(E69*J69,2)</f>
        <v>0</v>
      </c>
      <c r="L69" s="238">
        <v>21</v>
      </c>
      <c r="M69" s="238">
        <f>G69*(1+L69/100)</f>
        <v>0</v>
      </c>
      <c r="N69" s="236">
        <v>0</v>
      </c>
      <c r="O69" s="236">
        <f>ROUND(E69*N69,2)</f>
        <v>0</v>
      </c>
      <c r="P69" s="236">
        <v>0</v>
      </c>
      <c r="Q69" s="236">
        <f>ROUND(E69*P69,2)</f>
        <v>0</v>
      </c>
      <c r="R69" s="238" t="s">
        <v>150</v>
      </c>
      <c r="S69" s="238" t="s">
        <v>128</v>
      </c>
      <c r="T69" s="239" t="s">
        <v>128</v>
      </c>
      <c r="U69" s="222">
        <v>1.7999999999999999E-2</v>
      </c>
      <c r="V69" s="222">
        <f>ROUND(E69*U69,2)</f>
        <v>0.78</v>
      </c>
      <c r="W69" s="222"/>
      <c r="X69" s="222" t="s">
        <v>129</v>
      </c>
      <c r="Y69" s="222" t="s">
        <v>130</v>
      </c>
      <c r="Z69" s="212"/>
      <c r="AA69" s="212"/>
      <c r="AB69" s="212"/>
      <c r="AC69" s="212"/>
      <c r="AD69" s="212"/>
      <c r="AE69" s="212"/>
      <c r="AF69" s="212"/>
      <c r="AG69" s="212" t="s">
        <v>131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">
      <c r="A70" s="219"/>
      <c r="B70" s="220"/>
      <c r="C70" s="254" t="s">
        <v>212</v>
      </c>
      <c r="D70" s="248"/>
      <c r="E70" s="248"/>
      <c r="F70" s="248"/>
      <c r="G70" s="248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135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55" t="s">
        <v>213</v>
      </c>
      <c r="D71" s="223"/>
      <c r="E71" s="224">
        <v>43.5</v>
      </c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146</v>
      </c>
      <c r="AH71" s="212">
        <v>5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33">
        <v>22</v>
      </c>
      <c r="B72" s="234" t="s">
        <v>214</v>
      </c>
      <c r="C72" s="253" t="s">
        <v>215</v>
      </c>
      <c r="D72" s="235" t="s">
        <v>158</v>
      </c>
      <c r="E72" s="236">
        <v>113.55896</v>
      </c>
      <c r="F72" s="237"/>
      <c r="G72" s="238">
        <f>ROUND(E72*F72,2)</f>
        <v>0</v>
      </c>
      <c r="H72" s="237"/>
      <c r="I72" s="238">
        <f>ROUND(E72*H72,2)</f>
        <v>0</v>
      </c>
      <c r="J72" s="237"/>
      <c r="K72" s="238">
        <f>ROUND(E72*J72,2)</f>
        <v>0</v>
      </c>
      <c r="L72" s="238">
        <v>21</v>
      </c>
      <c r="M72" s="238">
        <f>G72*(1+L72/100)</f>
        <v>0</v>
      </c>
      <c r="N72" s="236">
        <v>0</v>
      </c>
      <c r="O72" s="236">
        <f>ROUND(E72*N72,2)</f>
        <v>0</v>
      </c>
      <c r="P72" s="236">
        <v>0</v>
      </c>
      <c r="Q72" s="236">
        <f>ROUND(E72*P72,2)</f>
        <v>0</v>
      </c>
      <c r="R72" s="238" t="s">
        <v>150</v>
      </c>
      <c r="S72" s="238" t="s">
        <v>128</v>
      </c>
      <c r="T72" s="239" t="s">
        <v>128</v>
      </c>
      <c r="U72" s="222">
        <v>0</v>
      </c>
      <c r="V72" s="222">
        <f>ROUND(E72*U72,2)</f>
        <v>0</v>
      </c>
      <c r="W72" s="222"/>
      <c r="X72" s="222" t="s">
        <v>129</v>
      </c>
      <c r="Y72" s="222" t="s">
        <v>130</v>
      </c>
      <c r="Z72" s="212"/>
      <c r="AA72" s="212"/>
      <c r="AB72" s="212"/>
      <c r="AC72" s="212"/>
      <c r="AD72" s="212"/>
      <c r="AE72" s="212"/>
      <c r="AF72" s="212"/>
      <c r="AG72" s="212" t="s">
        <v>131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2" x14ac:dyDescent="0.2">
      <c r="A73" s="219"/>
      <c r="B73" s="220"/>
      <c r="C73" s="255" t="s">
        <v>216</v>
      </c>
      <c r="D73" s="223"/>
      <c r="E73" s="224">
        <v>113.55896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146</v>
      </c>
      <c r="AH73" s="212">
        <v>5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33">
        <v>23</v>
      </c>
      <c r="B74" s="234" t="s">
        <v>217</v>
      </c>
      <c r="C74" s="253" t="s">
        <v>218</v>
      </c>
      <c r="D74" s="235" t="s">
        <v>219</v>
      </c>
      <c r="E74" s="236">
        <v>154.02413000000001</v>
      </c>
      <c r="F74" s="237"/>
      <c r="G74" s="238">
        <f>ROUND(E74*F74,2)</f>
        <v>0</v>
      </c>
      <c r="H74" s="237"/>
      <c r="I74" s="238">
        <f>ROUND(E74*H74,2)</f>
        <v>0</v>
      </c>
      <c r="J74" s="237"/>
      <c r="K74" s="238">
        <f>ROUND(E74*J74,2)</f>
        <v>0</v>
      </c>
      <c r="L74" s="238">
        <v>21</v>
      </c>
      <c r="M74" s="238">
        <f>G74*(1+L74/100)</f>
        <v>0</v>
      </c>
      <c r="N74" s="236">
        <v>1</v>
      </c>
      <c r="O74" s="236">
        <f>ROUND(E74*N74,2)</f>
        <v>154.02000000000001</v>
      </c>
      <c r="P74" s="236">
        <v>0</v>
      </c>
      <c r="Q74" s="236">
        <f>ROUND(E74*P74,2)</f>
        <v>0</v>
      </c>
      <c r="R74" s="238" t="s">
        <v>220</v>
      </c>
      <c r="S74" s="238" t="s">
        <v>128</v>
      </c>
      <c r="T74" s="239" t="s">
        <v>128</v>
      </c>
      <c r="U74" s="222">
        <v>0</v>
      </c>
      <c r="V74" s="222">
        <f>ROUND(E74*U74,2)</f>
        <v>0</v>
      </c>
      <c r="W74" s="222"/>
      <c r="X74" s="222" t="s">
        <v>221</v>
      </c>
      <c r="Y74" s="222" t="s">
        <v>130</v>
      </c>
      <c r="Z74" s="212"/>
      <c r="AA74" s="212"/>
      <c r="AB74" s="212"/>
      <c r="AC74" s="212"/>
      <c r="AD74" s="212"/>
      <c r="AE74" s="212"/>
      <c r="AF74" s="212"/>
      <c r="AG74" s="212" t="s">
        <v>222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55" t="s">
        <v>223</v>
      </c>
      <c r="D75" s="223"/>
      <c r="E75" s="224">
        <v>154.02413000000001</v>
      </c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146</v>
      </c>
      <c r="AH75" s="212">
        <v>5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x14ac:dyDescent="0.2">
      <c r="A76" s="226" t="s">
        <v>122</v>
      </c>
      <c r="B76" s="227" t="s">
        <v>74</v>
      </c>
      <c r="C76" s="251" t="s">
        <v>75</v>
      </c>
      <c r="D76" s="228"/>
      <c r="E76" s="229"/>
      <c r="F76" s="230"/>
      <c r="G76" s="230">
        <f>SUMIF(AG77:AG84,"&lt;&gt;NOR",G77:G84)</f>
        <v>0</v>
      </c>
      <c r="H76" s="230"/>
      <c r="I76" s="230">
        <f>SUM(I77:I84)</f>
        <v>0</v>
      </c>
      <c r="J76" s="230"/>
      <c r="K76" s="230">
        <f>SUM(K77:K84)</f>
        <v>0</v>
      </c>
      <c r="L76" s="230"/>
      <c r="M76" s="230">
        <f>SUM(M77:M84)</f>
        <v>0</v>
      </c>
      <c r="N76" s="229"/>
      <c r="O76" s="229">
        <f>SUM(O77:O84)</f>
        <v>13.82</v>
      </c>
      <c r="P76" s="229"/>
      <c r="Q76" s="229">
        <f>SUM(Q77:Q84)</f>
        <v>0</v>
      </c>
      <c r="R76" s="230"/>
      <c r="S76" s="230"/>
      <c r="T76" s="231"/>
      <c r="U76" s="225"/>
      <c r="V76" s="225">
        <f>SUM(V77:V84)</f>
        <v>10.99</v>
      </c>
      <c r="W76" s="225"/>
      <c r="X76" s="225"/>
      <c r="Y76" s="225"/>
      <c r="AG76" t="s">
        <v>123</v>
      </c>
    </row>
    <row r="77" spans="1:60" outlineLevel="1" x14ac:dyDescent="0.2">
      <c r="A77" s="233">
        <v>24</v>
      </c>
      <c r="B77" s="234" t="s">
        <v>224</v>
      </c>
      <c r="C77" s="253" t="s">
        <v>225</v>
      </c>
      <c r="D77" s="235" t="s">
        <v>158</v>
      </c>
      <c r="E77" s="236">
        <v>4.93</v>
      </c>
      <c r="F77" s="237"/>
      <c r="G77" s="238">
        <f>ROUND(E77*F77,2)</f>
        <v>0</v>
      </c>
      <c r="H77" s="237"/>
      <c r="I77" s="238">
        <f>ROUND(E77*H77,2)</f>
        <v>0</v>
      </c>
      <c r="J77" s="237"/>
      <c r="K77" s="238">
        <f>ROUND(E77*J77,2)</f>
        <v>0</v>
      </c>
      <c r="L77" s="238">
        <v>21</v>
      </c>
      <c r="M77" s="238">
        <f>G77*(1+L77/100)</f>
        <v>0</v>
      </c>
      <c r="N77" s="236">
        <v>1.8907700000000001</v>
      </c>
      <c r="O77" s="236">
        <f>ROUND(E77*N77,2)</f>
        <v>9.32</v>
      </c>
      <c r="P77" s="236">
        <v>0</v>
      </c>
      <c r="Q77" s="236">
        <f>ROUND(E77*P77,2)</f>
        <v>0</v>
      </c>
      <c r="R77" s="238" t="s">
        <v>141</v>
      </c>
      <c r="S77" s="238" t="s">
        <v>128</v>
      </c>
      <c r="T77" s="239" t="s">
        <v>128</v>
      </c>
      <c r="U77" s="222">
        <v>1.7</v>
      </c>
      <c r="V77" s="222">
        <f>ROUND(E77*U77,2)</f>
        <v>8.3800000000000008</v>
      </c>
      <c r="W77" s="222"/>
      <c r="X77" s="222" t="s">
        <v>129</v>
      </c>
      <c r="Y77" s="222" t="s">
        <v>130</v>
      </c>
      <c r="Z77" s="212"/>
      <c r="AA77" s="212"/>
      <c r="AB77" s="212"/>
      <c r="AC77" s="212"/>
      <c r="AD77" s="212"/>
      <c r="AE77" s="212"/>
      <c r="AF77" s="212"/>
      <c r="AG77" s="212" t="s">
        <v>131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19"/>
      <c r="B78" s="220"/>
      <c r="C78" s="254" t="s">
        <v>226</v>
      </c>
      <c r="D78" s="248"/>
      <c r="E78" s="248"/>
      <c r="F78" s="248"/>
      <c r="G78" s="248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135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55" t="s">
        <v>227</v>
      </c>
      <c r="D79" s="223"/>
      <c r="E79" s="224">
        <v>3.51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146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">
      <c r="A80" s="219"/>
      <c r="B80" s="220"/>
      <c r="C80" s="255" t="s">
        <v>228</v>
      </c>
      <c r="D80" s="223"/>
      <c r="E80" s="224">
        <v>1.02</v>
      </c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146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19"/>
      <c r="B81" s="220"/>
      <c r="C81" s="255" t="s">
        <v>229</v>
      </c>
      <c r="D81" s="223"/>
      <c r="E81" s="224">
        <v>0.4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146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1" x14ac:dyDescent="0.2">
      <c r="A82" s="233">
        <v>25</v>
      </c>
      <c r="B82" s="234" t="s">
        <v>230</v>
      </c>
      <c r="C82" s="253" t="s">
        <v>231</v>
      </c>
      <c r="D82" s="235" t="s">
        <v>158</v>
      </c>
      <c r="E82" s="236">
        <v>1.8</v>
      </c>
      <c r="F82" s="237"/>
      <c r="G82" s="238">
        <f>ROUND(E82*F82,2)</f>
        <v>0</v>
      </c>
      <c r="H82" s="237"/>
      <c r="I82" s="238">
        <f>ROUND(E82*H82,2)</f>
        <v>0</v>
      </c>
      <c r="J82" s="237"/>
      <c r="K82" s="238">
        <f>ROUND(E82*J82,2)</f>
        <v>0</v>
      </c>
      <c r="L82" s="238">
        <v>21</v>
      </c>
      <c r="M82" s="238">
        <f>G82*(1+L82/100)</f>
        <v>0</v>
      </c>
      <c r="N82" s="236">
        <v>2.5</v>
      </c>
      <c r="O82" s="236">
        <f>ROUND(E82*N82,2)</f>
        <v>4.5</v>
      </c>
      <c r="P82" s="236">
        <v>0</v>
      </c>
      <c r="Q82" s="236">
        <f>ROUND(E82*P82,2)</f>
        <v>0</v>
      </c>
      <c r="R82" s="238" t="s">
        <v>141</v>
      </c>
      <c r="S82" s="238" t="s">
        <v>128</v>
      </c>
      <c r="T82" s="239" t="s">
        <v>128</v>
      </c>
      <c r="U82" s="222">
        <v>1.45</v>
      </c>
      <c r="V82" s="222">
        <f>ROUND(E82*U82,2)</f>
        <v>2.61</v>
      </c>
      <c r="W82" s="222"/>
      <c r="X82" s="222" t="s">
        <v>129</v>
      </c>
      <c r="Y82" s="222" t="s">
        <v>130</v>
      </c>
      <c r="Z82" s="212"/>
      <c r="AA82" s="212"/>
      <c r="AB82" s="212"/>
      <c r="AC82" s="212"/>
      <c r="AD82" s="212"/>
      <c r="AE82" s="212"/>
      <c r="AF82" s="212"/>
      <c r="AG82" s="212" t="s">
        <v>131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">
      <c r="A83" s="219"/>
      <c r="B83" s="220"/>
      <c r="C83" s="254" t="s">
        <v>232</v>
      </c>
      <c r="D83" s="248"/>
      <c r="E83" s="248"/>
      <c r="F83" s="248"/>
      <c r="G83" s="248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135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">
      <c r="A84" s="219"/>
      <c r="B84" s="220"/>
      <c r="C84" s="255" t="s">
        <v>233</v>
      </c>
      <c r="D84" s="223"/>
      <c r="E84" s="224">
        <v>1.8</v>
      </c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146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x14ac:dyDescent="0.2">
      <c r="A85" s="226" t="s">
        <v>122</v>
      </c>
      <c r="B85" s="227" t="s">
        <v>76</v>
      </c>
      <c r="C85" s="251" t="s">
        <v>77</v>
      </c>
      <c r="D85" s="228"/>
      <c r="E85" s="229"/>
      <c r="F85" s="230"/>
      <c r="G85" s="230">
        <f>SUMIF(AG86:AG99,"&lt;&gt;NOR",G86:G99)</f>
        <v>0</v>
      </c>
      <c r="H85" s="230"/>
      <c r="I85" s="230">
        <f>SUM(I86:I99)</f>
        <v>0</v>
      </c>
      <c r="J85" s="230"/>
      <c r="K85" s="230">
        <f>SUM(K86:K99)</f>
        <v>0</v>
      </c>
      <c r="L85" s="230"/>
      <c r="M85" s="230">
        <f>SUM(M86:M99)</f>
        <v>0</v>
      </c>
      <c r="N85" s="229"/>
      <c r="O85" s="229">
        <f>SUM(O86:O99)</f>
        <v>64.27000000000001</v>
      </c>
      <c r="P85" s="229"/>
      <c r="Q85" s="229">
        <f>SUM(Q86:Q99)</f>
        <v>0</v>
      </c>
      <c r="R85" s="230"/>
      <c r="S85" s="230"/>
      <c r="T85" s="231"/>
      <c r="U85" s="225"/>
      <c r="V85" s="225">
        <f>SUM(V86:V99)</f>
        <v>17.66</v>
      </c>
      <c r="W85" s="225"/>
      <c r="X85" s="225"/>
      <c r="Y85" s="225"/>
      <c r="AG85" t="s">
        <v>123</v>
      </c>
    </row>
    <row r="86" spans="1:60" ht="22.5" outlineLevel="1" x14ac:dyDescent="0.2">
      <c r="A86" s="233">
        <v>26</v>
      </c>
      <c r="B86" s="234" t="s">
        <v>234</v>
      </c>
      <c r="C86" s="253" t="s">
        <v>235</v>
      </c>
      <c r="D86" s="235" t="s">
        <v>126</v>
      </c>
      <c r="E86" s="236">
        <v>43.5</v>
      </c>
      <c r="F86" s="237"/>
      <c r="G86" s="238">
        <f>ROUND(E86*F86,2)</f>
        <v>0</v>
      </c>
      <c r="H86" s="237"/>
      <c r="I86" s="238">
        <f>ROUND(E86*H86,2)</f>
        <v>0</v>
      </c>
      <c r="J86" s="237"/>
      <c r="K86" s="238">
        <f>ROUND(E86*J86,2)</f>
        <v>0</v>
      </c>
      <c r="L86" s="238">
        <v>21</v>
      </c>
      <c r="M86" s="238">
        <f>G86*(1+L86/100)</f>
        <v>0</v>
      </c>
      <c r="N86" s="236">
        <v>0.50600000000000001</v>
      </c>
      <c r="O86" s="236">
        <f>ROUND(E86*N86,2)</f>
        <v>22.01</v>
      </c>
      <c r="P86" s="236">
        <v>0</v>
      </c>
      <c r="Q86" s="236">
        <f>ROUND(E86*P86,2)</f>
        <v>0</v>
      </c>
      <c r="R86" s="238" t="s">
        <v>127</v>
      </c>
      <c r="S86" s="238" t="s">
        <v>128</v>
      </c>
      <c r="T86" s="239" t="s">
        <v>128</v>
      </c>
      <c r="U86" s="222">
        <v>0.03</v>
      </c>
      <c r="V86" s="222">
        <f>ROUND(E86*U86,2)</f>
        <v>1.31</v>
      </c>
      <c r="W86" s="222"/>
      <c r="X86" s="222" t="s">
        <v>129</v>
      </c>
      <c r="Y86" s="222" t="s">
        <v>130</v>
      </c>
      <c r="Z86" s="212"/>
      <c r="AA86" s="212"/>
      <c r="AB86" s="212"/>
      <c r="AC86" s="212"/>
      <c r="AD86" s="212"/>
      <c r="AE86" s="212"/>
      <c r="AF86" s="212"/>
      <c r="AG86" s="212" t="s">
        <v>131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55" t="s">
        <v>236</v>
      </c>
      <c r="D87" s="223"/>
      <c r="E87" s="224">
        <v>43.5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146</v>
      </c>
      <c r="AH87" s="212">
        <v>5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ht="22.5" outlineLevel="1" x14ac:dyDescent="0.2">
      <c r="A88" s="233">
        <v>27</v>
      </c>
      <c r="B88" s="234" t="s">
        <v>237</v>
      </c>
      <c r="C88" s="253" t="s">
        <v>238</v>
      </c>
      <c r="D88" s="235" t="s">
        <v>126</v>
      </c>
      <c r="E88" s="236">
        <v>43.5</v>
      </c>
      <c r="F88" s="237"/>
      <c r="G88" s="238">
        <f>ROUND(E88*F88,2)</f>
        <v>0</v>
      </c>
      <c r="H88" s="237"/>
      <c r="I88" s="238">
        <f>ROUND(E88*H88,2)</f>
        <v>0</v>
      </c>
      <c r="J88" s="237"/>
      <c r="K88" s="238">
        <f>ROUND(E88*J88,2)</f>
        <v>0</v>
      </c>
      <c r="L88" s="238">
        <v>21</v>
      </c>
      <c r="M88" s="238">
        <f>G88*(1+L88/100)</f>
        <v>0</v>
      </c>
      <c r="N88" s="236">
        <v>0.18462999999999999</v>
      </c>
      <c r="O88" s="236">
        <f>ROUND(E88*N88,2)</f>
        <v>8.0299999999999994</v>
      </c>
      <c r="P88" s="236">
        <v>0</v>
      </c>
      <c r="Q88" s="236">
        <f>ROUND(E88*P88,2)</f>
        <v>0</v>
      </c>
      <c r="R88" s="238" t="s">
        <v>127</v>
      </c>
      <c r="S88" s="238" t="s">
        <v>128</v>
      </c>
      <c r="T88" s="239" t="s">
        <v>128</v>
      </c>
      <c r="U88" s="222">
        <v>6.4000000000000001E-2</v>
      </c>
      <c r="V88" s="222">
        <f>ROUND(E88*U88,2)</f>
        <v>2.78</v>
      </c>
      <c r="W88" s="222"/>
      <c r="X88" s="222" t="s">
        <v>129</v>
      </c>
      <c r="Y88" s="222" t="s">
        <v>130</v>
      </c>
      <c r="Z88" s="212"/>
      <c r="AA88" s="212"/>
      <c r="AB88" s="212"/>
      <c r="AC88" s="212"/>
      <c r="AD88" s="212"/>
      <c r="AE88" s="212"/>
      <c r="AF88" s="212"/>
      <c r="AG88" s="212" t="s">
        <v>131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2" x14ac:dyDescent="0.2">
      <c r="A89" s="219"/>
      <c r="B89" s="220"/>
      <c r="C89" s="254" t="s">
        <v>239</v>
      </c>
      <c r="D89" s="248"/>
      <c r="E89" s="248"/>
      <c r="F89" s="248"/>
      <c r="G89" s="248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135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55" t="s">
        <v>236</v>
      </c>
      <c r="D90" s="223"/>
      <c r="E90" s="224">
        <v>43.5</v>
      </c>
      <c r="F90" s="222"/>
      <c r="G90" s="222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146</v>
      </c>
      <c r="AH90" s="212">
        <v>5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33">
        <v>28</v>
      </c>
      <c r="B91" s="234" t="s">
        <v>240</v>
      </c>
      <c r="C91" s="253" t="s">
        <v>241</v>
      </c>
      <c r="D91" s="235" t="s">
        <v>126</v>
      </c>
      <c r="E91" s="236">
        <v>43.5</v>
      </c>
      <c r="F91" s="237"/>
      <c r="G91" s="238">
        <f>ROUND(E91*F91,2)</f>
        <v>0</v>
      </c>
      <c r="H91" s="237"/>
      <c r="I91" s="238">
        <f>ROUND(E91*H91,2)</f>
        <v>0</v>
      </c>
      <c r="J91" s="237"/>
      <c r="K91" s="238">
        <f>ROUND(E91*J91,2)</f>
        <v>0</v>
      </c>
      <c r="L91" s="238">
        <v>21</v>
      </c>
      <c r="M91" s="238">
        <f>G91*(1+L91/100)</f>
        <v>0</v>
      </c>
      <c r="N91" s="236">
        <v>0.33206000000000002</v>
      </c>
      <c r="O91" s="236">
        <f>ROUND(E91*N91,2)</f>
        <v>14.44</v>
      </c>
      <c r="P91" s="236">
        <v>0</v>
      </c>
      <c r="Q91" s="236">
        <f>ROUND(E91*P91,2)</f>
        <v>0</v>
      </c>
      <c r="R91" s="238" t="s">
        <v>127</v>
      </c>
      <c r="S91" s="238" t="s">
        <v>128</v>
      </c>
      <c r="T91" s="239" t="s">
        <v>128</v>
      </c>
      <c r="U91" s="222">
        <v>2.5000000000000001E-2</v>
      </c>
      <c r="V91" s="222">
        <f>ROUND(E91*U91,2)</f>
        <v>1.0900000000000001</v>
      </c>
      <c r="W91" s="222"/>
      <c r="X91" s="222" t="s">
        <v>129</v>
      </c>
      <c r="Y91" s="222" t="s">
        <v>130</v>
      </c>
      <c r="Z91" s="212"/>
      <c r="AA91" s="212"/>
      <c r="AB91" s="212"/>
      <c r="AC91" s="212"/>
      <c r="AD91" s="212"/>
      <c r="AE91" s="212"/>
      <c r="AF91" s="212"/>
      <c r="AG91" s="212" t="s">
        <v>131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4" t="s">
        <v>242</v>
      </c>
      <c r="D92" s="248"/>
      <c r="E92" s="248"/>
      <c r="F92" s="248"/>
      <c r="G92" s="248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135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">
      <c r="A93" s="219"/>
      <c r="B93" s="220"/>
      <c r="C93" s="255" t="s">
        <v>213</v>
      </c>
      <c r="D93" s="223"/>
      <c r="E93" s="224">
        <v>43.5</v>
      </c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146</v>
      </c>
      <c r="AH93" s="212">
        <v>5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40">
        <v>29</v>
      </c>
      <c r="B94" s="241" t="s">
        <v>243</v>
      </c>
      <c r="C94" s="252" t="s">
        <v>244</v>
      </c>
      <c r="D94" s="242" t="s">
        <v>126</v>
      </c>
      <c r="E94" s="243">
        <v>43.5</v>
      </c>
      <c r="F94" s="244"/>
      <c r="G94" s="245">
        <f>ROUND(E94*F94,2)</f>
        <v>0</v>
      </c>
      <c r="H94" s="244"/>
      <c r="I94" s="245">
        <f>ROUND(E94*H94,2)</f>
        <v>0</v>
      </c>
      <c r="J94" s="244"/>
      <c r="K94" s="245">
        <f>ROUND(E94*J94,2)</f>
        <v>0</v>
      </c>
      <c r="L94" s="245">
        <v>21</v>
      </c>
      <c r="M94" s="245">
        <f>G94*(1+L94/100)</f>
        <v>0</v>
      </c>
      <c r="N94" s="243">
        <v>7.0200000000000002E-3</v>
      </c>
      <c r="O94" s="243">
        <f>ROUND(E94*N94,2)</f>
        <v>0.31</v>
      </c>
      <c r="P94" s="243">
        <v>0</v>
      </c>
      <c r="Q94" s="243">
        <f>ROUND(E94*P94,2)</f>
        <v>0</v>
      </c>
      <c r="R94" s="245" t="s">
        <v>127</v>
      </c>
      <c r="S94" s="245" t="s">
        <v>128</v>
      </c>
      <c r="T94" s="246" t="s">
        <v>128</v>
      </c>
      <c r="U94" s="222">
        <v>4.0000000000000001E-3</v>
      </c>
      <c r="V94" s="222">
        <f>ROUND(E94*U94,2)</f>
        <v>0.17</v>
      </c>
      <c r="W94" s="222"/>
      <c r="X94" s="222" t="s">
        <v>129</v>
      </c>
      <c r="Y94" s="222" t="s">
        <v>130</v>
      </c>
      <c r="Z94" s="212"/>
      <c r="AA94" s="212"/>
      <c r="AB94" s="212"/>
      <c r="AC94" s="212"/>
      <c r="AD94" s="212"/>
      <c r="AE94" s="212"/>
      <c r="AF94" s="212"/>
      <c r="AG94" s="212" t="s">
        <v>131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33">
        <v>30</v>
      </c>
      <c r="B95" s="234" t="s">
        <v>245</v>
      </c>
      <c r="C95" s="253" t="s">
        <v>246</v>
      </c>
      <c r="D95" s="235" t="s">
        <v>126</v>
      </c>
      <c r="E95" s="236">
        <v>186.5</v>
      </c>
      <c r="F95" s="237"/>
      <c r="G95" s="238">
        <f>ROUND(E95*F95,2)</f>
        <v>0</v>
      </c>
      <c r="H95" s="237"/>
      <c r="I95" s="238">
        <f>ROUND(E95*H95,2)</f>
        <v>0</v>
      </c>
      <c r="J95" s="237"/>
      <c r="K95" s="238">
        <f>ROUND(E95*J95,2)</f>
        <v>0</v>
      </c>
      <c r="L95" s="238">
        <v>21</v>
      </c>
      <c r="M95" s="238">
        <f>G95*(1+L95/100)</f>
        <v>0</v>
      </c>
      <c r="N95" s="236">
        <v>6.9999999999999999E-4</v>
      </c>
      <c r="O95" s="236">
        <f>ROUND(E95*N95,2)</f>
        <v>0.13</v>
      </c>
      <c r="P95" s="236">
        <v>0</v>
      </c>
      <c r="Q95" s="236">
        <f>ROUND(E95*P95,2)</f>
        <v>0</v>
      </c>
      <c r="R95" s="238" t="s">
        <v>127</v>
      </c>
      <c r="S95" s="238" t="s">
        <v>128</v>
      </c>
      <c r="T95" s="239" t="s">
        <v>128</v>
      </c>
      <c r="U95" s="222">
        <v>2E-3</v>
      </c>
      <c r="V95" s="222">
        <f>ROUND(E95*U95,2)</f>
        <v>0.37</v>
      </c>
      <c r="W95" s="222"/>
      <c r="X95" s="222" t="s">
        <v>129</v>
      </c>
      <c r="Y95" s="222" t="s">
        <v>130</v>
      </c>
      <c r="Z95" s="212"/>
      <c r="AA95" s="212"/>
      <c r="AB95" s="212"/>
      <c r="AC95" s="212"/>
      <c r="AD95" s="212"/>
      <c r="AE95" s="212"/>
      <c r="AF95" s="212"/>
      <c r="AG95" s="212" t="s">
        <v>131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19"/>
      <c r="B96" s="220"/>
      <c r="C96" s="254" t="s">
        <v>247</v>
      </c>
      <c r="D96" s="248"/>
      <c r="E96" s="248"/>
      <c r="F96" s="248"/>
      <c r="G96" s="248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135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5" t="s">
        <v>248</v>
      </c>
      <c r="D97" s="223"/>
      <c r="E97" s="224">
        <v>186.5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146</v>
      </c>
      <c r="AH97" s="212">
        <v>5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22.5" outlineLevel="1" x14ac:dyDescent="0.2">
      <c r="A98" s="233">
        <v>31</v>
      </c>
      <c r="B98" s="234" t="s">
        <v>249</v>
      </c>
      <c r="C98" s="253" t="s">
        <v>250</v>
      </c>
      <c r="D98" s="235" t="s">
        <v>126</v>
      </c>
      <c r="E98" s="236">
        <v>186.5</v>
      </c>
      <c r="F98" s="237"/>
      <c r="G98" s="238">
        <f>ROUND(E98*F98,2)</f>
        <v>0</v>
      </c>
      <c r="H98" s="237"/>
      <c r="I98" s="238">
        <f>ROUND(E98*H98,2)</f>
        <v>0</v>
      </c>
      <c r="J98" s="237"/>
      <c r="K98" s="238">
        <f>ROUND(E98*J98,2)</f>
        <v>0</v>
      </c>
      <c r="L98" s="238">
        <v>21</v>
      </c>
      <c r="M98" s="238">
        <f>G98*(1+L98/100)</f>
        <v>0</v>
      </c>
      <c r="N98" s="236">
        <v>0.10373</v>
      </c>
      <c r="O98" s="236">
        <f>ROUND(E98*N98,2)</f>
        <v>19.350000000000001</v>
      </c>
      <c r="P98" s="236">
        <v>0</v>
      </c>
      <c r="Q98" s="236">
        <f>ROUND(E98*P98,2)</f>
        <v>0</v>
      </c>
      <c r="R98" s="238" t="s">
        <v>127</v>
      </c>
      <c r="S98" s="238" t="s">
        <v>128</v>
      </c>
      <c r="T98" s="239" t="s">
        <v>128</v>
      </c>
      <c r="U98" s="222">
        <v>6.4000000000000001E-2</v>
      </c>
      <c r="V98" s="222">
        <f>ROUND(E98*U98,2)</f>
        <v>11.94</v>
      </c>
      <c r="W98" s="222"/>
      <c r="X98" s="222" t="s">
        <v>129</v>
      </c>
      <c r="Y98" s="222" t="s">
        <v>130</v>
      </c>
      <c r="Z98" s="212"/>
      <c r="AA98" s="212"/>
      <c r="AB98" s="212"/>
      <c r="AC98" s="212"/>
      <c r="AD98" s="212"/>
      <c r="AE98" s="212"/>
      <c r="AF98" s="212"/>
      <c r="AG98" s="212" t="s">
        <v>131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55" t="s">
        <v>251</v>
      </c>
      <c r="D99" s="223"/>
      <c r="E99" s="224">
        <v>186.5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146</v>
      </c>
      <c r="AH99" s="212">
        <v>5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x14ac:dyDescent="0.2">
      <c r="A100" s="226" t="s">
        <v>122</v>
      </c>
      <c r="B100" s="227" t="s">
        <v>78</v>
      </c>
      <c r="C100" s="251" t="s">
        <v>79</v>
      </c>
      <c r="D100" s="228"/>
      <c r="E100" s="229"/>
      <c r="F100" s="230"/>
      <c r="G100" s="230">
        <f>SUMIF(AG101:AG149,"&lt;&gt;NOR",G101:G149)</f>
        <v>0</v>
      </c>
      <c r="H100" s="230"/>
      <c r="I100" s="230">
        <f>SUM(I101:I149)</f>
        <v>0</v>
      </c>
      <c r="J100" s="230"/>
      <c r="K100" s="230">
        <f>SUM(K101:K149)</f>
        <v>0</v>
      </c>
      <c r="L100" s="230"/>
      <c r="M100" s="230">
        <f>SUM(M101:M149)</f>
        <v>0</v>
      </c>
      <c r="N100" s="229"/>
      <c r="O100" s="229">
        <f>SUM(O101:O149)</f>
        <v>8.1199999999999992</v>
      </c>
      <c r="P100" s="229"/>
      <c r="Q100" s="229">
        <f>SUM(Q101:Q149)</f>
        <v>0</v>
      </c>
      <c r="R100" s="230"/>
      <c r="S100" s="230"/>
      <c r="T100" s="231"/>
      <c r="U100" s="225"/>
      <c r="V100" s="225">
        <f>SUM(V101:V149)</f>
        <v>27.429999999999996</v>
      </c>
      <c r="W100" s="225"/>
      <c r="X100" s="225"/>
      <c r="Y100" s="225"/>
      <c r="AG100" t="s">
        <v>123</v>
      </c>
    </row>
    <row r="101" spans="1:60" outlineLevel="1" x14ac:dyDescent="0.2">
      <c r="A101" s="233">
        <v>32</v>
      </c>
      <c r="B101" s="234" t="s">
        <v>252</v>
      </c>
      <c r="C101" s="253" t="s">
        <v>253</v>
      </c>
      <c r="D101" s="235" t="s">
        <v>140</v>
      </c>
      <c r="E101" s="236">
        <v>26</v>
      </c>
      <c r="F101" s="237"/>
      <c r="G101" s="238">
        <f>ROUND(E101*F101,2)</f>
        <v>0</v>
      </c>
      <c r="H101" s="237"/>
      <c r="I101" s="238">
        <f>ROUND(E101*H101,2)</f>
        <v>0</v>
      </c>
      <c r="J101" s="237"/>
      <c r="K101" s="238">
        <f>ROUND(E101*J101,2)</f>
        <v>0</v>
      </c>
      <c r="L101" s="238">
        <v>21</v>
      </c>
      <c r="M101" s="238">
        <f>G101*(1+L101/100)</f>
        <v>0</v>
      </c>
      <c r="N101" s="236">
        <v>1.0000000000000001E-5</v>
      </c>
      <c r="O101" s="236">
        <f>ROUND(E101*N101,2)</f>
        <v>0</v>
      </c>
      <c r="P101" s="236">
        <v>0</v>
      </c>
      <c r="Q101" s="236">
        <f>ROUND(E101*P101,2)</f>
        <v>0</v>
      </c>
      <c r="R101" s="238" t="s">
        <v>141</v>
      </c>
      <c r="S101" s="238" t="s">
        <v>128</v>
      </c>
      <c r="T101" s="239" t="s">
        <v>128</v>
      </c>
      <c r="U101" s="222">
        <v>0.30448999999999998</v>
      </c>
      <c r="V101" s="222">
        <f>ROUND(E101*U101,2)</f>
        <v>7.92</v>
      </c>
      <c r="W101" s="222"/>
      <c r="X101" s="222" t="s">
        <v>129</v>
      </c>
      <c r="Y101" s="222" t="s">
        <v>130</v>
      </c>
      <c r="Z101" s="212"/>
      <c r="AA101" s="212"/>
      <c r="AB101" s="212"/>
      <c r="AC101" s="212"/>
      <c r="AD101" s="212"/>
      <c r="AE101" s="212"/>
      <c r="AF101" s="212"/>
      <c r="AG101" s="212" t="s">
        <v>131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54" t="s">
        <v>254</v>
      </c>
      <c r="D102" s="248"/>
      <c r="E102" s="248"/>
      <c r="F102" s="248"/>
      <c r="G102" s="248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135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22.5" outlineLevel="1" x14ac:dyDescent="0.2">
      <c r="A103" s="233">
        <v>33</v>
      </c>
      <c r="B103" s="234" t="s">
        <v>255</v>
      </c>
      <c r="C103" s="253" t="s">
        <v>256</v>
      </c>
      <c r="D103" s="235" t="s">
        <v>257</v>
      </c>
      <c r="E103" s="236">
        <v>2</v>
      </c>
      <c r="F103" s="237"/>
      <c r="G103" s="238">
        <f>ROUND(E103*F103,2)</f>
        <v>0</v>
      </c>
      <c r="H103" s="237"/>
      <c r="I103" s="238">
        <f>ROUND(E103*H103,2)</f>
        <v>0</v>
      </c>
      <c r="J103" s="237"/>
      <c r="K103" s="238">
        <f>ROUND(E103*J103,2)</f>
        <v>0</v>
      </c>
      <c r="L103" s="238">
        <v>21</v>
      </c>
      <c r="M103" s="238">
        <f>G103*(1+L103/100)</f>
        <v>0</v>
      </c>
      <c r="N103" s="236">
        <v>3.0000000000000001E-5</v>
      </c>
      <c r="O103" s="236">
        <f>ROUND(E103*N103,2)</f>
        <v>0</v>
      </c>
      <c r="P103" s="236">
        <v>0</v>
      </c>
      <c r="Q103" s="236">
        <f>ROUND(E103*P103,2)</f>
        <v>0</v>
      </c>
      <c r="R103" s="238" t="s">
        <v>141</v>
      </c>
      <c r="S103" s="238" t="s">
        <v>128</v>
      </c>
      <c r="T103" s="239" t="s">
        <v>128</v>
      </c>
      <c r="U103" s="222">
        <v>1.337</v>
      </c>
      <c r="V103" s="222">
        <f>ROUND(E103*U103,2)</f>
        <v>2.67</v>
      </c>
      <c r="W103" s="222"/>
      <c r="X103" s="222" t="s">
        <v>129</v>
      </c>
      <c r="Y103" s="222" t="s">
        <v>130</v>
      </c>
      <c r="Z103" s="212"/>
      <c r="AA103" s="212"/>
      <c r="AB103" s="212"/>
      <c r="AC103" s="212"/>
      <c r="AD103" s="212"/>
      <c r="AE103" s="212"/>
      <c r="AF103" s="212"/>
      <c r="AG103" s="212" t="s">
        <v>131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">
      <c r="A104" s="219"/>
      <c r="B104" s="220"/>
      <c r="C104" s="254" t="s">
        <v>258</v>
      </c>
      <c r="D104" s="248"/>
      <c r="E104" s="248"/>
      <c r="F104" s="248"/>
      <c r="G104" s="248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135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33">
        <v>34</v>
      </c>
      <c r="B105" s="234" t="s">
        <v>259</v>
      </c>
      <c r="C105" s="253" t="s">
        <v>260</v>
      </c>
      <c r="D105" s="235" t="s">
        <v>140</v>
      </c>
      <c r="E105" s="236">
        <v>26</v>
      </c>
      <c r="F105" s="237"/>
      <c r="G105" s="238">
        <f>ROUND(E105*F105,2)</f>
        <v>0</v>
      </c>
      <c r="H105" s="237"/>
      <c r="I105" s="238">
        <f>ROUND(E105*H105,2)</f>
        <v>0</v>
      </c>
      <c r="J105" s="237"/>
      <c r="K105" s="238">
        <f>ROUND(E105*J105,2)</f>
        <v>0</v>
      </c>
      <c r="L105" s="238">
        <v>21</v>
      </c>
      <c r="M105" s="238">
        <f>G105*(1+L105/100)</f>
        <v>0</v>
      </c>
      <c r="N105" s="236">
        <v>0</v>
      </c>
      <c r="O105" s="236">
        <f>ROUND(E105*N105,2)</f>
        <v>0</v>
      </c>
      <c r="P105" s="236">
        <v>0</v>
      </c>
      <c r="Q105" s="236">
        <f>ROUND(E105*P105,2)</f>
        <v>0</v>
      </c>
      <c r="R105" s="238" t="s">
        <v>141</v>
      </c>
      <c r="S105" s="238" t="s">
        <v>128</v>
      </c>
      <c r="T105" s="239" t="s">
        <v>128</v>
      </c>
      <c r="U105" s="222">
        <v>3.9E-2</v>
      </c>
      <c r="V105" s="222">
        <f>ROUND(E105*U105,2)</f>
        <v>1.01</v>
      </c>
      <c r="W105" s="222"/>
      <c r="X105" s="222" t="s">
        <v>129</v>
      </c>
      <c r="Y105" s="222" t="s">
        <v>130</v>
      </c>
      <c r="Z105" s="212"/>
      <c r="AA105" s="212"/>
      <c r="AB105" s="212"/>
      <c r="AC105" s="212"/>
      <c r="AD105" s="212"/>
      <c r="AE105" s="212"/>
      <c r="AF105" s="212"/>
      <c r="AG105" s="212" t="s">
        <v>131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55" t="s">
        <v>261</v>
      </c>
      <c r="D106" s="223"/>
      <c r="E106" s="224">
        <v>26</v>
      </c>
      <c r="F106" s="222"/>
      <c r="G106" s="222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146</v>
      </c>
      <c r="AH106" s="212">
        <v>5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33">
        <v>35</v>
      </c>
      <c r="B107" s="234" t="s">
        <v>262</v>
      </c>
      <c r="C107" s="253" t="s">
        <v>263</v>
      </c>
      <c r="D107" s="235" t="s">
        <v>257</v>
      </c>
      <c r="E107" s="236">
        <v>3</v>
      </c>
      <c r="F107" s="237"/>
      <c r="G107" s="238">
        <f>ROUND(E107*F107,2)</f>
        <v>0</v>
      </c>
      <c r="H107" s="237"/>
      <c r="I107" s="238">
        <f>ROUND(E107*H107,2)</f>
        <v>0</v>
      </c>
      <c r="J107" s="237"/>
      <c r="K107" s="238">
        <f>ROUND(E107*J107,2)</f>
        <v>0</v>
      </c>
      <c r="L107" s="238">
        <v>21</v>
      </c>
      <c r="M107" s="238">
        <f>G107*(1+L107/100)</f>
        <v>0</v>
      </c>
      <c r="N107" s="236">
        <v>0</v>
      </c>
      <c r="O107" s="236">
        <f>ROUND(E107*N107,2)</f>
        <v>0</v>
      </c>
      <c r="P107" s="236">
        <v>0</v>
      </c>
      <c r="Q107" s="236">
        <f>ROUND(E107*P107,2)</f>
        <v>0</v>
      </c>
      <c r="R107" s="238" t="s">
        <v>141</v>
      </c>
      <c r="S107" s="238" t="s">
        <v>128</v>
      </c>
      <c r="T107" s="239" t="s">
        <v>128</v>
      </c>
      <c r="U107" s="222">
        <v>0.79</v>
      </c>
      <c r="V107" s="222">
        <f>ROUND(E107*U107,2)</f>
        <v>2.37</v>
      </c>
      <c r="W107" s="222"/>
      <c r="X107" s="222" t="s">
        <v>129</v>
      </c>
      <c r="Y107" s="222" t="s">
        <v>130</v>
      </c>
      <c r="Z107" s="212"/>
      <c r="AA107" s="212"/>
      <c r="AB107" s="212"/>
      <c r="AC107" s="212"/>
      <c r="AD107" s="212"/>
      <c r="AE107" s="212"/>
      <c r="AF107" s="212"/>
      <c r="AG107" s="212" t="s">
        <v>131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2">
      <c r="A108" s="219"/>
      <c r="B108" s="220"/>
      <c r="C108" s="254" t="s">
        <v>264</v>
      </c>
      <c r="D108" s="248"/>
      <c r="E108" s="248"/>
      <c r="F108" s="248"/>
      <c r="G108" s="248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135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55" t="s">
        <v>265</v>
      </c>
      <c r="D109" s="223"/>
      <c r="E109" s="224">
        <v>1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146</v>
      </c>
      <c r="AH109" s="212">
        <v>5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55" t="s">
        <v>266</v>
      </c>
      <c r="D110" s="223"/>
      <c r="E110" s="224">
        <v>2</v>
      </c>
      <c r="F110" s="222"/>
      <c r="G110" s="222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146</v>
      </c>
      <c r="AH110" s="212">
        <v>5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33">
        <v>36</v>
      </c>
      <c r="B111" s="234" t="s">
        <v>267</v>
      </c>
      <c r="C111" s="253" t="s">
        <v>268</v>
      </c>
      <c r="D111" s="235" t="s">
        <v>257</v>
      </c>
      <c r="E111" s="236">
        <v>2</v>
      </c>
      <c r="F111" s="237"/>
      <c r="G111" s="238">
        <f>ROUND(E111*F111,2)</f>
        <v>0</v>
      </c>
      <c r="H111" s="237"/>
      <c r="I111" s="238">
        <f>ROUND(E111*H111,2)</f>
        <v>0</v>
      </c>
      <c r="J111" s="237"/>
      <c r="K111" s="238">
        <f>ROUND(E111*J111,2)</f>
        <v>0</v>
      </c>
      <c r="L111" s="238">
        <v>21</v>
      </c>
      <c r="M111" s="238">
        <f>G111*(1+L111/100)</f>
        <v>0</v>
      </c>
      <c r="N111" s="236">
        <v>0</v>
      </c>
      <c r="O111" s="236">
        <f>ROUND(E111*N111,2)</f>
        <v>0</v>
      </c>
      <c r="P111" s="236">
        <v>0</v>
      </c>
      <c r="Q111" s="236">
        <f>ROUND(E111*P111,2)</f>
        <v>0</v>
      </c>
      <c r="R111" s="238" t="s">
        <v>141</v>
      </c>
      <c r="S111" s="238" t="s">
        <v>128</v>
      </c>
      <c r="T111" s="239" t="s">
        <v>128</v>
      </c>
      <c r="U111" s="222">
        <v>0.94599999999999995</v>
      </c>
      <c r="V111" s="222">
        <f>ROUND(E111*U111,2)</f>
        <v>1.89</v>
      </c>
      <c r="W111" s="222"/>
      <c r="X111" s="222" t="s">
        <v>129</v>
      </c>
      <c r="Y111" s="222" t="s">
        <v>130</v>
      </c>
      <c r="Z111" s="212"/>
      <c r="AA111" s="212"/>
      <c r="AB111" s="212"/>
      <c r="AC111" s="212"/>
      <c r="AD111" s="212"/>
      <c r="AE111" s="212"/>
      <c r="AF111" s="212"/>
      <c r="AG111" s="212" t="s">
        <v>131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54" t="s">
        <v>264</v>
      </c>
      <c r="D112" s="248"/>
      <c r="E112" s="248"/>
      <c r="F112" s="248"/>
      <c r="G112" s="248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135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ht="22.5" outlineLevel="1" x14ac:dyDescent="0.2">
      <c r="A113" s="233">
        <v>37</v>
      </c>
      <c r="B113" s="234" t="s">
        <v>269</v>
      </c>
      <c r="C113" s="253" t="s">
        <v>270</v>
      </c>
      <c r="D113" s="235" t="s">
        <v>257</v>
      </c>
      <c r="E113" s="236">
        <v>2</v>
      </c>
      <c r="F113" s="237"/>
      <c r="G113" s="238">
        <f>ROUND(E113*F113,2)</f>
        <v>0</v>
      </c>
      <c r="H113" s="237"/>
      <c r="I113" s="238">
        <f>ROUND(E113*H113,2)</f>
        <v>0</v>
      </c>
      <c r="J113" s="237"/>
      <c r="K113" s="238">
        <f>ROUND(E113*J113,2)</f>
        <v>0</v>
      </c>
      <c r="L113" s="238">
        <v>21</v>
      </c>
      <c r="M113" s="238">
        <f>G113*(1+L113/100)</f>
        <v>0</v>
      </c>
      <c r="N113" s="236">
        <v>0</v>
      </c>
      <c r="O113" s="236">
        <f>ROUND(E113*N113,2)</f>
        <v>0</v>
      </c>
      <c r="P113" s="236">
        <v>0</v>
      </c>
      <c r="Q113" s="236">
        <f>ROUND(E113*P113,2)</f>
        <v>0</v>
      </c>
      <c r="R113" s="238" t="s">
        <v>141</v>
      </c>
      <c r="S113" s="238" t="s">
        <v>128</v>
      </c>
      <c r="T113" s="239" t="s">
        <v>128</v>
      </c>
      <c r="U113" s="222">
        <v>0.9</v>
      </c>
      <c r="V113" s="222">
        <f>ROUND(E113*U113,2)</f>
        <v>1.8</v>
      </c>
      <c r="W113" s="222"/>
      <c r="X113" s="222" t="s">
        <v>129</v>
      </c>
      <c r="Y113" s="222" t="s">
        <v>130</v>
      </c>
      <c r="Z113" s="212"/>
      <c r="AA113" s="212"/>
      <c r="AB113" s="212"/>
      <c r="AC113" s="212"/>
      <c r="AD113" s="212"/>
      <c r="AE113" s="212"/>
      <c r="AF113" s="212"/>
      <c r="AG113" s="212" t="s">
        <v>131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54" t="s">
        <v>264</v>
      </c>
      <c r="D114" s="248"/>
      <c r="E114" s="248"/>
      <c r="F114" s="248"/>
      <c r="G114" s="248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135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ht="22.5" outlineLevel="1" x14ac:dyDescent="0.2">
      <c r="A115" s="233">
        <v>38</v>
      </c>
      <c r="B115" s="234" t="s">
        <v>271</v>
      </c>
      <c r="C115" s="253" t="s">
        <v>272</v>
      </c>
      <c r="D115" s="235" t="s">
        <v>257</v>
      </c>
      <c r="E115" s="236">
        <v>2</v>
      </c>
      <c r="F115" s="237"/>
      <c r="G115" s="238">
        <f>ROUND(E115*F115,2)</f>
        <v>0</v>
      </c>
      <c r="H115" s="237"/>
      <c r="I115" s="238">
        <f>ROUND(E115*H115,2)</f>
        <v>0</v>
      </c>
      <c r="J115" s="237"/>
      <c r="K115" s="238">
        <f>ROUND(E115*J115,2)</f>
        <v>0</v>
      </c>
      <c r="L115" s="238">
        <v>21</v>
      </c>
      <c r="M115" s="238">
        <f>G115*(1+L115/100)</f>
        <v>0</v>
      </c>
      <c r="N115" s="236">
        <v>0</v>
      </c>
      <c r="O115" s="236">
        <f>ROUND(E115*N115,2)</f>
        <v>0</v>
      </c>
      <c r="P115" s="236">
        <v>0</v>
      </c>
      <c r="Q115" s="236">
        <f>ROUND(E115*P115,2)</f>
        <v>0</v>
      </c>
      <c r="R115" s="238" t="s">
        <v>141</v>
      </c>
      <c r="S115" s="238" t="s">
        <v>128</v>
      </c>
      <c r="T115" s="239" t="s">
        <v>128</v>
      </c>
      <c r="U115" s="222">
        <v>1.752</v>
      </c>
      <c r="V115" s="222">
        <f>ROUND(E115*U115,2)</f>
        <v>3.5</v>
      </c>
      <c r="W115" s="222"/>
      <c r="X115" s="222" t="s">
        <v>129</v>
      </c>
      <c r="Y115" s="222" t="s">
        <v>130</v>
      </c>
      <c r="Z115" s="212"/>
      <c r="AA115" s="212"/>
      <c r="AB115" s="212"/>
      <c r="AC115" s="212"/>
      <c r="AD115" s="212"/>
      <c r="AE115" s="212"/>
      <c r="AF115" s="212"/>
      <c r="AG115" s="212" t="s">
        <v>131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">
      <c r="A116" s="219"/>
      <c r="B116" s="220"/>
      <c r="C116" s="254" t="s">
        <v>264</v>
      </c>
      <c r="D116" s="248"/>
      <c r="E116" s="248"/>
      <c r="F116" s="248"/>
      <c r="G116" s="248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135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40">
        <v>39</v>
      </c>
      <c r="B117" s="241" t="s">
        <v>273</v>
      </c>
      <c r="C117" s="252" t="s">
        <v>274</v>
      </c>
      <c r="D117" s="242" t="s">
        <v>257</v>
      </c>
      <c r="E117" s="243">
        <v>2</v>
      </c>
      <c r="F117" s="244"/>
      <c r="G117" s="245">
        <f>ROUND(E117*F117,2)</f>
        <v>0</v>
      </c>
      <c r="H117" s="244"/>
      <c r="I117" s="245">
        <f>ROUND(E117*H117,2)</f>
        <v>0</v>
      </c>
      <c r="J117" s="244"/>
      <c r="K117" s="245">
        <f>ROUND(E117*J117,2)</f>
        <v>0</v>
      </c>
      <c r="L117" s="245">
        <v>21</v>
      </c>
      <c r="M117" s="245">
        <f>G117*(1+L117/100)</f>
        <v>0</v>
      </c>
      <c r="N117" s="243">
        <v>1.17E-2</v>
      </c>
      <c r="O117" s="243">
        <f>ROUND(E117*N117,2)</f>
        <v>0.02</v>
      </c>
      <c r="P117" s="243">
        <v>0</v>
      </c>
      <c r="Q117" s="243">
        <f>ROUND(E117*P117,2)</f>
        <v>0</v>
      </c>
      <c r="R117" s="245"/>
      <c r="S117" s="245" t="s">
        <v>128</v>
      </c>
      <c r="T117" s="246" t="s">
        <v>128</v>
      </c>
      <c r="U117" s="222">
        <v>1.6</v>
      </c>
      <c r="V117" s="222">
        <f>ROUND(E117*U117,2)</f>
        <v>3.2</v>
      </c>
      <c r="W117" s="222"/>
      <c r="X117" s="222" t="s">
        <v>129</v>
      </c>
      <c r="Y117" s="222" t="s">
        <v>130</v>
      </c>
      <c r="Z117" s="212"/>
      <c r="AA117" s="212"/>
      <c r="AB117" s="212"/>
      <c r="AC117" s="212"/>
      <c r="AD117" s="212"/>
      <c r="AE117" s="212"/>
      <c r="AF117" s="212"/>
      <c r="AG117" s="212" t="s">
        <v>131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ht="22.5" outlineLevel="1" x14ac:dyDescent="0.2">
      <c r="A118" s="233">
        <v>40</v>
      </c>
      <c r="B118" s="234" t="s">
        <v>275</v>
      </c>
      <c r="C118" s="253" t="s">
        <v>276</v>
      </c>
      <c r="D118" s="235" t="s">
        <v>140</v>
      </c>
      <c r="E118" s="236">
        <v>1.5</v>
      </c>
      <c r="F118" s="237"/>
      <c r="G118" s="238">
        <f>ROUND(E118*F118,2)</f>
        <v>0</v>
      </c>
      <c r="H118" s="237"/>
      <c r="I118" s="238">
        <f>ROUND(E118*H118,2)</f>
        <v>0</v>
      </c>
      <c r="J118" s="237"/>
      <c r="K118" s="238">
        <f>ROUND(E118*J118,2)</f>
        <v>0</v>
      </c>
      <c r="L118" s="238">
        <v>21</v>
      </c>
      <c r="M118" s="238">
        <f>G118*(1+L118/100)</f>
        <v>0</v>
      </c>
      <c r="N118" s="236">
        <v>4.0299999999999997E-3</v>
      </c>
      <c r="O118" s="236">
        <f>ROUND(E118*N118,2)</f>
        <v>0.01</v>
      </c>
      <c r="P118" s="236">
        <v>0</v>
      </c>
      <c r="Q118" s="236">
        <f>ROUND(E118*P118,2)</f>
        <v>0</v>
      </c>
      <c r="R118" s="238" t="s">
        <v>277</v>
      </c>
      <c r="S118" s="238" t="s">
        <v>128</v>
      </c>
      <c r="T118" s="239" t="s">
        <v>128</v>
      </c>
      <c r="U118" s="222">
        <v>0.6</v>
      </c>
      <c r="V118" s="222">
        <f>ROUND(E118*U118,2)</f>
        <v>0.9</v>
      </c>
      <c r="W118" s="222"/>
      <c r="X118" s="222" t="s">
        <v>129</v>
      </c>
      <c r="Y118" s="222" t="s">
        <v>130</v>
      </c>
      <c r="Z118" s="212"/>
      <c r="AA118" s="212"/>
      <c r="AB118" s="212"/>
      <c r="AC118" s="212"/>
      <c r="AD118" s="212"/>
      <c r="AE118" s="212"/>
      <c r="AF118" s="212"/>
      <c r="AG118" s="212" t="s">
        <v>131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19"/>
      <c r="B119" s="220"/>
      <c r="C119" s="254" t="s">
        <v>278</v>
      </c>
      <c r="D119" s="248"/>
      <c r="E119" s="248"/>
      <c r="F119" s="248"/>
      <c r="G119" s="248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135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55" t="s">
        <v>279</v>
      </c>
      <c r="D120" s="223"/>
      <c r="E120" s="224">
        <v>1.5</v>
      </c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146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1" x14ac:dyDescent="0.2">
      <c r="A121" s="240">
        <v>41</v>
      </c>
      <c r="B121" s="241" t="s">
        <v>280</v>
      </c>
      <c r="C121" s="252" t="s">
        <v>281</v>
      </c>
      <c r="D121" s="242" t="s">
        <v>257</v>
      </c>
      <c r="E121" s="243">
        <v>1</v>
      </c>
      <c r="F121" s="244"/>
      <c r="G121" s="245">
        <f>ROUND(E121*F121,2)</f>
        <v>0</v>
      </c>
      <c r="H121" s="244"/>
      <c r="I121" s="245">
        <f>ROUND(E121*H121,2)</f>
        <v>0</v>
      </c>
      <c r="J121" s="244"/>
      <c r="K121" s="245">
        <f>ROUND(E121*J121,2)</f>
        <v>0</v>
      </c>
      <c r="L121" s="245">
        <v>21</v>
      </c>
      <c r="M121" s="245">
        <f>G121*(1+L121/100)</f>
        <v>0</v>
      </c>
      <c r="N121" s="243">
        <v>7.79E-3</v>
      </c>
      <c r="O121" s="243">
        <f>ROUND(E121*N121,2)</f>
        <v>0.01</v>
      </c>
      <c r="P121" s="243">
        <v>0</v>
      </c>
      <c r="Q121" s="243">
        <f>ROUND(E121*P121,2)</f>
        <v>0</v>
      </c>
      <c r="R121" s="245"/>
      <c r="S121" s="245" t="s">
        <v>282</v>
      </c>
      <c r="T121" s="246" t="s">
        <v>283</v>
      </c>
      <c r="U121" s="222">
        <v>0.76</v>
      </c>
      <c r="V121" s="222">
        <f>ROUND(E121*U121,2)</f>
        <v>0.76</v>
      </c>
      <c r="W121" s="222"/>
      <c r="X121" s="222" t="s">
        <v>129</v>
      </c>
      <c r="Y121" s="222" t="s">
        <v>130</v>
      </c>
      <c r="Z121" s="212"/>
      <c r="AA121" s="212"/>
      <c r="AB121" s="212"/>
      <c r="AC121" s="212"/>
      <c r="AD121" s="212"/>
      <c r="AE121" s="212"/>
      <c r="AF121" s="212"/>
      <c r="AG121" s="212" t="s">
        <v>131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22.5" outlineLevel="1" x14ac:dyDescent="0.2">
      <c r="A122" s="240">
        <v>42</v>
      </c>
      <c r="B122" s="241" t="s">
        <v>284</v>
      </c>
      <c r="C122" s="252" t="s">
        <v>285</v>
      </c>
      <c r="D122" s="242" t="s">
        <v>257</v>
      </c>
      <c r="E122" s="243">
        <v>1</v>
      </c>
      <c r="F122" s="244"/>
      <c r="G122" s="245">
        <f>ROUND(E122*F122,2)</f>
        <v>0</v>
      </c>
      <c r="H122" s="244"/>
      <c r="I122" s="245">
        <f>ROUND(E122*H122,2)</f>
        <v>0</v>
      </c>
      <c r="J122" s="244"/>
      <c r="K122" s="245">
        <f>ROUND(E122*J122,2)</f>
        <v>0</v>
      </c>
      <c r="L122" s="245">
        <v>21</v>
      </c>
      <c r="M122" s="245">
        <f>G122*(1+L122/100)</f>
        <v>0</v>
      </c>
      <c r="N122" s="243">
        <v>2.1299999999999999E-3</v>
      </c>
      <c r="O122" s="243">
        <f>ROUND(E122*N122,2)</f>
        <v>0</v>
      </c>
      <c r="P122" s="243">
        <v>0</v>
      </c>
      <c r="Q122" s="243">
        <f>ROUND(E122*P122,2)</f>
        <v>0</v>
      </c>
      <c r="R122" s="245"/>
      <c r="S122" s="245" t="s">
        <v>282</v>
      </c>
      <c r="T122" s="246" t="s">
        <v>283</v>
      </c>
      <c r="U122" s="222">
        <v>0.57999999999999996</v>
      </c>
      <c r="V122" s="222">
        <f>ROUND(E122*U122,2)</f>
        <v>0.57999999999999996</v>
      </c>
      <c r="W122" s="222"/>
      <c r="X122" s="222" t="s">
        <v>129</v>
      </c>
      <c r="Y122" s="222" t="s">
        <v>130</v>
      </c>
      <c r="Z122" s="212"/>
      <c r="AA122" s="212"/>
      <c r="AB122" s="212"/>
      <c r="AC122" s="212"/>
      <c r="AD122" s="212"/>
      <c r="AE122" s="212"/>
      <c r="AF122" s="212"/>
      <c r="AG122" s="212" t="s">
        <v>131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33">
        <v>43</v>
      </c>
      <c r="B123" s="234" t="s">
        <v>286</v>
      </c>
      <c r="C123" s="253" t="s">
        <v>287</v>
      </c>
      <c r="D123" s="235" t="s">
        <v>140</v>
      </c>
      <c r="E123" s="236">
        <v>1.5</v>
      </c>
      <c r="F123" s="237"/>
      <c r="G123" s="238">
        <f>ROUND(E123*F123,2)</f>
        <v>0</v>
      </c>
      <c r="H123" s="237"/>
      <c r="I123" s="238">
        <f>ROUND(E123*H123,2)</f>
        <v>0</v>
      </c>
      <c r="J123" s="237"/>
      <c r="K123" s="238">
        <f>ROUND(E123*J123,2)</f>
        <v>0</v>
      </c>
      <c r="L123" s="238">
        <v>21</v>
      </c>
      <c r="M123" s="238">
        <f>G123*(1+L123/100)</f>
        <v>0</v>
      </c>
      <c r="N123" s="236">
        <v>3.5699999999999998E-3</v>
      </c>
      <c r="O123" s="236">
        <f>ROUND(E123*N123,2)</f>
        <v>0.01</v>
      </c>
      <c r="P123" s="236">
        <v>0</v>
      </c>
      <c r="Q123" s="236">
        <f>ROUND(E123*P123,2)</f>
        <v>0</v>
      </c>
      <c r="R123" s="238"/>
      <c r="S123" s="238" t="s">
        <v>282</v>
      </c>
      <c r="T123" s="239" t="s">
        <v>283</v>
      </c>
      <c r="U123" s="222">
        <v>0.55000000000000004</v>
      </c>
      <c r="V123" s="222">
        <f>ROUND(E123*U123,2)</f>
        <v>0.83</v>
      </c>
      <c r="W123" s="222"/>
      <c r="X123" s="222" t="s">
        <v>129</v>
      </c>
      <c r="Y123" s="222" t="s">
        <v>130</v>
      </c>
      <c r="Z123" s="212"/>
      <c r="AA123" s="212"/>
      <c r="AB123" s="212"/>
      <c r="AC123" s="212"/>
      <c r="AD123" s="212"/>
      <c r="AE123" s="212"/>
      <c r="AF123" s="212"/>
      <c r="AG123" s="212" t="s">
        <v>131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55" t="s">
        <v>279</v>
      </c>
      <c r="D124" s="223"/>
      <c r="E124" s="224">
        <v>1.5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146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33">
        <v>44</v>
      </c>
      <c r="B125" s="234" t="s">
        <v>288</v>
      </c>
      <c r="C125" s="253" t="s">
        <v>289</v>
      </c>
      <c r="D125" s="235" t="s">
        <v>257</v>
      </c>
      <c r="E125" s="236">
        <v>5</v>
      </c>
      <c r="F125" s="237"/>
      <c r="G125" s="238">
        <f>ROUND(E125*F125,2)</f>
        <v>0</v>
      </c>
      <c r="H125" s="237"/>
      <c r="I125" s="238">
        <f>ROUND(E125*H125,2)</f>
        <v>0</v>
      </c>
      <c r="J125" s="237"/>
      <c r="K125" s="238">
        <f>ROUND(E125*J125,2)</f>
        <v>0</v>
      </c>
      <c r="L125" s="238">
        <v>21</v>
      </c>
      <c r="M125" s="238">
        <f>G125*(1+L125/100)</f>
        <v>0</v>
      </c>
      <c r="N125" s="236">
        <v>3.8100000000000002E-2</v>
      </c>
      <c r="O125" s="236">
        <f>ROUND(E125*N125,2)</f>
        <v>0.19</v>
      </c>
      <c r="P125" s="236">
        <v>0</v>
      </c>
      <c r="Q125" s="236">
        <f>ROUND(E125*P125,2)</f>
        <v>0</v>
      </c>
      <c r="R125" s="238"/>
      <c r="S125" s="238" t="s">
        <v>282</v>
      </c>
      <c r="T125" s="239" t="s">
        <v>283</v>
      </c>
      <c r="U125" s="222">
        <v>0</v>
      </c>
      <c r="V125" s="222">
        <f>ROUND(E125*U125,2)</f>
        <v>0</v>
      </c>
      <c r="W125" s="222"/>
      <c r="X125" s="222" t="s">
        <v>221</v>
      </c>
      <c r="Y125" s="222" t="s">
        <v>130</v>
      </c>
      <c r="Z125" s="212"/>
      <c r="AA125" s="212"/>
      <c r="AB125" s="212"/>
      <c r="AC125" s="212"/>
      <c r="AD125" s="212"/>
      <c r="AE125" s="212"/>
      <c r="AF125" s="212"/>
      <c r="AG125" s="212" t="s">
        <v>222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19"/>
      <c r="B126" s="220"/>
      <c r="C126" s="255" t="s">
        <v>290</v>
      </c>
      <c r="D126" s="223"/>
      <c r="E126" s="224">
        <v>4.4416700000000002</v>
      </c>
      <c r="F126" s="222"/>
      <c r="G126" s="222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146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3" x14ac:dyDescent="0.2">
      <c r="A127" s="219"/>
      <c r="B127" s="220"/>
      <c r="C127" s="255" t="s">
        <v>291</v>
      </c>
      <c r="D127" s="223"/>
      <c r="E127" s="224">
        <v>0.55832999999999999</v>
      </c>
      <c r="F127" s="222"/>
      <c r="G127" s="22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146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 x14ac:dyDescent="0.2">
      <c r="A128" s="240">
        <v>45</v>
      </c>
      <c r="B128" s="241" t="s">
        <v>292</v>
      </c>
      <c r="C128" s="252" t="s">
        <v>293</v>
      </c>
      <c r="D128" s="242" t="s">
        <v>257</v>
      </c>
      <c r="E128" s="243">
        <v>2</v>
      </c>
      <c r="F128" s="244"/>
      <c r="G128" s="245">
        <f>ROUND(E128*F128,2)</f>
        <v>0</v>
      </c>
      <c r="H128" s="244"/>
      <c r="I128" s="245">
        <f>ROUND(E128*H128,2)</f>
        <v>0</v>
      </c>
      <c r="J128" s="244"/>
      <c r="K128" s="245">
        <f>ROUND(E128*J128,2)</f>
        <v>0</v>
      </c>
      <c r="L128" s="245">
        <v>21</v>
      </c>
      <c r="M128" s="245">
        <f>G128*(1+L128/100)</f>
        <v>0</v>
      </c>
      <c r="N128" s="243">
        <v>6.6E-4</v>
      </c>
      <c r="O128" s="243">
        <f>ROUND(E128*N128,2)</f>
        <v>0</v>
      </c>
      <c r="P128" s="243">
        <v>0</v>
      </c>
      <c r="Q128" s="243">
        <f>ROUND(E128*P128,2)</f>
        <v>0</v>
      </c>
      <c r="R128" s="245"/>
      <c r="S128" s="245" t="s">
        <v>282</v>
      </c>
      <c r="T128" s="246" t="s">
        <v>283</v>
      </c>
      <c r="U128" s="222">
        <v>0</v>
      </c>
      <c r="V128" s="222">
        <f>ROUND(E128*U128,2)</f>
        <v>0</v>
      </c>
      <c r="W128" s="222"/>
      <c r="X128" s="222" t="s">
        <v>221</v>
      </c>
      <c r="Y128" s="222" t="s">
        <v>130</v>
      </c>
      <c r="Z128" s="212"/>
      <c r="AA128" s="212"/>
      <c r="AB128" s="212"/>
      <c r="AC128" s="212"/>
      <c r="AD128" s="212"/>
      <c r="AE128" s="212"/>
      <c r="AF128" s="212"/>
      <c r="AG128" s="212" t="s">
        <v>222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40">
        <v>46</v>
      </c>
      <c r="B129" s="241" t="s">
        <v>294</v>
      </c>
      <c r="C129" s="252" t="s">
        <v>295</v>
      </c>
      <c r="D129" s="242" t="s">
        <v>257</v>
      </c>
      <c r="E129" s="243">
        <v>2</v>
      </c>
      <c r="F129" s="244"/>
      <c r="G129" s="245">
        <f>ROUND(E129*F129,2)</f>
        <v>0</v>
      </c>
      <c r="H129" s="244"/>
      <c r="I129" s="245">
        <f>ROUND(E129*H129,2)</f>
        <v>0</v>
      </c>
      <c r="J129" s="244"/>
      <c r="K129" s="245">
        <f>ROUND(E129*J129,2)</f>
        <v>0</v>
      </c>
      <c r="L129" s="245">
        <v>21</v>
      </c>
      <c r="M129" s="245">
        <f>G129*(1+L129/100)</f>
        <v>0</v>
      </c>
      <c r="N129" s="243">
        <v>1.2700000000000001E-3</v>
      </c>
      <c r="O129" s="243">
        <f>ROUND(E129*N129,2)</f>
        <v>0</v>
      </c>
      <c r="P129" s="243">
        <v>0</v>
      </c>
      <c r="Q129" s="243">
        <f>ROUND(E129*P129,2)</f>
        <v>0</v>
      </c>
      <c r="R129" s="245"/>
      <c r="S129" s="245" t="s">
        <v>282</v>
      </c>
      <c r="T129" s="246" t="s">
        <v>283</v>
      </c>
      <c r="U129" s="222">
        <v>0</v>
      </c>
      <c r="V129" s="222">
        <f>ROUND(E129*U129,2)</f>
        <v>0</v>
      </c>
      <c r="W129" s="222"/>
      <c r="X129" s="222" t="s">
        <v>221</v>
      </c>
      <c r="Y129" s="222" t="s">
        <v>130</v>
      </c>
      <c r="Z129" s="212"/>
      <c r="AA129" s="212"/>
      <c r="AB129" s="212"/>
      <c r="AC129" s="212"/>
      <c r="AD129" s="212"/>
      <c r="AE129" s="212"/>
      <c r="AF129" s="212"/>
      <c r="AG129" s="212" t="s">
        <v>222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40">
        <v>47</v>
      </c>
      <c r="B130" s="241" t="s">
        <v>296</v>
      </c>
      <c r="C130" s="252" t="s">
        <v>297</v>
      </c>
      <c r="D130" s="242" t="s">
        <v>257</v>
      </c>
      <c r="E130" s="243">
        <v>1</v>
      </c>
      <c r="F130" s="244"/>
      <c r="G130" s="245">
        <f>ROUND(E130*F130,2)</f>
        <v>0</v>
      </c>
      <c r="H130" s="244"/>
      <c r="I130" s="245">
        <f>ROUND(E130*H130,2)</f>
        <v>0</v>
      </c>
      <c r="J130" s="244"/>
      <c r="K130" s="245">
        <f>ROUND(E130*J130,2)</f>
        <v>0</v>
      </c>
      <c r="L130" s="245">
        <v>21</v>
      </c>
      <c r="M130" s="245">
        <f>G130*(1+L130/100)</f>
        <v>0</v>
      </c>
      <c r="N130" s="243">
        <v>7.2999999999999996E-4</v>
      </c>
      <c r="O130" s="243">
        <f>ROUND(E130*N130,2)</f>
        <v>0</v>
      </c>
      <c r="P130" s="243">
        <v>0</v>
      </c>
      <c r="Q130" s="243">
        <f>ROUND(E130*P130,2)</f>
        <v>0</v>
      </c>
      <c r="R130" s="245"/>
      <c r="S130" s="245" t="s">
        <v>282</v>
      </c>
      <c r="T130" s="246" t="s">
        <v>283</v>
      </c>
      <c r="U130" s="222">
        <v>0</v>
      </c>
      <c r="V130" s="222">
        <f>ROUND(E130*U130,2)</f>
        <v>0</v>
      </c>
      <c r="W130" s="222"/>
      <c r="X130" s="222" t="s">
        <v>221</v>
      </c>
      <c r="Y130" s="222" t="s">
        <v>130</v>
      </c>
      <c r="Z130" s="212"/>
      <c r="AA130" s="212"/>
      <c r="AB130" s="212"/>
      <c r="AC130" s="212"/>
      <c r="AD130" s="212"/>
      <c r="AE130" s="212"/>
      <c r="AF130" s="212"/>
      <c r="AG130" s="212" t="s">
        <v>222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40">
        <v>48</v>
      </c>
      <c r="B131" s="241" t="s">
        <v>298</v>
      </c>
      <c r="C131" s="252" t="s">
        <v>299</v>
      </c>
      <c r="D131" s="242" t="s">
        <v>257</v>
      </c>
      <c r="E131" s="243">
        <v>1</v>
      </c>
      <c r="F131" s="244"/>
      <c r="G131" s="245">
        <f>ROUND(E131*F131,2)</f>
        <v>0</v>
      </c>
      <c r="H131" s="244"/>
      <c r="I131" s="245">
        <f>ROUND(E131*H131,2)</f>
        <v>0</v>
      </c>
      <c r="J131" s="244"/>
      <c r="K131" s="245">
        <f>ROUND(E131*J131,2)</f>
        <v>0</v>
      </c>
      <c r="L131" s="245">
        <v>21</v>
      </c>
      <c r="M131" s="245">
        <f>G131*(1+L131/100)</f>
        <v>0</v>
      </c>
      <c r="N131" s="243">
        <v>1.2099999999999999E-3</v>
      </c>
      <c r="O131" s="243">
        <f>ROUND(E131*N131,2)</f>
        <v>0</v>
      </c>
      <c r="P131" s="243">
        <v>0</v>
      </c>
      <c r="Q131" s="243">
        <f>ROUND(E131*P131,2)</f>
        <v>0</v>
      </c>
      <c r="R131" s="245"/>
      <c r="S131" s="245" t="s">
        <v>282</v>
      </c>
      <c r="T131" s="246" t="s">
        <v>283</v>
      </c>
      <c r="U131" s="222">
        <v>0</v>
      </c>
      <c r="V131" s="222">
        <f>ROUND(E131*U131,2)</f>
        <v>0</v>
      </c>
      <c r="W131" s="222"/>
      <c r="X131" s="222" t="s">
        <v>221</v>
      </c>
      <c r="Y131" s="222" t="s">
        <v>130</v>
      </c>
      <c r="Z131" s="212"/>
      <c r="AA131" s="212"/>
      <c r="AB131" s="212"/>
      <c r="AC131" s="212"/>
      <c r="AD131" s="212"/>
      <c r="AE131" s="212"/>
      <c r="AF131" s="212"/>
      <c r="AG131" s="212" t="s">
        <v>222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">
      <c r="A132" s="240">
        <v>49</v>
      </c>
      <c r="B132" s="241" t="s">
        <v>300</v>
      </c>
      <c r="C132" s="252" t="s">
        <v>301</v>
      </c>
      <c r="D132" s="242" t="s">
        <v>257</v>
      </c>
      <c r="E132" s="243">
        <v>1</v>
      </c>
      <c r="F132" s="244"/>
      <c r="G132" s="245">
        <f>ROUND(E132*F132,2)</f>
        <v>0</v>
      </c>
      <c r="H132" s="244"/>
      <c r="I132" s="245">
        <f>ROUND(E132*H132,2)</f>
        <v>0</v>
      </c>
      <c r="J132" s="244"/>
      <c r="K132" s="245">
        <f>ROUND(E132*J132,2)</f>
        <v>0</v>
      </c>
      <c r="L132" s="245">
        <v>21</v>
      </c>
      <c r="M132" s="245">
        <f>G132*(1+L132/100)</f>
        <v>0</v>
      </c>
      <c r="N132" s="243">
        <v>8.8999999999999995E-4</v>
      </c>
      <c r="O132" s="243">
        <f>ROUND(E132*N132,2)</f>
        <v>0</v>
      </c>
      <c r="P132" s="243">
        <v>0</v>
      </c>
      <c r="Q132" s="243">
        <f>ROUND(E132*P132,2)</f>
        <v>0</v>
      </c>
      <c r="R132" s="245"/>
      <c r="S132" s="245" t="s">
        <v>282</v>
      </c>
      <c r="T132" s="246" t="s">
        <v>283</v>
      </c>
      <c r="U132" s="222">
        <v>0</v>
      </c>
      <c r="V132" s="222">
        <f>ROUND(E132*U132,2)</f>
        <v>0</v>
      </c>
      <c r="W132" s="222"/>
      <c r="X132" s="222" t="s">
        <v>221</v>
      </c>
      <c r="Y132" s="222" t="s">
        <v>130</v>
      </c>
      <c r="Z132" s="212"/>
      <c r="AA132" s="212"/>
      <c r="AB132" s="212"/>
      <c r="AC132" s="212"/>
      <c r="AD132" s="212"/>
      <c r="AE132" s="212"/>
      <c r="AF132" s="212"/>
      <c r="AG132" s="212" t="s">
        <v>222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40">
        <v>50</v>
      </c>
      <c r="B133" s="241" t="s">
        <v>302</v>
      </c>
      <c r="C133" s="252" t="s">
        <v>303</v>
      </c>
      <c r="D133" s="242" t="s">
        <v>257</v>
      </c>
      <c r="E133" s="243">
        <v>1</v>
      </c>
      <c r="F133" s="244"/>
      <c r="G133" s="245">
        <f>ROUND(E133*F133,2)</f>
        <v>0</v>
      </c>
      <c r="H133" s="244"/>
      <c r="I133" s="245">
        <f>ROUND(E133*H133,2)</f>
        <v>0</v>
      </c>
      <c r="J133" s="244"/>
      <c r="K133" s="245">
        <f>ROUND(E133*J133,2)</f>
        <v>0</v>
      </c>
      <c r="L133" s="245">
        <v>21</v>
      </c>
      <c r="M133" s="245">
        <f>G133*(1+L133/100)</f>
        <v>0</v>
      </c>
      <c r="N133" s="243">
        <v>1.5900000000000001E-3</v>
      </c>
      <c r="O133" s="243">
        <f>ROUND(E133*N133,2)</f>
        <v>0</v>
      </c>
      <c r="P133" s="243">
        <v>0</v>
      </c>
      <c r="Q133" s="243">
        <f>ROUND(E133*P133,2)</f>
        <v>0</v>
      </c>
      <c r="R133" s="245"/>
      <c r="S133" s="245" t="s">
        <v>282</v>
      </c>
      <c r="T133" s="246" t="s">
        <v>283</v>
      </c>
      <c r="U133" s="222">
        <v>0</v>
      </c>
      <c r="V133" s="222">
        <f>ROUND(E133*U133,2)</f>
        <v>0</v>
      </c>
      <c r="W133" s="222"/>
      <c r="X133" s="222" t="s">
        <v>221</v>
      </c>
      <c r="Y133" s="222" t="s">
        <v>130</v>
      </c>
      <c r="Z133" s="212"/>
      <c r="AA133" s="212"/>
      <c r="AB133" s="212"/>
      <c r="AC133" s="212"/>
      <c r="AD133" s="212"/>
      <c r="AE133" s="212"/>
      <c r="AF133" s="212"/>
      <c r="AG133" s="212" t="s">
        <v>222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33">
        <v>51</v>
      </c>
      <c r="B134" s="234" t="s">
        <v>304</v>
      </c>
      <c r="C134" s="253" t="s">
        <v>305</v>
      </c>
      <c r="D134" s="235" t="s">
        <v>257</v>
      </c>
      <c r="E134" s="236">
        <v>2</v>
      </c>
      <c r="F134" s="237"/>
      <c r="G134" s="238">
        <f>ROUND(E134*F134,2)</f>
        <v>0</v>
      </c>
      <c r="H134" s="237"/>
      <c r="I134" s="238">
        <f>ROUND(E134*H134,2)</f>
        <v>0</v>
      </c>
      <c r="J134" s="237"/>
      <c r="K134" s="238">
        <f>ROUND(E134*J134,2)</f>
        <v>0</v>
      </c>
      <c r="L134" s="238">
        <v>21</v>
      </c>
      <c r="M134" s="238">
        <f>G134*(1+L134/100)</f>
        <v>0</v>
      </c>
      <c r="N134" s="236">
        <v>0.16200000000000001</v>
      </c>
      <c r="O134" s="236">
        <f>ROUND(E134*N134,2)</f>
        <v>0.32</v>
      </c>
      <c r="P134" s="236">
        <v>0</v>
      </c>
      <c r="Q134" s="236">
        <f>ROUND(E134*P134,2)</f>
        <v>0</v>
      </c>
      <c r="R134" s="238"/>
      <c r="S134" s="238" t="s">
        <v>282</v>
      </c>
      <c r="T134" s="239" t="s">
        <v>283</v>
      </c>
      <c r="U134" s="222">
        <v>0</v>
      </c>
      <c r="V134" s="222">
        <f>ROUND(E134*U134,2)</f>
        <v>0</v>
      </c>
      <c r="W134" s="222"/>
      <c r="X134" s="222" t="s">
        <v>221</v>
      </c>
      <c r="Y134" s="222" t="s">
        <v>130</v>
      </c>
      <c r="Z134" s="212"/>
      <c r="AA134" s="212"/>
      <c r="AB134" s="212"/>
      <c r="AC134" s="212"/>
      <c r="AD134" s="212"/>
      <c r="AE134" s="212"/>
      <c r="AF134" s="212"/>
      <c r="AG134" s="212" t="s">
        <v>222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55" t="s">
        <v>306</v>
      </c>
      <c r="D135" s="223"/>
      <c r="E135" s="224">
        <v>2</v>
      </c>
      <c r="F135" s="222"/>
      <c r="G135" s="222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146</v>
      </c>
      <c r="AH135" s="212">
        <v>5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ht="22.5" outlineLevel="1" x14ac:dyDescent="0.2">
      <c r="A136" s="240">
        <v>52</v>
      </c>
      <c r="B136" s="241" t="s">
        <v>307</v>
      </c>
      <c r="C136" s="252" t="s">
        <v>308</v>
      </c>
      <c r="D136" s="242" t="s">
        <v>257</v>
      </c>
      <c r="E136" s="243">
        <v>1</v>
      </c>
      <c r="F136" s="244"/>
      <c r="G136" s="245">
        <f>ROUND(E136*F136,2)</f>
        <v>0</v>
      </c>
      <c r="H136" s="244"/>
      <c r="I136" s="245">
        <f>ROUND(E136*H136,2)</f>
        <v>0</v>
      </c>
      <c r="J136" s="244"/>
      <c r="K136" s="245">
        <f>ROUND(E136*J136,2)</f>
        <v>0</v>
      </c>
      <c r="L136" s="245">
        <v>21</v>
      </c>
      <c r="M136" s="245">
        <f>G136*(1+L136/100)</f>
        <v>0</v>
      </c>
      <c r="N136" s="243">
        <v>0.04</v>
      </c>
      <c r="O136" s="243">
        <f>ROUND(E136*N136,2)</f>
        <v>0.04</v>
      </c>
      <c r="P136" s="243">
        <v>0</v>
      </c>
      <c r="Q136" s="243">
        <f>ROUND(E136*P136,2)</f>
        <v>0</v>
      </c>
      <c r="R136" s="245" t="s">
        <v>220</v>
      </c>
      <c r="S136" s="245" t="s">
        <v>128</v>
      </c>
      <c r="T136" s="246" t="s">
        <v>128</v>
      </c>
      <c r="U136" s="222">
        <v>0</v>
      </c>
      <c r="V136" s="222">
        <f>ROUND(E136*U136,2)</f>
        <v>0</v>
      </c>
      <c r="W136" s="222"/>
      <c r="X136" s="222" t="s">
        <v>221</v>
      </c>
      <c r="Y136" s="222" t="s">
        <v>130</v>
      </c>
      <c r="Z136" s="212"/>
      <c r="AA136" s="212"/>
      <c r="AB136" s="212"/>
      <c r="AC136" s="212"/>
      <c r="AD136" s="212"/>
      <c r="AE136" s="212"/>
      <c r="AF136" s="212"/>
      <c r="AG136" s="212" t="s">
        <v>222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ht="22.5" outlineLevel="1" x14ac:dyDescent="0.2">
      <c r="A137" s="240">
        <v>53</v>
      </c>
      <c r="B137" s="241" t="s">
        <v>309</v>
      </c>
      <c r="C137" s="252" t="s">
        <v>310</v>
      </c>
      <c r="D137" s="242" t="s">
        <v>257</v>
      </c>
      <c r="E137" s="243">
        <v>2</v>
      </c>
      <c r="F137" s="244"/>
      <c r="G137" s="245">
        <f>ROUND(E137*F137,2)</f>
        <v>0</v>
      </c>
      <c r="H137" s="244"/>
      <c r="I137" s="245">
        <f>ROUND(E137*H137,2)</f>
        <v>0</v>
      </c>
      <c r="J137" s="244"/>
      <c r="K137" s="245">
        <f>ROUND(E137*J137,2)</f>
        <v>0</v>
      </c>
      <c r="L137" s="245">
        <v>21</v>
      </c>
      <c r="M137" s="245">
        <f>G137*(1+L137/100)</f>
        <v>0</v>
      </c>
      <c r="N137" s="243">
        <v>6.8000000000000005E-2</v>
      </c>
      <c r="O137" s="243">
        <f>ROUND(E137*N137,2)</f>
        <v>0.14000000000000001</v>
      </c>
      <c r="P137" s="243">
        <v>0</v>
      </c>
      <c r="Q137" s="243">
        <f>ROUND(E137*P137,2)</f>
        <v>0</v>
      </c>
      <c r="R137" s="245" t="s">
        <v>220</v>
      </c>
      <c r="S137" s="245" t="s">
        <v>128</v>
      </c>
      <c r="T137" s="246" t="s">
        <v>128</v>
      </c>
      <c r="U137" s="222">
        <v>0</v>
      </c>
      <c r="V137" s="222">
        <f>ROUND(E137*U137,2)</f>
        <v>0</v>
      </c>
      <c r="W137" s="222"/>
      <c r="X137" s="222" t="s">
        <v>221</v>
      </c>
      <c r="Y137" s="222" t="s">
        <v>130</v>
      </c>
      <c r="Z137" s="212"/>
      <c r="AA137" s="212"/>
      <c r="AB137" s="212"/>
      <c r="AC137" s="212"/>
      <c r="AD137" s="212"/>
      <c r="AE137" s="212"/>
      <c r="AF137" s="212"/>
      <c r="AG137" s="212" t="s">
        <v>222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33">
        <v>54</v>
      </c>
      <c r="B138" s="234" t="s">
        <v>311</v>
      </c>
      <c r="C138" s="253" t="s">
        <v>312</v>
      </c>
      <c r="D138" s="235" t="s">
        <v>257</v>
      </c>
      <c r="E138" s="236">
        <v>2</v>
      </c>
      <c r="F138" s="237"/>
      <c r="G138" s="238">
        <f>ROUND(E138*F138,2)</f>
        <v>0</v>
      </c>
      <c r="H138" s="237"/>
      <c r="I138" s="238">
        <f>ROUND(E138*H138,2)</f>
        <v>0</v>
      </c>
      <c r="J138" s="237"/>
      <c r="K138" s="238">
        <f>ROUND(E138*J138,2)</f>
        <v>0</v>
      </c>
      <c r="L138" s="238">
        <v>21</v>
      </c>
      <c r="M138" s="238">
        <f>G138*(1+L138/100)</f>
        <v>0</v>
      </c>
      <c r="N138" s="236">
        <v>0.58499999999999996</v>
      </c>
      <c r="O138" s="236">
        <f>ROUND(E138*N138,2)</f>
        <v>1.17</v>
      </c>
      <c r="P138" s="236">
        <v>0</v>
      </c>
      <c r="Q138" s="236">
        <f>ROUND(E138*P138,2)</f>
        <v>0</v>
      </c>
      <c r="R138" s="238" t="s">
        <v>220</v>
      </c>
      <c r="S138" s="238" t="s">
        <v>128</v>
      </c>
      <c r="T138" s="239" t="s">
        <v>128</v>
      </c>
      <c r="U138" s="222">
        <v>0</v>
      </c>
      <c r="V138" s="222">
        <f>ROUND(E138*U138,2)</f>
        <v>0</v>
      </c>
      <c r="W138" s="222"/>
      <c r="X138" s="222" t="s">
        <v>221</v>
      </c>
      <c r="Y138" s="222" t="s">
        <v>130</v>
      </c>
      <c r="Z138" s="212"/>
      <c r="AA138" s="212"/>
      <c r="AB138" s="212"/>
      <c r="AC138" s="212"/>
      <c r="AD138" s="212"/>
      <c r="AE138" s="212"/>
      <c r="AF138" s="212"/>
      <c r="AG138" s="212" t="s">
        <v>222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55" t="s">
        <v>313</v>
      </c>
      <c r="D139" s="223"/>
      <c r="E139" s="224">
        <v>2</v>
      </c>
      <c r="F139" s="222"/>
      <c r="G139" s="222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146</v>
      </c>
      <c r="AH139" s="212">
        <v>5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ht="22.5" outlineLevel="1" x14ac:dyDescent="0.2">
      <c r="A140" s="233">
        <v>55</v>
      </c>
      <c r="B140" s="234" t="s">
        <v>314</v>
      </c>
      <c r="C140" s="253" t="s">
        <v>315</v>
      </c>
      <c r="D140" s="235" t="s">
        <v>257</v>
      </c>
      <c r="E140" s="236">
        <v>2</v>
      </c>
      <c r="F140" s="237"/>
      <c r="G140" s="238">
        <f>ROUND(E140*F140,2)</f>
        <v>0</v>
      </c>
      <c r="H140" s="237"/>
      <c r="I140" s="238">
        <f>ROUND(E140*H140,2)</f>
        <v>0</v>
      </c>
      <c r="J140" s="237"/>
      <c r="K140" s="238">
        <f>ROUND(E140*J140,2)</f>
        <v>0</v>
      </c>
      <c r="L140" s="238">
        <v>21</v>
      </c>
      <c r="M140" s="238">
        <f>G140*(1+L140/100)</f>
        <v>0</v>
      </c>
      <c r="N140" s="236">
        <v>1</v>
      </c>
      <c r="O140" s="236">
        <f>ROUND(E140*N140,2)</f>
        <v>2</v>
      </c>
      <c r="P140" s="236">
        <v>0</v>
      </c>
      <c r="Q140" s="236">
        <f>ROUND(E140*P140,2)</f>
        <v>0</v>
      </c>
      <c r="R140" s="238" t="s">
        <v>220</v>
      </c>
      <c r="S140" s="238" t="s">
        <v>128</v>
      </c>
      <c r="T140" s="239" t="s">
        <v>128</v>
      </c>
      <c r="U140" s="222">
        <v>0</v>
      </c>
      <c r="V140" s="222">
        <f>ROUND(E140*U140,2)</f>
        <v>0</v>
      </c>
      <c r="W140" s="222"/>
      <c r="X140" s="222" t="s">
        <v>221</v>
      </c>
      <c r="Y140" s="222" t="s">
        <v>130</v>
      </c>
      <c r="Z140" s="212"/>
      <c r="AA140" s="212"/>
      <c r="AB140" s="212"/>
      <c r="AC140" s="212"/>
      <c r="AD140" s="212"/>
      <c r="AE140" s="212"/>
      <c r="AF140" s="212"/>
      <c r="AG140" s="212" t="s">
        <v>222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55" t="s">
        <v>316</v>
      </c>
      <c r="D141" s="223"/>
      <c r="E141" s="224">
        <v>2</v>
      </c>
      <c r="F141" s="222"/>
      <c r="G141" s="22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146</v>
      </c>
      <c r="AH141" s="212">
        <v>5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33">
        <v>56</v>
      </c>
      <c r="B142" s="234" t="s">
        <v>317</v>
      </c>
      <c r="C142" s="253" t="s">
        <v>318</v>
      </c>
      <c r="D142" s="235" t="s">
        <v>257</v>
      </c>
      <c r="E142" s="236">
        <v>2</v>
      </c>
      <c r="F142" s="237"/>
      <c r="G142" s="238">
        <f>ROUND(E142*F142,2)</f>
        <v>0</v>
      </c>
      <c r="H142" s="237"/>
      <c r="I142" s="238">
        <f>ROUND(E142*H142,2)</f>
        <v>0</v>
      </c>
      <c r="J142" s="237"/>
      <c r="K142" s="238">
        <f>ROUND(E142*J142,2)</f>
        <v>0</v>
      </c>
      <c r="L142" s="238">
        <v>21</v>
      </c>
      <c r="M142" s="238">
        <f>G142*(1+L142/100)</f>
        <v>0</v>
      </c>
      <c r="N142" s="236">
        <v>2.1</v>
      </c>
      <c r="O142" s="236">
        <f>ROUND(E142*N142,2)</f>
        <v>4.2</v>
      </c>
      <c r="P142" s="236">
        <v>0</v>
      </c>
      <c r="Q142" s="236">
        <f>ROUND(E142*P142,2)</f>
        <v>0</v>
      </c>
      <c r="R142" s="238"/>
      <c r="S142" s="238" t="s">
        <v>282</v>
      </c>
      <c r="T142" s="239" t="s">
        <v>283</v>
      </c>
      <c r="U142" s="222">
        <v>0</v>
      </c>
      <c r="V142" s="222">
        <f>ROUND(E142*U142,2)</f>
        <v>0</v>
      </c>
      <c r="W142" s="222"/>
      <c r="X142" s="222" t="s">
        <v>221</v>
      </c>
      <c r="Y142" s="222" t="s">
        <v>130</v>
      </c>
      <c r="Z142" s="212"/>
      <c r="AA142" s="212"/>
      <c r="AB142" s="212"/>
      <c r="AC142" s="212"/>
      <c r="AD142" s="212"/>
      <c r="AE142" s="212"/>
      <c r="AF142" s="212"/>
      <c r="AG142" s="212" t="s">
        <v>222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55" t="s">
        <v>319</v>
      </c>
      <c r="D143" s="223"/>
      <c r="E143" s="224">
        <v>2</v>
      </c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146</v>
      </c>
      <c r="AH143" s="212">
        <v>5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40">
        <v>57</v>
      </c>
      <c r="B144" s="241" t="s">
        <v>320</v>
      </c>
      <c r="C144" s="252" t="s">
        <v>321</v>
      </c>
      <c r="D144" s="242" t="s">
        <v>257</v>
      </c>
      <c r="E144" s="243">
        <v>4</v>
      </c>
      <c r="F144" s="244"/>
      <c r="G144" s="245">
        <f>ROUND(E144*F144,2)</f>
        <v>0</v>
      </c>
      <c r="H144" s="244"/>
      <c r="I144" s="245">
        <f>ROUND(E144*H144,2)</f>
        <v>0</v>
      </c>
      <c r="J144" s="244"/>
      <c r="K144" s="245">
        <f>ROUND(E144*J144,2)</f>
        <v>0</v>
      </c>
      <c r="L144" s="245">
        <v>21</v>
      </c>
      <c r="M144" s="245">
        <f>G144*(1+L144/100)</f>
        <v>0</v>
      </c>
      <c r="N144" s="243">
        <v>2E-3</v>
      </c>
      <c r="O144" s="243">
        <f>ROUND(E144*N144,2)</f>
        <v>0.01</v>
      </c>
      <c r="P144" s="243">
        <v>0</v>
      </c>
      <c r="Q144" s="243">
        <f>ROUND(E144*P144,2)</f>
        <v>0</v>
      </c>
      <c r="R144" s="245" t="s">
        <v>220</v>
      </c>
      <c r="S144" s="245" t="s">
        <v>128</v>
      </c>
      <c r="T144" s="246" t="s">
        <v>128</v>
      </c>
      <c r="U144" s="222">
        <v>0</v>
      </c>
      <c r="V144" s="222">
        <f>ROUND(E144*U144,2)</f>
        <v>0</v>
      </c>
      <c r="W144" s="222"/>
      <c r="X144" s="222" t="s">
        <v>221</v>
      </c>
      <c r="Y144" s="222" t="s">
        <v>130</v>
      </c>
      <c r="Z144" s="212"/>
      <c r="AA144" s="212"/>
      <c r="AB144" s="212"/>
      <c r="AC144" s="212"/>
      <c r="AD144" s="212"/>
      <c r="AE144" s="212"/>
      <c r="AF144" s="212"/>
      <c r="AG144" s="212" t="s">
        <v>222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40">
        <v>58</v>
      </c>
      <c r="B145" s="241" t="s">
        <v>322</v>
      </c>
      <c r="C145" s="252" t="s">
        <v>323</v>
      </c>
      <c r="D145" s="242" t="s">
        <v>257</v>
      </c>
      <c r="E145" s="243">
        <v>1</v>
      </c>
      <c r="F145" s="244"/>
      <c r="G145" s="245">
        <f>ROUND(E145*F145,2)</f>
        <v>0</v>
      </c>
      <c r="H145" s="244"/>
      <c r="I145" s="245">
        <f>ROUND(E145*H145,2)</f>
        <v>0</v>
      </c>
      <c r="J145" s="244"/>
      <c r="K145" s="245">
        <f>ROUND(E145*J145,2)</f>
        <v>0</v>
      </c>
      <c r="L145" s="245">
        <v>21</v>
      </c>
      <c r="M145" s="245">
        <f>G145*(1+L145/100)</f>
        <v>0</v>
      </c>
      <c r="N145" s="243">
        <v>2.3999999999999998E-3</v>
      </c>
      <c r="O145" s="243">
        <f>ROUND(E145*N145,2)</f>
        <v>0</v>
      </c>
      <c r="P145" s="243">
        <v>0</v>
      </c>
      <c r="Q145" s="243">
        <f>ROUND(E145*P145,2)</f>
        <v>0</v>
      </c>
      <c r="R145" s="245"/>
      <c r="S145" s="245" t="s">
        <v>282</v>
      </c>
      <c r="T145" s="246" t="s">
        <v>283</v>
      </c>
      <c r="U145" s="222">
        <v>0</v>
      </c>
      <c r="V145" s="222">
        <f>ROUND(E145*U145,2)</f>
        <v>0</v>
      </c>
      <c r="W145" s="222"/>
      <c r="X145" s="222" t="s">
        <v>221</v>
      </c>
      <c r="Y145" s="222" t="s">
        <v>130</v>
      </c>
      <c r="Z145" s="212"/>
      <c r="AA145" s="212"/>
      <c r="AB145" s="212"/>
      <c r="AC145" s="212"/>
      <c r="AD145" s="212"/>
      <c r="AE145" s="212"/>
      <c r="AF145" s="212"/>
      <c r="AG145" s="212" t="s">
        <v>222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40">
        <v>59</v>
      </c>
      <c r="B146" s="241" t="s">
        <v>324</v>
      </c>
      <c r="C146" s="252" t="s">
        <v>325</v>
      </c>
      <c r="D146" s="242" t="s">
        <v>257</v>
      </c>
      <c r="E146" s="243">
        <v>1</v>
      </c>
      <c r="F146" s="244"/>
      <c r="G146" s="245">
        <f>ROUND(E146*F146,2)</f>
        <v>0</v>
      </c>
      <c r="H146" s="244"/>
      <c r="I146" s="245">
        <f>ROUND(E146*H146,2)</f>
        <v>0</v>
      </c>
      <c r="J146" s="244"/>
      <c r="K146" s="245">
        <f>ROUND(E146*J146,2)</f>
        <v>0</v>
      </c>
      <c r="L146" s="245">
        <v>21</v>
      </c>
      <c r="M146" s="245">
        <f>G146*(1+L146/100)</f>
        <v>0</v>
      </c>
      <c r="N146" s="243">
        <v>3.49E-3</v>
      </c>
      <c r="O146" s="243">
        <f>ROUND(E146*N146,2)</f>
        <v>0</v>
      </c>
      <c r="P146" s="243">
        <v>0</v>
      </c>
      <c r="Q146" s="243">
        <f>ROUND(E146*P146,2)</f>
        <v>0</v>
      </c>
      <c r="R146" s="245"/>
      <c r="S146" s="245" t="s">
        <v>282</v>
      </c>
      <c r="T146" s="246" t="s">
        <v>283</v>
      </c>
      <c r="U146" s="222">
        <v>0</v>
      </c>
      <c r="V146" s="222">
        <f>ROUND(E146*U146,2)</f>
        <v>0</v>
      </c>
      <c r="W146" s="222"/>
      <c r="X146" s="222" t="s">
        <v>221</v>
      </c>
      <c r="Y146" s="222" t="s">
        <v>130</v>
      </c>
      <c r="Z146" s="212"/>
      <c r="AA146" s="212"/>
      <c r="AB146" s="212"/>
      <c r="AC146" s="212"/>
      <c r="AD146" s="212"/>
      <c r="AE146" s="212"/>
      <c r="AF146" s="212"/>
      <c r="AG146" s="212" t="s">
        <v>222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33">
        <v>60</v>
      </c>
      <c r="B147" s="234" t="s">
        <v>326</v>
      </c>
      <c r="C147" s="253" t="s">
        <v>327</v>
      </c>
      <c r="D147" s="235" t="s">
        <v>328</v>
      </c>
      <c r="E147" s="236">
        <v>6</v>
      </c>
      <c r="F147" s="237"/>
      <c r="G147" s="238">
        <f>ROUND(E147*F147,2)</f>
        <v>0</v>
      </c>
      <c r="H147" s="237"/>
      <c r="I147" s="238">
        <f>ROUND(E147*H147,2)</f>
        <v>0</v>
      </c>
      <c r="J147" s="237"/>
      <c r="K147" s="238">
        <f>ROUND(E147*J147,2)</f>
        <v>0</v>
      </c>
      <c r="L147" s="238">
        <v>21</v>
      </c>
      <c r="M147" s="238">
        <f>G147*(1+L147/100)</f>
        <v>0</v>
      </c>
      <c r="N147" s="236">
        <v>0</v>
      </c>
      <c r="O147" s="236">
        <f>ROUND(E147*N147,2)</f>
        <v>0</v>
      </c>
      <c r="P147" s="236">
        <v>0</v>
      </c>
      <c r="Q147" s="236">
        <f>ROUND(E147*P147,2)</f>
        <v>0</v>
      </c>
      <c r="R147" s="238" t="s">
        <v>329</v>
      </c>
      <c r="S147" s="238" t="s">
        <v>128</v>
      </c>
      <c r="T147" s="239" t="s">
        <v>128</v>
      </c>
      <c r="U147" s="222">
        <v>0</v>
      </c>
      <c r="V147" s="222">
        <f>ROUND(E147*U147,2)</f>
        <v>0</v>
      </c>
      <c r="W147" s="222"/>
      <c r="X147" s="222" t="s">
        <v>330</v>
      </c>
      <c r="Y147" s="222" t="s">
        <v>130</v>
      </c>
      <c r="Z147" s="212"/>
      <c r="AA147" s="212"/>
      <c r="AB147" s="212"/>
      <c r="AC147" s="212"/>
      <c r="AD147" s="212"/>
      <c r="AE147" s="212"/>
      <c r="AF147" s="212"/>
      <c r="AG147" s="212" t="s">
        <v>331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">
      <c r="A148" s="219"/>
      <c r="B148" s="220"/>
      <c r="C148" s="257" t="s">
        <v>332</v>
      </c>
      <c r="D148" s="250"/>
      <c r="E148" s="250"/>
      <c r="F148" s="250"/>
      <c r="G148" s="250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202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3" x14ac:dyDescent="0.2">
      <c r="A149" s="219"/>
      <c r="B149" s="220"/>
      <c r="C149" s="256" t="s">
        <v>333</v>
      </c>
      <c r="D149" s="249"/>
      <c r="E149" s="249"/>
      <c r="F149" s="249"/>
      <c r="G149" s="249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202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x14ac:dyDescent="0.2">
      <c r="A150" s="226" t="s">
        <v>122</v>
      </c>
      <c r="B150" s="227" t="s">
        <v>80</v>
      </c>
      <c r="C150" s="251" t="s">
        <v>81</v>
      </c>
      <c r="D150" s="228"/>
      <c r="E150" s="229"/>
      <c r="F150" s="230"/>
      <c r="G150" s="230">
        <f>SUMIF(AG151:AG162,"&lt;&gt;NOR",G151:G162)</f>
        <v>0</v>
      </c>
      <c r="H150" s="230"/>
      <c r="I150" s="230">
        <f>SUM(I151:I162)</f>
        <v>0</v>
      </c>
      <c r="J150" s="230"/>
      <c r="K150" s="230">
        <f>SUM(K151:K162)</f>
        <v>0</v>
      </c>
      <c r="L150" s="230"/>
      <c r="M150" s="230">
        <f>SUM(M151:M162)</f>
        <v>0</v>
      </c>
      <c r="N150" s="229"/>
      <c r="O150" s="229">
        <f>SUM(O151:O162)</f>
        <v>2.1999999999999997</v>
      </c>
      <c r="P150" s="229"/>
      <c r="Q150" s="229">
        <f>SUM(Q151:Q162)</f>
        <v>0</v>
      </c>
      <c r="R150" s="230"/>
      <c r="S150" s="230"/>
      <c r="T150" s="231"/>
      <c r="U150" s="225"/>
      <c r="V150" s="225">
        <f>SUM(V151:V162)</f>
        <v>22.849999999999998</v>
      </c>
      <c r="W150" s="225"/>
      <c r="X150" s="225"/>
      <c r="Y150" s="225"/>
      <c r="AG150" t="s">
        <v>123</v>
      </c>
    </row>
    <row r="151" spans="1:60" outlineLevel="1" x14ac:dyDescent="0.2">
      <c r="A151" s="233">
        <v>61</v>
      </c>
      <c r="B151" s="234" t="s">
        <v>334</v>
      </c>
      <c r="C151" s="253" t="s">
        <v>335</v>
      </c>
      <c r="D151" s="235" t="s">
        <v>257</v>
      </c>
      <c r="E151" s="236">
        <v>28</v>
      </c>
      <c r="F151" s="237"/>
      <c r="G151" s="238">
        <f>ROUND(E151*F151,2)</f>
        <v>0</v>
      </c>
      <c r="H151" s="237"/>
      <c r="I151" s="238">
        <f>ROUND(E151*H151,2)</f>
        <v>0</v>
      </c>
      <c r="J151" s="237"/>
      <c r="K151" s="238">
        <f>ROUND(E151*J151,2)</f>
        <v>0</v>
      </c>
      <c r="L151" s="238">
        <v>21</v>
      </c>
      <c r="M151" s="238">
        <f>G151*(1+L151/100)</f>
        <v>0</v>
      </c>
      <c r="N151" s="236">
        <v>6.7000000000000004E-2</v>
      </c>
      <c r="O151" s="236">
        <f>ROUND(E151*N151,2)</f>
        <v>1.88</v>
      </c>
      <c r="P151" s="236">
        <v>0</v>
      </c>
      <c r="Q151" s="236">
        <f>ROUND(E151*P151,2)</f>
        <v>0</v>
      </c>
      <c r="R151" s="238" t="s">
        <v>127</v>
      </c>
      <c r="S151" s="238" t="s">
        <v>128</v>
      </c>
      <c r="T151" s="239" t="s">
        <v>128</v>
      </c>
      <c r="U151" s="222">
        <v>0.15</v>
      </c>
      <c r="V151" s="222">
        <f>ROUND(E151*U151,2)</f>
        <v>4.2</v>
      </c>
      <c r="W151" s="222"/>
      <c r="X151" s="222" t="s">
        <v>129</v>
      </c>
      <c r="Y151" s="222" t="s">
        <v>130</v>
      </c>
      <c r="Z151" s="212"/>
      <c r="AA151" s="212"/>
      <c r="AB151" s="212"/>
      <c r="AC151" s="212"/>
      <c r="AD151" s="212"/>
      <c r="AE151" s="212"/>
      <c r="AF151" s="212"/>
      <c r="AG151" s="212" t="s">
        <v>131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19"/>
      <c r="B152" s="220"/>
      <c r="C152" s="257" t="s">
        <v>336</v>
      </c>
      <c r="D152" s="250"/>
      <c r="E152" s="250"/>
      <c r="F152" s="250"/>
      <c r="G152" s="250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202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33">
        <v>62</v>
      </c>
      <c r="B153" s="234" t="s">
        <v>337</v>
      </c>
      <c r="C153" s="253" t="s">
        <v>338</v>
      </c>
      <c r="D153" s="235" t="s">
        <v>257</v>
      </c>
      <c r="E153" s="236">
        <v>840</v>
      </c>
      <c r="F153" s="237"/>
      <c r="G153" s="238">
        <f>ROUND(E153*F153,2)</f>
        <v>0</v>
      </c>
      <c r="H153" s="237"/>
      <c r="I153" s="238">
        <f>ROUND(E153*H153,2)</f>
        <v>0</v>
      </c>
      <c r="J153" s="237"/>
      <c r="K153" s="238">
        <f>ROUND(E153*J153,2)</f>
        <v>0</v>
      </c>
      <c r="L153" s="238">
        <v>21</v>
      </c>
      <c r="M153" s="238">
        <f>G153*(1+L153/100)</f>
        <v>0</v>
      </c>
      <c r="N153" s="236">
        <v>0</v>
      </c>
      <c r="O153" s="236">
        <f>ROUND(E153*N153,2)</f>
        <v>0</v>
      </c>
      <c r="P153" s="236">
        <v>0</v>
      </c>
      <c r="Q153" s="236">
        <f>ROUND(E153*P153,2)</f>
        <v>0</v>
      </c>
      <c r="R153" s="238" t="s">
        <v>127</v>
      </c>
      <c r="S153" s="238" t="s">
        <v>128</v>
      </c>
      <c r="T153" s="239" t="s">
        <v>128</v>
      </c>
      <c r="U153" s="222">
        <v>0</v>
      </c>
      <c r="V153" s="222">
        <f>ROUND(E153*U153,2)</f>
        <v>0</v>
      </c>
      <c r="W153" s="222"/>
      <c r="X153" s="222" t="s">
        <v>129</v>
      </c>
      <c r="Y153" s="222" t="s">
        <v>130</v>
      </c>
      <c r="Z153" s="212"/>
      <c r="AA153" s="212"/>
      <c r="AB153" s="212"/>
      <c r="AC153" s="212"/>
      <c r="AD153" s="212"/>
      <c r="AE153" s="212"/>
      <c r="AF153" s="212"/>
      <c r="AG153" s="212" t="s">
        <v>131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2" x14ac:dyDescent="0.2">
      <c r="A154" s="219"/>
      <c r="B154" s="220"/>
      <c r="C154" s="255" t="s">
        <v>339</v>
      </c>
      <c r="D154" s="223"/>
      <c r="E154" s="224">
        <v>840</v>
      </c>
      <c r="F154" s="222"/>
      <c r="G154" s="222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146</v>
      </c>
      <c r="AH154" s="212">
        <v>5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33">
        <v>63</v>
      </c>
      <c r="B155" s="234" t="s">
        <v>340</v>
      </c>
      <c r="C155" s="253" t="s">
        <v>341</v>
      </c>
      <c r="D155" s="235" t="s">
        <v>140</v>
      </c>
      <c r="E155" s="236">
        <v>75</v>
      </c>
      <c r="F155" s="237"/>
      <c r="G155" s="238">
        <f>ROUND(E155*F155,2)</f>
        <v>0</v>
      </c>
      <c r="H155" s="237"/>
      <c r="I155" s="238">
        <f>ROUND(E155*H155,2)</f>
        <v>0</v>
      </c>
      <c r="J155" s="237"/>
      <c r="K155" s="238">
        <f>ROUND(E155*J155,2)</f>
        <v>0</v>
      </c>
      <c r="L155" s="238">
        <v>21</v>
      </c>
      <c r="M155" s="238">
        <f>G155*(1+L155/100)</f>
        <v>0</v>
      </c>
      <c r="N155" s="236">
        <v>4.3E-3</v>
      </c>
      <c r="O155" s="236">
        <f>ROUND(E155*N155,2)</f>
        <v>0.32</v>
      </c>
      <c r="P155" s="236">
        <v>0</v>
      </c>
      <c r="Q155" s="236">
        <f>ROUND(E155*P155,2)</f>
        <v>0</v>
      </c>
      <c r="R155" s="238" t="s">
        <v>127</v>
      </c>
      <c r="S155" s="238" t="s">
        <v>128</v>
      </c>
      <c r="T155" s="239" t="s">
        <v>128</v>
      </c>
      <c r="U155" s="222">
        <v>0.21</v>
      </c>
      <c r="V155" s="222">
        <f>ROUND(E155*U155,2)</f>
        <v>15.75</v>
      </c>
      <c r="W155" s="222"/>
      <c r="X155" s="222" t="s">
        <v>129</v>
      </c>
      <c r="Y155" s="222" t="s">
        <v>130</v>
      </c>
      <c r="Z155" s="212"/>
      <c r="AA155" s="212"/>
      <c r="AB155" s="212"/>
      <c r="AC155" s="212"/>
      <c r="AD155" s="212"/>
      <c r="AE155" s="212"/>
      <c r="AF155" s="212"/>
      <c r="AG155" s="212" t="s">
        <v>131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2" x14ac:dyDescent="0.2">
      <c r="A156" s="219"/>
      <c r="B156" s="220"/>
      <c r="C156" s="254" t="s">
        <v>342</v>
      </c>
      <c r="D156" s="248"/>
      <c r="E156" s="248"/>
      <c r="F156" s="248"/>
      <c r="G156" s="248"/>
      <c r="H156" s="222"/>
      <c r="I156" s="222"/>
      <c r="J156" s="222"/>
      <c r="K156" s="222"/>
      <c r="L156" s="222"/>
      <c r="M156" s="222"/>
      <c r="N156" s="221"/>
      <c r="O156" s="221"/>
      <c r="P156" s="221"/>
      <c r="Q156" s="221"/>
      <c r="R156" s="222"/>
      <c r="S156" s="222"/>
      <c r="T156" s="222"/>
      <c r="U156" s="222"/>
      <c r="V156" s="222"/>
      <c r="W156" s="222"/>
      <c r="X156" s="222"/>
      <c r="Y156" s="222"/>
      <c r="Z156" s="212"/>
      <c r="AA156" s="212"/>
      <c r="AB156" s="212"/>
      <c r="AC156" s="212"/>
      <c r="AD156" s="212"/>
      <c r="AE156" s="212"/>
      <c r="AF156" s="212"/>
      <c r="AG156" s="212" t="s">
        <v>135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19"/>
      <c r="B157" s="220"/>
      <c r="C157" s="255" t="s">
        <v>343</v>
      </c>
      <c r="D157" s="223"/>
      <c r="E157" s="224">
        <v>63</v>
      </c>
      <c r="F157" s="222"/>
      <c r="G157" s="222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146</v>
      </c>
      <c r="AH157" s="212">
        <v>5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3" x14ac:dyDescent="0.2">
      <c r="A158" s="219"/>
      <c r="B158" s="220"/>
      <c r="C158" s="255" t="s">
        <v>344</v>
      </c>
      <c r="D158" s="223"/>
      <c r="E158" s="224">
        <v>12</v>
      </c>
      <c r="F158" s="222"/>
      <c r="G158" s="22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146</v>
      </c>
      <c r="AH158" s="212">
        <v>5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 x14ac:dyDescent="0.2">
      <c r="A159" s="233">
        <v>64</v>
      </c>
      <c r="B159" s="234" t="s">
        <v>345</v>
      </c>
      <c r="C159" s="253" t="s">
        <v>346</v>
      </c>
      <c r="D159" s="235" t="s">
        <v>140</v>
      </c>
      <c r="E159" s="236">
        <v>12</v>
      </c>
      <c r="F159" s="237"/>
      <c r="G159" s="238">
        <f>ROUND(E159*F159,2)</f>
        <v>0</v>
      </c>
      <c r="H159" s="237"/>
      <c r="I159" s="238">
        <f>ROUND(E159*H159,2)</f>
        <v>0</v>
      </c>
      <c r="J159" s="237"/>
      <c r="K159" s="238">
        <f>ROUND(E159*J159,2)</f>
        <v>0</v>
      </c>
      <c r="L159" s="238">
        <v>21</v>
      </c>
      <c r="M159" s="238">
        <f>G159*(1+L159/100)</f>
        <v>0</v>
      </c>
      <c r="N159" s="236">
        <v>0</v>
      </c>
      <c r="O159" s="236">
        <f>ROUND(E159*N159,2)</f>
        <v>0</v>
      </c>
      <c r="P159" s="236">
        <v>0</v>
      </c>
      <c r="Q159" s="236">
        <f>ROUND(E159*P159,2)</f>
        <v>0</v>
      </c>
      <c r="R159" s="238" t="s">
        <v>127</v>
      </c>
      <c r="S159" s="238" t="s">
        <v>128</v>
      </c>
      <c r="T159" s="239" t="s">
        <v>128</v>
      </c>
      <c r="U159" s="222">
        <v>3.2000000000000001E-2</v>
      </c>
      <c r="V159" s="222">
        <f>ROUND(E159*U159,2)</f>
        <v>0.38</v>
      </c>
      <c r="W159" s="222"/>
      <c r="X159" s="222" t="s">
        <v>129</v>
      </c>
      <c r="Y159" s="222" t="s">
        <v>130</v>
      </c>
      <c r="Z159" s="212"/>
      <c r="AA159" s="212"/>
      <c r="AB159" s="212"/>
      <c r="AC159" s="212"/>
      <c r="AD159" s="212"/>
      <c r="AE159" s="212"/>
      <c r="AF159" s="212"/>
      <c r="AG159" s="212" t="s">
        <v>131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2" x14ac:dyDescent="0.2">
      <c r="A160" s="219"/>
      <c r="B160" s="220"/>
      <c r="C160" s="254" t="s">
        <v>347</v>
      </c>
      <c r="D160" s="248"/>
      <c r="E160" s="248"/>
      <c r="F160" s="248"/>
      <c r="G160" s="248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135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1" x14ac:dyDescent="0.2">
      <c r="A161" s="233">
        <v>65</v>
      </c>
      <c r="B161" s="234" t="s">
        <v>348</v>
      </c>
      <c r="C161" s="253" t="s">
        <v>349</v>
      </c>
      <c r="D161" s="235" t="s">
        <v>140</v>
      </c>
      <c r="E161" s="236">
        <v>63</v>
      </c>
      <c r="F161" s="237"/>
      <c r="G161" s="238">
        <f>ROUND(E161*F161,2)</f>
        <v>0</v>
      </c>
      <c r="H161" s="237"/>
      <c r="I161" s="238">
        <f>ROUND(E161*H161,2)</f>
        <v>0</v>
      </c>
      <c r="J161" s="237"/>
      <c r="K161" s="238">
        <f>ROUND(E161*J161,2)</f>
        <v>0</v>
      </c>
      <c r="L161" s="238">
        <v>21</v>
      </c>
      <c r="M161" s="238">
        <f>G161*(1+L161/100)</f>
        <v>0</v>
      </c>
      <c r="N161" s="236">
        <v>0</v>
      </c>
      <c r="O161" s="236">
        <f>ROUND(E161*N161,2)</f>
        <v>0</v>
      </c>
      <c r="P161" s="236">
        <v>0</v>
      </c>
      <c r="Q161" s="236">
        <f>ROUND(E161*P161,2)</f>
        <v>0</v>
      </c>
      <c r="R161" s="238" t="s">
        <v>127</v>
      </c>
      <c r="S161" s="238" t="s">
        <v>128</v>
      </c>
      <c r="T161" s="239" t="s">
        <v>128</v>
      </c>
      <c r="U161" s="222">
        <v>0.04</v>
      </c>
      <c r="V161" s="222">
        <f>ROUND(E161*U161,2)</f>
        <v>2.52</v>
      </c>
      <c r="W161" s="222"/>
      <c r="X161" s="222" t="s">
        <v>129</v>
      </c>
      <c r="Y161" s="222" t="s">
        <v>130</v>
      </c>
      <c r="Z161" s="212"/>
      <c r="AA161" s="212"/>
      <c r="AB161" s="212"/>
      <c r="AC161" s="212"/>
      <c r="AD161" s="212"/>
      <c r="AE161" s="212"/>
      <c r="AF161" s="212"/>
      <c r="AG161" s="212" t="s">
        <v>131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54" t="s">
        <v>347</v>
      </c>
      <c r="D162" s="248"/>
      <c r="E162" s="248"/>
      <c r="F162" s="248"/>
      <c r="G162" s="248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135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x14ac:dyDescent="0.2">
      <c r="A163" s="226" t="s">
        <v>122</v>
      </c>
      <c r="B163" s="227" t="s">
        <v>84</v>
      </c>
      <c r="C163" s="251" t="s">
        <v>85</v>
      </c>
      <c r="D163" s="228"/>
      <c r="E163" s="229"/>
      <c r="F163" s="230"/>
      <c r="G163" s="230">
        <f>SUMIF(AG164:AG195,"&lt;&gt;NOR",G164:G195)</f>
        <v>0</v>
      </c>
      <c r="H163" s="230"/>
      <c r="I163" s="230">
        <f>SUM(I164:I195)</f>
        <v>0</v>
      </c>
      <c r="J163" s="230"/>
      <c r="K163" s="230">
        <f>SUM(K164:K195)</f>
        <v>0</v>
      </c>
      <c r="L163" s="230"/>
      <c r="M163" s="230">
        <f>SUM(M164:M195)</f>
        <v>0</v>
      </c>
      <c r="N163" s="229"/>
      <c r="O163" s="229">
        <f>SUM(O164:O195)</f>
        <v>0</v>
      </c>
      <c r="P163" s="229"/>
      <c r="Q163" s="229">
        <f>SUM(Q164:Q195)</f>
        <v>0</v>
      </c>
      <c r="R163" s="230"/>
      <c r="S163" s="230"/>
      <c r="T163" s="231"/>
      <c r="U163" s="225"/>
      <c r="V163" s="225">
        <f>SUM(V164:V195)</f>
        <v>74</v>
      </c>
      <c r="W163" s="225"/>
      <c r="X163" s="225"/>
      <c r="Y163" s="225"/>
      <c r="AG163" t="s">
        <v>123</v>
      </c>
    </row>
    <row r="164" spans="1:60" outlineLevel="1" x14ac:dyDescent="0.2">
      <c r="A164" s="233">
        <v>66</v>
      </c>
      <c r="B164" s="234" t="s">
        <v>350</v>
      </c>
      <c r="C164" s="253" t="s">
        <v>351</v>
      </c>
      <c r="D164" s="235" t="s">
        <v>219</v>
      </c>
      <c r="E164" s="236">
        <v>6.5145400000000002</v>
      </c>
      <c r="F164" s="237"/>
      <c r="G164" s="238">
        <f>ROUND(E164*F164,2)</f>
        <v>0</v>
      </c>
      <c r="H164" s="237"/>
      <c r="I164" s="238">
        <f>ROUND(E164*H164,2)</f>
        <v>0</v>
      </c>
      <c r="J164" s="237"/>
      <c r="K164" s="238">
        <f>ROUND(E164*J164,2)</f>
        <v>0</v>
      </c>
      <c r="L164" s="238">
        <v>21</v>
      </c>
      <c r="M164" s="238">
        <f>G164*(1+L164/100)</f>
        <v>0</v>
      </c>
      <c r="N164" s="236">
        <v>0</v>
      </c>
      <c r="O164" s="236">
        <f>ROUND(E164*N164,2)</f>
        <v>0</v>
      </c>
      <c r="P164" s="236">
        <v>0</v>
      </c>
      <c r="Q164" s="236">
        <f>ROUND(E164*P164,2)</f>
        <v>0</v>
      </c>
      <c r="R164" s="238" t="s">
        <v>141</v>
      </c>
      <c r="S164" s="238" t="s">
        <v>128</v>
      </c>
      <c r="T164" s="239" t="s">
        <v>128</v>
      </c>
      <c r="U164" s="222">
        <v>0.35</v>
      </c>
      <c r="V164" s="222">
        <f>ROUND(E164*U164,2)</f>
        <v>2.2799999999999998</v>
      </c>
      <c r="W164" s="222"/>
      <c r="X164" s="222" t="s">
        <v>129</v>
      </c>
      <c r="Y164" s="222" t="s">
        <v>130</v>
      </c>
      <c r="Z164" s="212"/>
      <c r="AA164" s="212"/>
      <c r="AB164" s="212"/>
      <c r="AC164" s="212"/>
      <c r="AD164" s="212"/>
      <c r="AE164" s="212"/>
      <c r="AF164" s="212"/>
      <c r="AG164" s="212" t="s">
        <v>131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55" t="s">
        <v>352</v>
      </c>
      <c r="D165" s="223"/>
      <c r="E165" s="224">
        <v>11.86454</v>
      </c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146</v>
      </c>
      <c r="AH165" s="212">
        <v>5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55" t="s">
        <v>353</v>
      </c>
      <c r="D166" s="223"/>
      <c r="E166" s="224">
        <v>-5.35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146</v>
      </c>
      <c r="AH166" s="212">
        <v>5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33">
        <v>67</v>
      </c>
      <c r="B167" s="234" t="s">
        <v>354</v>
      </c>
      <c r="C167" s="253" t="s">
        <v>355</v>
      </c>
      <c r="D167" s="235" t="s">
        <v>219</v>
      </c>
      <c r="E167" s="236">
        <v>5.35</v>
      </c>
      <c r="F167" s="237"/>
      <c r="G167" s="238">
        <f>ROUND(E167*F167,2)</f>
        <v>0</v>
      </c>
      <c r="H167" s="237"/>
      <c r="I167" s="238">
        <f>ROUND(E167*H167,2)</f>
        <v>0</v>
      </c>
      <c r="J167" s="237"/>
      <c r="K167" s="238">
        <f>ROUND(E167*J167,2)</f>
        <v>0</v>
      </c>
      <c r="L167" s="238">
        <v>21</v>
      </c>
      <c r="M167" s="238">
        <f>G167*(1+L167/100)</f>
        <v>0</v>
      </c>
      <c r="N167" s="236">
        <v>0</v>
      </c>
      <c r="O167" s="236">
        <f>ROUND(E167*N167,2)</f>
        <v>0</v>
      </c>
      <c r="P167" s="236">
        <v>0</v>
      </c>
      <c r="Q167" s="236">
        <f>ROUND(E167*P167,2)</f>
        <v>0</v>
      </c>
      <c r="R167" s="238" t="s">
        <v>141</v>
      </c>
      <c r="S167" s="238" t="s">
        <v>128</v>
      </c>
      <c r="T167" s="239" t="s">
        <v>128</v>
      </c>
      <c r="U167" s="222">
        <v>0.35</v>
      </c>
      <c r="V167" s="222">
        <f>ROUND(E167*U167,2)</f>
        <v>1.87</v>
      </c>
      <c r="W167" s="222"/>
      <c r="X167" s="222" t="s">
        <v>129</v>
      </c>
      <c r="Y167" s="222" t="s">
        <v>130</v>
      </c>
      <c r="Z167" s="212"/>
      <c r="AA167" s="212"/>
      <c r="AB167" s="212"/>
      <c r="AC167" s="212"/>
      <c r="AD167" s="212"/>
      <c r="AE167" s="212"/>
      <c r="AF167" s="212"/>
      <c r="AG167" s="212" t="s">
        <v>131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55" t="s">
        <v>356</v>
      </c>
      <c r="D168" s="223"/>
      <c r="E168" s="224">
        <v>5.35</v>
      </c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146</v>
      </c>
      <c r="AH168" s="212">
        <v>5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33">
        <v>68</v>
      </c>
      <c r="B169" s="234" t="s">
        <v>357</v>
      </c>
      <c r="C169" s="253" t="s">
        <v>358</v>
      </c>
      <c r="D169" s="235" t="s">
        <v>219</v>
      </c>
      <c r="E169" s="236">
        <v>58.630859999999998</v>
      </c>
      <c r="F169" s="237"/>
      <c r="G169" s="238">
        <f>ROUND(E169*F169,2)</f>
        <v>0</v>
      </c>
      <c r="H169" s="237"/>
      <c r="I169" s="238">
        <f>ROUND(E169*H169,2)</f>
        <v>0</v>
      </c>
      <c r="J169" s="237"/>
      <c r="K169" s="238">
        <f>ROUND(E169*J169,2)</f>
        <v>0</v>
      </c>
      <c r="L169" s="238">
        <v>21</v>
      </c>
      <c r="M169" s="238">
        <f>G169*(1+L169/100)</f>
        <v>0</v>
      </c>
      <c r="N169" s="236">
        <v>0</v>
      </c>
      <c r="O169" s="236">
        <f>ROUND(E169*N169,2)</f>
        <v>0</v>
      </c>
      <c r="P169" s="236">
        <v>0</v>
      </c>
      <c r="Q169" s="236">
        <f>ROUND(E169*P169,2)</f>
        <v>0</v>
      </c>
      <c r="R169" s="238" t="s">
        <v>141</v>
      </c>
      <c r="S169" s="238" t="s">
        <v>128</v>
      </c>
      <c r="T169" s="239" t="s">
        <v>128</v>
      </c>
      <c r="U169" s="222">
        <v>0</v>
      </c>
      <c r="V169" s="222">
        <f>ROUND(E169*U169,2)</f>
        <v>0</v>
      </c>
      <c r="W169" s="222"/>
      <c r="X169" s="222" t="s">
        <v>129</v>
      </c>
      <c r="Y169" s="222" t="s">
        <v>130</v>
      </c>
      <c r="Z169" s="212"/>
      <c r="AA169" s="212"/>
      <c r="AB169" s="212"/>
      <c r="AC169" s="212"/>
      <c r="AD169" s="212"/>
      <c r="AE169" s="212"/>
      <c r="AF169" s="212"/>
      <c r="AG169" s="212" t="s">
        <v>131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2" x14ac:dyDescent="0.2">
      <c r="A170" s="219"/>
      <c r="B170" s="220"/>
      <c r="C170" s="255" t="s">
        <v>359</v>
      </c>
      <c r="D170" s="223"/>
      <c r="E170" s="224">
        <v>58.630859999999998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146</v>
      </c>
      <c r="AH170" s="212">
        <v>5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33">
        <v>69</v>
      </c>
      <c r="B171" s="234" t="s">
        <v>360</v>
      </c>
      <c r="C171" s="253" t="s">
        <v>361</v>
      </c>
      <c r="D171" s="235" t="s">
        <v>219</v>
      </c>
      <c r="E171" s="236">
        <v>48.15</v>
      </c>
      <c r="F171" s="237"/>
      <c r="G171" s="238">
        <f>ROUND(E171*F171,2)</f>
        <v>0</v>
      </c>
      <c r="H171" s="237"/>
      <c r="I171" s="238">
        <f>ROUND(E171*H171,2)</f>
        <v>0</v>
      </c>
      <c r="J171" s="237"/>
      <c r="K171" s="238">
        <f>ROUND(E171*J171,2)</f>
        <v>0</v>
      </c>
      <c r="L171" s="238">
        <v>21</v>
      </c>
      <c r="M171" s="238">
        <f>G171*(1+L171/100)</f>
        <v>0</v>
      </c>
      <c r="N171" s="236">
        <v>0</v>
      </c>
      <c r="O171" s="236">
        <f>ROUND(E171*N171,2)</f>
        <v>0</v>
      </c>
      <c r="P171" s="236">
        <v>0</v>
      </c>
      <c r="Q171" s="236">
        <f>ROUND(E171*P171,2)</f>
        <v>0</v>
      </c>
      <c r="R171" s="238" t="s">
        <v>141</v>
      </c>
      <c r="S171" s="238" t="s">
        <v>128</v>
      </c>
      <c r="T171" s="239" t="s">
        <v>128</v>
      </c>
      <c r="U171" s="222">
        <v>0</v>
      </c>
      <c r="V171" s="222">
        <f>ROUND(E171*U171,2)</f>
        <v>0</v>
      </c>
      <c r="W171" s="222"/>
      <c r="X171" s="222" t="s">
        <v>129</v>
      </c>
      <c r="Y171" s="222" t="s">
        <v>130</v>
      </c>
      <c r="Z171" s="212"/>
      <c r="AA171" s="212"/>
      <c r="AB171" s="212"/>
      <c r="AC171" s="212"/>
      <c r="AD171" s="212"/>
      <c r="AE171" s="212"/>
      <c r="AF171" s="212"/>
      <c r="AG171" s="212" t="s">
        <v>131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2" x14ac:dyDescent="0.2">
      <c r="A172" s="219"/>
      <c r="B172" s="220"/>
      <c r="C172" s="255" t="s">
        <v>362</v>
      </c>
      <c r="D172" s="223"/>
      <c r="E172" s="224">
        <v>48.15</v>
      </c>
      <c r="F172" s="222"/>
      <c r="G172" s="22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146</v>
      </c>
      <c r="AH172" s="212">
        <v>5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33">
        <v>70</v>
      </c>
      <c r="B173" s="234" t="s">
        <v>363</v>
      </c>
      <c r="C173" s="253" t="s">
        <v>364</v>
      </c>
      <c r="D173" s="235" t="s">
        <v>219</v>
      </c>
      <c r="E173" s="236">
        <v>11.86454</v>
      </c>
      <c r="F173" s="237"/>
      <c r="G173" s="238">
        <f>ROUND(E173*F173,2)</f>
        <v>0</v>
      </c>
      <c r="H173" s="237"/>
      <c r="I173" s="238">
        <f>ROUND(E173*H173,2)</f>
        <v>0</v>
      </c>
      <c r="J173" s="237"/>
      <c r="K173" s="238">
        <f>ROUND(E173*J173,2)</f>
        <v>0</v>
      </c>
      <c r="L173" s="238">
        <v>21</v>
      </c>
      <c r="M173" s="238">
        <f>G173*(1+L173/100)</f>
        <v>0</v>
      </c>
      <c r="N173" s="236">
        <v>0</v>
      </c>
      <c r="O173" s="236">
        <f>ROUND(E173*N173,2)</f>
        <v>0</v>
      </c>
      <c r="P173" s="236">
        <v>0</v>
      </c>
      <c r="Q173" s="236">
        <f>ROUND(E173*P173,2)</f>
        <v>0</v>
      </c>
      <c r="R173" s="238" t="s">
        <v>141</v>
      </c>
      <c r="S173" s="238" t="s">
        <v>128</v>
      </c>
      <c r="T173" s="239" t="s">
        <v>128</v>
      </c>
      <c r="U173" s="222">
        <v>0.56000000000000005</v>
      </c>
      <c r="V173" s="222">
        <f>ROUND(E173*U173,2)</f>
        <v>6.64</v>
      </c>
      <c r="W173" s="222"/>
      <c r="X173" s="222" t="s">
        <v>129</v>
      </c>
      <c r="Y173" s="222" t="s">
        <v>130</v>
      </c>
      <c r="Z173" s="212"/>
      <c r="AA173" s="212"/>
      <c r="AB173" s="212"/>
      <c r="AC173" s="212"/>
      <c r="AD173" s="212"/>
      <c r="AE173" s="212"/>
      <c r="AF173" s="212"/>
      <c r="AG173" s="212" t="s">
        <v>131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2" x14ac:dyDescent="0.2">
      <c r="A174" s="219"/>
      <c r="B174" s="220"/>
      <c r="C174" s="255" t="s">
        <v>365</v>
      </c>
      <c r="D174" s="223"/>
      <c r="E174" s="224">
        <v>2.6389999999999998</v>
      </c>
      <c r="F174" s="222"/>
      <c r="G174" s="222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146</v>
      </c>
      <c r="AH174" s="212">
        <v>7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55" t="s">
        <v>366</v>
      </c>
      <c r="D175" s="223"/>
      <c r="E175" s="224">
        <v>9.2255400000000005</v>
      </c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146</v>
      </c>
      <c r="AH175" s="212">
        <v>7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 x14ac:dyDescent="0.2">
      <c r="A176" s="233">
        <v>71</v>
      </c>
      <c r="B176" s="234" t="s">
        <v>367</v>
      </c>
      <c r="C176" s="253" t="s">
        <v>368</v>
      </c>
      <c r="D176" s="235" t="s">
        <v>219</v>
      </c>
      <c r="E176" s="236">
        <v>63.685540000000003</v>
      </c>
      <c r="F176" s="237"/>
      <c r="G176" s="238">
        <f>ROUND(E176*F176,2)</f>
        <v>0</v>
      </c>
      <c r="H176" s="237"/>
      <c r="I176" s="238">
        <f>ROUND(E176*H176,2)</f>
        <v>0</v>
      </c>
      <c r="J176" s="237"/>
      <c r="K176" s="238">
        <f>ROUND(E176*J176,2)</f>
        <v>0</v>
      </c>
      <c r="L176" s="238">
        <v>21</v>
      </c>
      <c r="M176" s="238">
        <f>G176*(1+L176/100)</f>
        <v>0</v>
      </c>
      <c r="N176" s="236">
        <v>0</v>
      </c>
      <c r="O176" s="236">
        <f>ROUND(E176*N176,2)</f>
        <v>0</v>
      </c>
      <c r="P176" s="236">
        <v>0</v>
      </c>
      <c r="Q176" s="236">
        <f>ROUND(E176*P176,2)</f>
        <v>0</v>
      </c>
      <c r="R176" s="238"/>
      <c r="S176" s="238" t="s">
        <v>128</v>
      </c>
      <c r="T176" s="239" t="s">
        <v>128</v>
      </c>
      <c r="U176" s="222">
        <v>0.96</v>
      </c>
      <c r="V176" s="222">
        <f>ROUND(E176*U176,2)</f>
        <v>61.14</v>
      </c>
      <c r="W176" s="222"/>
      <c r="X176" s="222" t="s">
        <v>129</v>
      </c>
      <c r="Y176" s="222" t="s">
        <v>130</v>
      </c>
      <c r="Z176" s="212"/>
      <c r="AA176" s="212"/>
      <c r="AB176" s="212"/>
      <c r="AC176" s="212"/>
      <c r="AD176" s="212"/>
      <c r="AE176" s="212"/>
      <c r="AF176" s="212"/>
      <c r="AG176" s="212" t="s">
        <v>131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19"/>
      <c r="B177" s="220"/>
      <c r="C177" s="255" t="s">
        <v>369</v>
      </c>
      <c r="D177" s="223"/>
      <c r="E177" s="224">
        <v>6.5145400000000002</v>
      </c>
      <c r="F177" s="222"/>
      <c r="G177" s="222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146</v>
      </c>
      <c r="AH177" s="212">
        <v>5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55" t="s">
        <v>370</v>
      </c>
      <c r="D178" s="223"/>
      <c r="E178" s="224">
        <v>5.35</v>
      </c>
      <c r="F178" s="222"/>
      <c r="G178" s="22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146</v>
      </c>
      <c r="AH178" s="212">
        <v>5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55" t="s">
        <v>371</v>
      </c>
      <c r="D179" s="223"/>
      <c r="E179" s="224">
        <v>51.820999999999998</v>
      </c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146</v>
      </c>
      <c r="AH179" s="212">
        <v>5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33">
        <v>72</v>
      </c>
      <c r="B180" s="234" t="s">
        <v>372</v>
      </c>
      <c r="C180" s="253" t="s">
        <v>373</v>
      </c>
      <c r="D180" s="235" t="s">
        <v>219</v>
      </c>
      <c r="E180" s="236">
        <v>51.820999999999998</v>
      </c>
      <c r="F180" s="237"/>
      <c r="G180" s="238">
        <f>ROUND(E180*F180,2)</f>
        <v>0</v>
      </c>
      <c r="H180" s="237"/>
      <c r="I180" s="238">
        <f>ROUND(E180*H180,2)</f>
        <v>0</v>
      </c>
      <c r="J180" s="237"/>
      <c r="K180" s="238">
        <f>ROUND(E180*J180,2)</f>
        <v>0</v>
      </c>
      <c r="L180" s="238">
        <v>21</v>
      </c>
      <c r="M180" s="238">
        <f>G180*(1+L180/100)</f>
        <v>0</v>
      </c>
      <c r="N180" s="236">
        <v>0</v>
      </c>
      <c r="O180" s="236">
        <f>ROUND(E180*N180,2)</f>
        <v>0</v>
      </c>
      <c r="P180" s="236">
        <v>0</v>
      </c>
      <c r="Q180" s="236">
        <f>ROUND(E180*P180,2)</f>
        <v>0</v>
      </c>
      <c r="R180" s="238" t="s">
        <v>374</v>
      </c>
      <c r="S180" s="238" t="s">
        <v>128</v>
      </c>
      <c r="T180" s="239" t="s">
        <v>128</v>
      </c>
      <c r="U180" s="222">
        <v>0.04</v>
      </c>
      <c r="V180" s="222">
        <f>ROUND(E180*U180,2)</f>
        <v>2.0699999999999998</v>
      </c>
      <c r="W180" s="222"/>
      <c r="X180" s="222" t="s">
        <v>129</v>
      </c>
      <c r="Y180" s="222" t="s">
        <v>130</v>
      </c>
      <c r="Z180" s="212"/>
      <c r="AA180" s="212"/>
      <c r="AB180" s="212"/>
      <c r="AC180" s="212"/>
      <c r="AD180" s="212"/>
      <c r="AE180" s="212"/>
      <c r="AF180" s="212"/>
      <c r="AG180" s="212" t="s">
        <v>131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2" x14ac:dyDescent="0.2">
      <c r="A181" s="219"/>
      <c r="B181" s="220"/>
      <c r="C181" s="254" t="s">
        <v>375</v>
      </c>
      <c r="D181" s="248"/>
      <c r="E181" s="248"/>
      <c r="F181" s="248"/>
      <c r="G181" s="248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135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2" x14ac:dyDescent="0.2">
      <c r="A182" s="219"/>
      <c r="B182" s="220"/>
      <c r="C182" s="255" t="s">
        <v>376</v>
      </c>
      <c r="D182" s="223"/>
      <c r="E182" s="224">
        <v>28.71</v>
      </c>
      <c r="F182" s="222"/>
      <c r="G182" s="222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146</v>
      </c>
      <c r="AH182" s="212">
        <v>7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3" x14ac:dyDescent="0.2">
      <c r="A183" s="219"/>
      <c r="B183" s="220"/>
      <c r="C183" s="255" t="s">
        <v>377</v>
      </c>
      <c r="D183" s="223"/>
      <c r="E183" s="224">
        <v>23.111000000000001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146</v>
      </c>
      <c r="AH183" s="212">
        <v>5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1" x14ac:dyDescent="0.2">
      <c r="A184" s="233">
        <v>73</v>
      </c>
      <c r="B184" s="234" t="s">
        <v>378</v>
      </c>
      <c r="C184" s="253" t="s">
        <v>379</v>
      </c>
      <c r="D184" s="235" t="s">
        <v>219</v>
      </c>
      <c r="E184" s="236">
        <v>207.28399999999999</v>
      </c>
      <c r="F184" s="237"/>
      <c r="G184" s="238">
        <f>ROUND(E184*F184,2)</f>
        <v>0</v>
      </c>
      <c r="H184" s="237"/>
      <c r="I184" s="238">
        <f>ROUND(E184*H184,2)</f>
        <v>0</v>
      </c>
      <c r="J184" s="237"/>
      <c r="K184" s="238">
        <f>ROUND(E184*J184,2)</f>
        <v>0</v>
      </c>
      <c r="L184" s="238">
        <v>21</v>
      </c>
      <c r="M184" s="238">
        <f>G184*(1+L184/100)</f>
        <v>0</v>
      </c>
      <c r="N184" s="236">
        <v>0</v>
      </c>
      <c r="O184" s="236">
        <f>ROUND(E184*N184,2)</f>
        <v>0</v>
      </c>
      <c r="P184" s="236">
        <v>0</v>
      </c>
      <c r="Q184" s="236">
        <f>ROUND(E184*P184,2)</f>
        <v>0</v>
      </c>
      <c r="R184" s="238" t="s">
        <v>374</v>
      </c>
      <c r="S184" s="238" t="s">
        <v>128</v>
      </c>
      <c r="T184" s="239" t="s">
        <v>128</v>
      </c>
      <c r="U184" s="222">
        <v>0</v>
      </c>
      <c r="V184" s="222">
        <f>ROUND(E184*U184,2)</f>
        <v>0</v>
      </c>
      <c r="W184" s="222"/>
      <c r="X184" s="222" t="s">
        <v>129</v>
      </c>
      <c r="Y184" s="222" t="s">
        <v>130</v>
      </c>
      <c r="Z184" s="212"/>
      <c r="AA184" s="212"/>
      <c r="AB184" s="212"/>
      <c r="AC184" s="212"/>
      <c r="AD184" s="212"/>
      <c r="AE184" s="212"/>
      <c r="AF184" s="212"/>
      <c r="AG184" s="212" t="s">
        <v>131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2" x14ac:dyDescent="0.2">
      <c r="A185" s="219"/>
      <c r="B185" s="220"/>
      <c r="C185" s="254" t="s">
        <v>375</v>
      </c>
      <c r="D185" s="248"/>
      <c r="E185" s="248"/>
      <c r="F185" s="248"/>
      <c r="G185" s="248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135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2" x14ac:dyDescent="0.2">
      <c r="A186" s="219"/>
      <c r="B186" s="220"/>
      <c r="C186" s="255" t="s">
        <v>380</v>
      </c>
      <c r="D186" s="223"/>
      <c r="E186" s="224">
        <v>207.28399999999999</v>
      </c>
      <c r="F186" s="222"/>
      <c r="G186" s="22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146</v>
      </c>
      <c r="AH186" s="212">
        <v>5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33">
        <v>74</v>
      </c>
      <c r="B187" s="234" t="s">
        <v>381</v>
      </c>
      <c r="C187" s="253" t="s">
        <v>382</v>
      </c>
      <c r="D187" s="235" t="s">
        <v>219</v>
      </c>
      <c r="E187" s="236">
        <v>28.71</v>
      </c>
      <c r="F187" s="237"/>
      <c r="G187" s="238">
        <f>ROUND(E187*F187,2)</f>
        <v>0</v>
      </c>
      <c r="H187" s="237"/>
      <c r="I187" s="238">
        <f>ROUND(E187*H187,2)</f>
        <v>0</v>
      </c>
      <c r="J187" s="237"/>
      <c r="K187" s="238">
        <f>ROUND(E187*J187,2)</f>
        <v>0</v>
      </c>
      <c r="L187" s="238">
        <v>21</v>
      </c>
      <c r="M187" s="238">
        <f>G187*(1+L187/100)</f>
        <v>0</v>
      </c>
      <c r="N187" s="236">
        <v>0</v>
      </c>
      <c r="O187" s="236">
        <f>ROUND(E187*N187,2)</f>
        <v>0</v>
      </c>
      <c r="P187" s="236">
        <v>0</v>
      </c>
      <c r="Q187" s="236">
        <f>ROUND(E187*P187,2)</f>
        <v>0</v>
      </c>
      <c r="R187" s="238" t="s">
        <v>383</v>
      </c>
      <c r="S187" s="238" t="s">
        <v>128</v>
      </c>
      <c r="T187" s="239" t="s">
        <v>128</v>
      </c>
      <c r="U187" s="222">
        <v>0</v>
      </c>
      <c r="V187" s="222">
        <f>ROUND(E187*U187,2)</f>
        <v>0</v>
      </c>
      <c r="W187" s="222"/>
      <c r="X187" s="222" t="s">
        <v>129</v>
      </c>
      <c r="Y187" s="222" t="s">
        <v>130</v>
      </c>
      <c r="Z187" s="212"/>
      <c r="AA187" s="212"/>
      <c r="AB187" s="212"/>
      <c r="AC187" s="212"/>
      <c r="AD187" s="212"/>
      <c r="AE187" s="212"/>
      <c r="AF187" s="212"/>
      <c r="AG187" s="212" t="s">
        <v>131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55" t="s">
        <v>376</v>
      </c>
      <c r="D188" s="223"/>
      <c r="E188" s="224">
        <v>28.71</v>
      </c>
      <c r="F188" s="222"/>
      <c r="G188" s="222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146</v>
      </c>
      <c r="AH188" s="212">
        <v>7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ht="22.5" outlineLevel="1" x14ac:dyDescent="0.2">
      <c r="A189" s="233">
        <v>75</v>
      </c>
      <c r="B189" s="234" t="s">
        <v>384</v>
      </c>
      <c r="C189" s="253" t="s">
        <v>385</v>
      </c>
      <c r="D189" s="235" t="s">
        <v>219</v>
      </c>
      <c r="E189" s="236">
        <v>11.86454</v>
      </c>
      <c r="F189" s="237"/>
      <c r="G189" s="238">
        <f>ROUND(E189*F189,2)</f>
        <v>0</v>
      </c>
      <c r="H189" s="237"/>
      <c r="I189" s="238">
        <f>ROUND(E189*H189,2)</f>
        <v>0</v>
      </c>
      <c r="J189" s="237"/>
      <c r="K189" s="238">
        <f>ROUND(E189*J189,2)</f>
        <v>0</v>
      </c>
      <c r="L189" s="238">
        <v>21</v>
      </c>
      <c r="M189" s="238">
        <f>G189*(1+L189/100)</f>
        <v>0</v>
      </c>
      <c r="N189" s="236">
        <v>0</v>
      </c>
      <c r="O189" s="236">
        <f>ROUND(E189*N189,2)</f>
        <v>0</v>
      </c>
      <c r="P189" s="236">
        <v>0</v>
      </c>
      <c r="Q189" s="236">
        <f>ROUND(E189*P189,2)</f>
        <v>0</v>
      </c>
      <c r="R189" s="238" t="s">
        <v>383</v>
      </c>
      <c r="S189" s="238" t="s">
        <v>128</v>
      </c>
      <c r="T189" s="239" t="s">
        <v>128</v>
      </c>
      <c r="U189" s="222">
        <v>0</v>
      </c>
      <c r="V189" s="222">
        <f>ROUND(E189*U189,2)</f>
        <v>0</v>
      </c>
      <c r="W189" s="222"/>
      <c r="X189" s="222" t="s">
        <v>129</v>
      </c>
      <c r="Y189" s="222" t="s">
        <v>130</v>
      </c>
      <c r="Z189" s="212"/>
      <c r="AA189" s="212"/>
      <c r="AB189" s="212"/>
      <c r="AC189" s="212"/>
      <c r="AD189" s="212"/>
      <c r="AE189" s="212"/>
      <c r="AF189" s="212"/>
      <c r="AG189" s="212" t="s">
        <v>131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2" x14ac:dyDescent="0.2">
      <c r="A190" s="219"/>
      <c r="B190" s="220"/>
      <c r="C190" s="255" t="s">
        <v>365</v>
      </c>
      <c r="D190" s="223"/>
      <c r="E190" s="224">
        <v>2.6389999999999998</v>
      </c>
      <c r="F190" s="222"/>
      <c r="G190" s="222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146</v>
      </c>
      <c r="AH190" s="212">
        <v>7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3" x14ac:dyDescent="0.2">
      <c r="A191" s="219"/>
      <c r="B191" s="220"/>
      <c r="C191" s="255" t="s">
        <v>366</v>
      </c>
      <c r="D191" s="223"/>
      <c r="E191" s="224">
        <v>9.2255400000000005</v>
      </c>
      <c r="F191" s="222"/>
      <c r="G191" s="222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146</v>
      </c>
      <c r="AH191" s="212">
        <v>7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ht="22.5" outlineLevel="1" x14ac:dyDescent="0.2">
      <c r="A192" s="233">
        <v>76</v>
      </c>
      <c r="B192" s="234" t="s">
        <v>386</v>
      </c>
      <c r="C192" s="253" t="s">
        <v>387</v>
      </c>
      <c r="D192" s="235" t="s">
        <v>219</v>
      </c>
      <c r="E192" s="236">
        <v>23.111000000000001</v>
      </c>
      <c r="F192" s="237"/>
      <c r="G192" s="238">
        <f>ROUND(E192*F192,2)</f>
        <v>0</v>
      </c>
      <c r="H192" s="237"/>
      <c r="I192" s="238">
        <f>ROUND(E192*H192,2)</f>
        <v>0</v>
      </c>
      <c r="J192" s="237"/>
      <c r="K192" s="238">
        <f>ROUND(E192*J192,2)</f>
        <v>0</v>
      </c>
      <c r="L192" s="238">
        <v>21</v>
      </c>
      <c r="M192" s="238">
        <f>G192*(1+L192/100)</f>
        <v>0</v>
      </c>
      <c r="N192" s="236">
        <v>0</v>
      </c>
      <c r="O192" s="236">
        <f>ROUND(E192*N192,2)</f>
        <v>0</v>
      </c>
      <c r="P192" s="236">
        <v>0</v>
      </c>
      <c r="Q192" s="236">
        <f>ROUND(E192*P192,2)</f>
        <v>0</v>
      </c>
      <c r="R192" s="238" t="s">
        <v>383</v>
      </c>
      <c r="S192" s="238" t="s">
        <v>128</v>
      </c>
      <c r="T192" s="239" t="s">
        <v>128</v>
      </c>
      <c r="U192" s="222">
        <v>0</v>
      </c>
      <c r="V192" s="222">
        <f>ROUND(E192*U192,2)</f>
        <v>0</v>
      </c>
      <c r="W192" s="222"/>
      <c r="X192" s="222" t="s">
        <v>129</v>
      </c>
      <c r="Y192" s="222" t="s">
        <v>130</v>
      </c>
      <c r="Z192" s="212"/>
      <c r="AA192" s="212"/>
      <c r="AB192" s="212"/>
      <c r="AC192" s="212"/>
      <c r="AD192" s="212"/>
      <c r="AE192" s="212"/>
      <c r="AF192" s="212"/>
      <c r="AG192" s="212" t="s">
        <v>131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2" x14ac:dyDescent="0.2">
      <c r="A193" s="219"/>
      <c r="B193" s="220"/>
      <c r="C193" s="257" t="s">
        <v>388</v>
      </c>
      <c r="D193" s="250"/>
      <c r="E193" s="250"/>
      <c r="F193" s="250"/>
      <c r="G193" s="250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202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2" x14ac:dyDescent="0.2">
      <c r="A194" s="219"/>
      <c r="B194" s="220"/>
      <c r="C194" s="255" t="s">
        <v>389</v>
      </c>
      <c r="D194" s="223"/>
      <c r="E194" s="224">
        <v>16.411999999999999</v>
      </c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146</v>
      </c>
      <c r="AH194" s="212">
        <v>7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3" x14ac:dyDescent="0.2">
      <c r="A195" s="219"/>
      <c r="B195" s="220"/>
      <c r="C195" s="255" t="s">
        <v>390</v>
      </c>
      <c r="D195" s="223"/>
      <c r="E195" s="224">
        <v>6.6989999999999998</v>
      </c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146</v>
      </c>
      <c r="AH195" s="212">
        <v>7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x14ac:dyDescent="0.2">
      <c r="A196" s="226" t="s">
        <v>122</v>
      </c>
      <c r="B196" s="227" t="s">
        <v>86</v>
      </c>
      <c r="C196" s="251" t="s">
        <v>87</v>
      </c>
      <c r="D196" s="228"/>
      <c r="E196" s="229"/>
      <c r="F196" s="230"/>
      <c r="G196" s="230">
        <f>SUMIF(AG197:AG199,"&lt;&gt;NOR",G197:G199)</f>
        <v>0</v>
      </c>
      <c r="H196" s="230"/>
      <c r="I196" s="230">
        <f>SUM(I197:I199)</f>
        <v>0</v>
      </c>
      <c r="J196" s="230"/>
      <c r="K196" s="230">
        <f>SUM(K197:K199)</f>
        <v>0</v>
      </c>
      <c r="L196" s="230"/>
      <c r="M196" s="230">
        <f>SUM(M197:M199)</f>
        <v>0</v>
      </c>
      <c r="N196" s="229"/>
      <c r="O196" s="229">
        <f>SUM(O197:O199)</f>
        <v>0</v>
      </c>
      <c r="P196" s="229"/>
      <c r="Q196" s="229">
        <f>SUM(Q197:Q199)</f>
        <v>0</v>
      </c>
      <c r="R196" s="230"/>
      <c r="S196" s="230"/>
      <c r="T196" s="231"/>
      <c r="U196" s="225"/>
      <c r="V196" s="225">
        <f>SUM(V197:V199)</f>
        <v>59.59</v>
      </c>
      <c r="W196" s="225"/>
      <c r="X196" s="225"/>
      <c r="Y196" s="225"/>
      <c r="AG196" t="s">
        <v>123</v>
      </c>
    </row>
    <row r="197" spans="1:60" ht="22.5" outlineLevel="1" x14ac:dyDescent="0.2">
      <c r="A197" s="233">
        <v>77</v>
      </c>
      <c r="B197" s="234" t="s">
        <v>391</v>
      </c>
      <c r="C197" s="253" t="s">
        <v>392</v>
      </c>
      <c r="D197" s="235" t="s">
        <v>219</v>
      </c>
      <c r="E197" s="236">
        <v>281.76065</v>
      </c>
      <c r="F197" s="237"/>
      <c r="G197" s="238">
        <f>ROUND(E197*F197,2)</f>
        <v>0</v>
      </c>
      <c r="H197" s="237"/>
      <c r="I197" s="238">
        <f>ROUND(E197*H197,2)</f>
        <v>0</v>
      </c>
      <c r="J197" s="237"/>
      <c r="K197" s="238">
        <f>ROUND(E197*J197,2)</f>
        <v>0</v>
      </c>
      <c r="L197" s="238">
        <v>21</v>
      </c>
      <c r="M197" s="238">
        <f>G197*(1+L197/100)</f>
        <v>0</v>
      </c>
      <c r="N197" s="236">
        <v>0</v>
      </c>
      <c r="O197" s="236">
        <f>ROUND(E197*N197,2)</f>
        <v>0</v>
      </c>
      <c r="P197" s="236">
        <v>0</v>
      </c>
      <c r="Q197" s="236">
        <f>ROUND(E197*P197,2)</f>
        <v>0</v>
      </c>
      <c r="R197" s="238" t="s">
        <v>141</v>
      </c>
      <c r="S197" s="238" t="s">
        <v>128</v>
      </c>
      <c r="T197" s="239" t="s">
        <v>128</v>
      </c>
      <c r="U197" s="222">
        <v>0.21149999999999999</v>
      </c>
      <c r="V197" s="222">
        <f>ROUND(E197*U197,2)</f>
        <v>59.59</v>
      </c>
      <c r="W197" s="222"/>
      <c r="X197" s="222" t="s">
        <v>393</v>
      </c>
      <c r="Y197" s="222" t="s">
        <v>130</v>
      </c>
      <c r="Z197" s="212"/>
      <c r="AA197" s="212"/>
      <c r="AB197" s="212"/>
      <c r="AC197" s="212"/>
      <c r="AD197" s="212"/>
      <c r="AE197" s="212"/>
      <c r="AF197" s="212"/>
      <c r="AG197" s="212" t="s">
        <v>394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54" t="s">
        <v>395</v>
      </c>
      <c r="D198" s="248"/>
      <c r="E198" s="248"/>
      <c r="F198" s="248"/>
      <c r="G198" s="248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135</v>
      </c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2" x14ac:dyDescent="0.2">
      <c r="A199" s="219"/>
      <c r="B199" s="220"/>
      <c r="C199" s="256" t="s">
        <v>396</v>
      </c>
      <c r="D199" s="249"/>
      <c r="E199" s="249"/>
      <c r="F199" s="249"/>
      <c r="G199" s="249"/>
      <c r="H199" s="222"/>
      <c r="I199" s="222"/>
      <c r="J199" s="222"/>
      <c r="K199" s="222"/>
      <c r="L199" s="222"/>
      <c r="M199" s="222"/>
      <c r="N199" s="221"/>
      <c r="O199" s="221"/>
      <c r="P199" s="221"/>
      <c r="Q199" s="221"/>
      <c r="R199" s="222"/>
      <c r="S199" s="222"/>
      <c r="T199" s="222"/>
      <c r="U199" s="222"/>
      <c r="V199" s="222"/>
      <c r="W199" s="222"/>
      <c r="X199" s="222"/>
      <c r="Y199" s="222"/>
      <c r="Z199" s="212"/>
      <c r="AA199" s="212"/>
      <c r="AB199" s="212"/>
      <c r="AC199" s="212"/>
      <c r="AD199" s="212"/>
      <c r="AE199" s="212"/>
      <c r="AF199" s="212"/>
      <c r="AG199" s="212" t="s">
        <v>202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x14ac:dyDescent="0.2">
      <c r="A200" s="226" t="s">
        <v>122</v>
      </c>
      <c r="B200" s="227" t="s">
        <v>88</v>
      </c>
      <c r="C200" s="251" t="s">
        <v>89</v>
      </c>
      <c r="D200" s="228"/>
      <c r="E200" s="229"/>
      <c r="F200" s="230"/>
      <c r="G200" s="230">
        <f>SUMIF(AG201:AG201,"&lt;&gt;NOR",G201:G201)</f>
        <v>0</v>
      </c>
      <c r="H200" s="230"/>
      <c r="I200" s="230">
        <f>SUM(I201:I201)</f>
        <v>0</v>
      </c>
      <c r="J200" s="230"/>
      <c r="K200" s="230">
        <f>SUM(K201:K201)</f>
        <v>0</v>
      </c>
      <c r="L200" s="230"/>
      <c r="M200" s="230">
        <f>SUM(M201:M201)</f>
        <v>0</v>
      </c>
      <c r="N200" s="229"/>
      <c r="O200" s="229">
        <f>SUM(O201:O201)</f>
        <v>0</v>
      </c>
      <c r="P200" s="229"/>
      <c r="Q200" s="229">
        <f>SUM(Q201:Q201)</f>
        <v>0</v>
      </c>
      <c r="R200" s="230"/>
      <c r="S200" s="230"/>
      <c r="T200" s="231"/>
      <c r="U200" s="225"/>
      <c r="V200" s="225">
        <f>SUM(V201:V201)</f>
        <v>0</v>
      </c>
      <c r="W200" s="225"/>
      <c r="X200" s="225"/>
      <c r="Y200" s="225"/>
      <c r="AG200" t="s">
        <v>123</v>
      </c>
    </row>
    <row r="201" spans="1:60" outlineLevel="1" x14ac:dyDescent="0.2">
      <c r="A201" s="240">
        <v>78</v>
      </c>
      <c r="B201" s="241" t="s">
        <v>397</v>
      </c>
      <c r="C201" s="252" t="s">
        <v>89</v>
      </c>
      <c r="D201" s="242" t="s">
        <v>398</v>
      </c>
      <c r="E201" s="243">
        <v>1</v>
      </c>
      <c r="F201" s="244"/>
      <c r="G201" s="245">
        <f>ROUND(E201*F201,2)</f>
        <v>0</v>
      </c>
      <c r="H201" s="244"/>
      <c r="I201" s="245">
        <f>ROUND(E201*H201,2)</f>
        <v>0</v>
      </c>
      <c r="J201" s="244"/>
      <c r="K201" s="245">
        <f>ROUND(E201*J201,2)</f>
        <v>0</v>
      </c>
      <c r="L201" s="245">
        <v>21</v>
      </c>
      <c r="M201" s="245">
        <f>G201*(1+L201/100)</f>
        <v>0</v>
      </c>
      <c r="N201" s="243">
        <v>0</v>
      </c>
      <c r="O201" s="243">
        <f>ROUND(E201*N201,2)</f>
        <v>0</v>
      </c>
      <c r="P201" s="243">
        <v>0</v>
      </c>
      <c r="Q201" s="243">
        <f>ROUND(E201*P201,2)</f>
        <v>0</v>
      </c>
      <c r="R201" s="245"/>
      <c r="S201" s="245" t="s">
        <v>282</v>
      </c>
      <c r="T201" s="246" t="s">
        <v>283</v>
      </c>
      <c r="U201" s="222">
        <v>0</v>
      </c>
      <c r="V201" s="222">
        <f>ROUND(E201*U201,2)</f>
        <v>0</v>
      </c>
      <c r="W201" s="222"/>
      <c r="X201" s="222" t="s">
        <v>399</v>
      </c>
      <c r="Y201" s="222" t="s">
        <v>130</v>
      </c>
      <c r="Z201" s="212"/>
      <c r="AA201" s="212"/>
      <c r="AB201" s="212"/>
      <c r="AC201" s="212"/>
      <c r="AD201" s="212"/>
      <c r="AE201" s="212"/>
      <c r="AF201" s="212"/>
      <c r="AG201" s="212" t="s">
        <v>400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x14ac:dyDescent="0.2">
      <c r="A202" s="226" t="s">
        <v>122</v>
      </c>
      <c r="B202" s="227" t="s">
        <v>90</v>
      </c>
      <c r="C202" s="251" t="s">
        <v>91</v>
      </c>
      <c r="D202" s="228"/>
      <c r="E202" s="229"/>
      <c r="F202" s="230"/>
      <c r="G202" s="230">
        <f>SUMIF(AG203:AG210,"&lt;&gt;NOR",G203:G210)</f>
        <v>0</v>
      </c>
      <c r="H202" s="230"/>
      <c r="I202" s="230">
        <f>SUM(I203:I210)</f>
        <v>0</v>
      </c>
      <c r="J202" s="230"/>
      <c r="K202" s="230">
        <f>SUM(K203:K210)</f>
        <v>0</v>
      </c>
      <c r="L202" s="230"/>
      <c r="M202" s="230">
        <f>SUM(M203:M210)</f>
        <v>0</v>
      </c>
      <c r="N202" s="229"/>
      <c r="O202" s="229">
        <f>SUM(O203:O210)</f>
        <v>0</v>
      </c>
      <c r="P202" s="229"/>
      <c r="Q202" s="229">
        <f>SUM(Q203:Q210)</f>
        <v>0</v>
      </c>
      <c r="R202" s="230"/>
      <c r="S202" s="230"/>
      <c r="T202" s="231"/>
      <c r="U202" s="225"/>
      <c r="V202" s="225">
        <f>SUM(V203:V210)</f>
        <v>0</v>
      </c>
      <c r="W202" s="225"/>
      <c r="X202" s="225"/>
      <c r="Y202" s="225"/>
      <c r="AG202" t="s">
        <v>123</v>
      </c>
    </row>
    <row r="203" spans="1:60" outlineLevel="1" x14ac:dyDescent="0.2">
      <c r="A203" s="233">
        <v>79</v>
      </c>
      <c r="B203" s="234" t="s">
        <v>401</v>
      </c>
      <c r="C203" s="253" t="s">
        <v>91</v>
      </c>
      <c r="D203" s="235" t="s">
        <v>398</v>
      </c>
      <c r="E203" s="236">
        <v>1</v>
      </c>
      <c r="F203" s="237"/>
      <c r="G203" s="238">
        <f>ROUND(E203*F203,2)</f>
        <v>0</v>
      </c>
      <c r="H203" s="237"/>
      <c r="I203" s="238">
        <f>ROUND(E203*H203,2)</f>
        <v>0</v>
      </c>
      <c r="J203" s="237"/>
      <c r="K203" s="238">
        <f>ROUND(E203*J203,2)</f>
        <v>0</v>
      </c>
      <c r="L203" s="238">
        <v>21</v>
      </c>
      <c r="M203" s="238">
        <f>G203*(1+L203/100)</f>
        <v>0</v>
      </c>
      <c r="N203" s="236">
        <v>0</v>
      </c>
      <c r="O203" s="236">
        <f>ROUND(E203*N203,2)</f>
        <v>0</v>
      </c>
      <c r="P203" s="236">
        <v>0</v>
      </c>
      <c r="Q203" s="236">
        <f>ROUND(E203*P203,2)</f>
        <v>0</v>
      </c>
      <c r="R203" s="238"/>
      <c r="S203" s="238" t="s">
        <v>282</v>
      </c>
      <c r="T203" s="239" t="s">
        <v>283</v>
      </c>
      <c r="U203" s="222">
        <v>0</v>
      </c>
      <c r="V203" s="222">
        <f>ROUND(E203*U203,2)</f>
        <v>0</v>
      </c>
      <c r="W203" s="222"/>
      <c r="X203" s="222" t="s">
        <v>399</v>
      </c>
      <c r="Y203" s="222" t="s">
        <v>130</v>
      </c>
      <c r="Z203" s="212"/>
      <c r="AA203" s="212"/>
      <c r="AB203" s="212"/>
      <c r="AC203" s="212"/>
      <c r="AD203" s="212"/>
      <c r="AE203" s="212"/>
      <c r="AF203" s="212"/>
      <c r="AG203" s="212" t="s">
        <v>400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ht="22.5" outlineLevel="2" x14ac:dyDescent="0.2">
      <c r="A204" s="219"/>
      <c r="B204" s="220"/>
      <c r="C204" s="257" t="s">
        <v>402</v>
      </c>
      <c r="D204" s="250"/>
      <c r="E204" s="250"/>
      <c r="F204" s="250"/>
      <c r="G204" s="250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202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47" t="str">
        <f>C204</f>
        <v>Vybudování, provoz a odstranění, vč. zapravení okolí do původního stavu, poplatky za vodu a energie, atd. pro zařízení staveniště a stavbu</v>
      </c>
      <c r="BB204" s="212"/>
      <c r="BC204" s="212"/>
      <c r="BD204" s="212"/>
      <c r="BE204" s="212"/>
      <c r="BF204" s="212"/>
      <c r="BG204" s="212"/>
      <c r="BH204" s="212"/>
    </row>
    <row r="205" spans="1:60" outlineLevel="1" x14ac:dyDescent="0.2">
      <c r="A205" s="240">
        <v>80</v>
      </c>
      <c r="B205" s="241" t="s">
        <v>403</v>
      </c>
      <c r="C205" s="252" t="s">
        <v>404</v>
      </c>
      <c r="D205" s="242" t="s">
        <v>405</v>
      </c>
      <c r="E205" s="243">
        <v>1</v>
      </c>
      <c r="F205" s="244"/>
      <c r="G205" s="245">
        <f>ROUND(E205*F205,2)</f>
        <v>0</v>
      </c>
      <c r="H205" s="244"/>
      <c r="I205" s="245">
        <f>ROUND(E205*H205,2)</f>
        <v>0</v>
      </c>
      <c r="J205" s="244"/>
      <c r="K205" s="245">
        <f>ROUND(E205*J205,2)</f>
        <v>0</v>
      </c>
      <c r="L205" s="245">
        <v>21</v>
      </c>
      <c r="M205" s="245">
        <f>G205*(1+L205/100)</f>
        <v>0</v>
      </c>
      <c r="N205" s="243">
        <v>0</v>
      </c>
      <c r="O205" s="243">
        <f>ROUND(E205*N205,2)</f>
        <v>0</v>
      </c>
      <c r="P205" s="243">
        <v>0</v>
      </c>
      <c r="Q205" s="243">
        <f>ROUND(E205*P205,2)</f>
        <v>0</v>
      </c>
      <c r="R205" s="245"/>
      <c r="S205" s="245" t="s">
        <v>282</v>
      </c>
      <c r="T205" s="246" t="s">
        <v>283</v>
      </c>
      <c r="U205" s="222">
        <v>0</v>
      </c>
      <c r="V205" s="222">
        <f>ROUND(E205*U205,2)</f>
        <v>0</v>
      </c>
      <c r="W205" s="222"/>
      <c r="X205" s="222" t="s">
        <v>399</v>
      </c>
      <c r="Y205" s="222" t="s">
        <v>130</v>
      </c>
      <c r="Z205" s="212"/>
      <c r="AA205" s="212"/>
      <c r="AB205" s="212"/>
      <c r="AC205" s="212"/>
      <c r="AD205" s="212"/>
      <c r="AE205" s="212"/>
      <c r="AF205" s="212"/>
      <c r="AG205" s="212" t="s">
        <v>406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1" x14ac:dyDescent="0.2">
      <c r="A206" s="240">
        <v>81</v>
      </c>
      <c r="B206" s="241" t="s">
        <v>407</v>
      </c>
      <c r="C206" s="252" t="s">
        <v>408</v>
      </c>
      <c r="D206" s="242" t="s">
        <v>405</v>
      </c>
      <c r="E206" s="243">
        <v>1</v>
      </c>
      <c r="F206" s="244"/>
      <c r="G206" s="245">
        <f>ROUND(E206*F206,2)</f>
        <v>0</v>
      </c>
      <c r="H206" s="244"/>
      <c r="I206" s="245">
        <f>ROUND(E206*H206,2)</f>
        <v>0</v>
      </c>
      <c r="J206" s="244"/>
      <c r="K206" s="245">
        <f>ROUND(E206*J206,2)</f>
        <v>0</v>
      </c>
      <c r="L206" s="245">
        <v>21</v>
      </c>
      <c r="M206" s="245">
        <f>G206*(1+L206/100)</f>
        <v>0</v>
      </c>
      <c r="N206" s="243">
        <v>0</v>
      </c>
      <c r="O206" s="243">
        <f>ROUND(E206*N206,2)</f>
        <v>0</v>
      </c>
      <c r="P206" s="243">
        <v>0</v>
      </c>
      <c r="Q206" s="243">
        <f>ROUND(E206*P206,2)</f>
        <v>0</v>
      </c>
      <c r="R206" s="245"/>
      <c r="S206" s="245" t="s">
        <v>282</v>
      </c>
      <c r="T206" s="246" t="s">
        <v>283</v>
      </c>
      <c r="U206" s="222">
        <v>0</v>
      </c>
      <c r="V206" s="222">
        <f>ROUND(E206*U206,2)</f>
        <v>0</v>
      </c>
      <c r="W206" s="222"/>
      <c r="X206" s="222" t="s">
        <v>399</v>
      </c>
      <c r="Y206" s="222" t="s">
        <v>130</v>
      </c>
      <c r="Z206" s="212"/>
      <c r="AA206" s="212"/>
      <c r="AB206" s="212"/>
      <c r="AC206" s="212"/>
      <c r="AD206" s="212"/>
      <c r="AE206" s="212"/>
      <c r="AF206" s="212"/>
      <c r="AG206" s="212" t="s">
        <v>406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1" x14ac:dyDescent="0.2">
      <c r="A207" s="240">
        <v>82</v>
      </c>
      <c r="B207" s="241" t="s">
        <v>409</v>
      </c>
      <c r="C207" s="252" t="s">
        <v>410</v>
      </c>
      <c r="D207" s="242" t="s">
        <v>405</v>
      </c>
      <c r="E207" s="243">
        <v>1</v>
      </c>
      <c r="F207" s="244"/>
      <c r="G207" s="245">
        <f>ROUND(E207*F207,2)</f>
        <v>0</v>
      </c>
      <c r="H207" s="244"/>
      <c r="I207" s="245">
        <f>ROUND(E207*H207,2)</f>
        <v>0</v>
      </c>
      <c r="J207" s="244"/>
      <c r="K207" s="245">
        <f>ROUND(E207*J207,2)</f>
        <v>0</v>
      </c>
      <c r="L207" s="245">
        <v>21</v>
      </c>
      <c r="M207" s="245">
        <f>G207*(1+L207/100)</f>
        <v>0</v>
      </c>
      <c r="N207" s="243">
        <v>0</v>
      </c>
      <c r="O207" s="243">
        <f>ROUND(E207*N207,2)</f>
        <v>0</v>
      </c>
      <c r="P207" s="243">
        <v>0</v>
      </c>
      <c r="Q207" s="243">
        <f>ROUND(E207*P207,2)</f>
        <v>0</v>
      </c>
      <c r="R207" s="245"/>
      <c r="S207" s="245" t="s">
        <v>282</v>
      </c>
      <c r="T207" s="246" t="s">
        <v>283</v>
      </c>
      <c r="U207" s="222">
        <v>0</v>
      </c>
      <c r="V207" s="222">
        <f>ROUND(E207*U207,2)</f>
        <v>0</v>
      </c>
      <c r="W207" s="222"/>
      <c r="X207" s="222" t="s">
        <v>399</v>
      </c>
      <c r="Y207" s="222" t="s">
        <v>130</v>
      </c>
      <c r="Z207" s="212"/>
      <c r="AA207" s="212"/>
      <c r="AB207" s="212"/>
      <c r="AC207" s="212"/>
      <c r="AD207" s="212"/>
      <c r="AE207" s="212"/>
      <c r="AF207" s="212"/>
      <c r="AG207" s="212" t="s">
        <v>406</v>
      </c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1" x14ac:dyDescent="0.2">
      <c r="A208" s="240">
        <v>83</v>
      </c>
      <c r="B208" s="241" t="s">
        <v>411</v>
      </c>
      <c r="C208" s="252" t="s">
        <v>412</v>
      </c>
      <c r="D208" s="242" t="s">
        <v>405</v>
      </c>
      <c r="E208" s="243">
        <v>1</v>
      </c>
      <c r="F208" s="244"/>
      <c r="G208" s="245">
        <f>ROUND(E208*F208,2)</f>
        <v>0</v>
      </c>
      <c r="H208" s="244"/>
      <c r="I208" s="245">
        <f>ROUND(E208*H208,2)</f>
        <v>0</v>
      </c>
      <c r="J208" s="244"/>
      <c r="K208" s="245">
        <f>ROUND(E208*J208,2)</f>
        <v>0</v>
      </c>
      <c r="L208" s="245">
        <v>21</v>
      </c>
      <c r="M208" s="245">
        <f>G208*(1+L208/100)</f>
        <v>0</v>
      </c>
      <c r="N208" s="243">
        <v>0</v>
      </c>
      <c r="O208" s="243">
        <f>ROUND(E208*N208,2)</f>
        <v>0</v>
      </c>
      <c r="P208" s="243">
        <v>0</v>
      </c>
      <c r="Q208" s="243">
        <f>ROUND(E208*P208,2)</f>
        <v>0</v>
      </c>
      <c r="R208" s="245"/>
      <c r="S208" s="245" t="s">
        <v>282</v>
      </c>
      <c r="T208" s="246" t="s">
        <v>283</v>
      </c>
      <c r="U208" s="222">
        <v>0</v>
      </c>
      <c r="V208" s="222">
        <f>ROUND(E208*U208,2)</f>
        <v>0</v>
      </c>
      <c r="W208" s="222"/>
      <c r="X208" s="222" t="s">
        <v>399</v>
      </c>
      <c r="Y208" s="222" t="s">
        <v>130</v>
      </c>
      <c r="Z208" s="212"/>
      <c r="AA208" s="212"/>
      <c r="AB208" s="212"/>
      <c r="AC208" s="212"/>
      <c r="AD208" s="212"/>
      <c r="AE208" s="212"/>
      <c r="AF208" s="212"/>
      <c r="AG208" s="212" t="s">
        <v>406</v>
      </c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1" x14ac:dyDescent="0.2">
      <c r="A209" s="240">
        <v>84</v>
      </c>
      <c r="B209" s="241" t="s">
        <v>413</v>
      </c>
      <c r="C209" s="252" t="s">
        <v>414</v>
      </c>
      <c r="D209" s="242" t="s">
        <v>405</v>
      </c>
      <c r="E209" s="243">
        <v>1</v>
      </c>
      <c r="F209" s="244"/>
      <c r="G209" s="245">
        <f>ROUND(E209*F209,2)</f>
        <v>0</v>
      </c>
      <c r="H209" s="244"/>
      <c r="I209" s="245">
        <f>ROUND(E209*H209,2)</f>
        <v>0</v>
      </c>
      <c r="J209" s="244"/>
      <c r="K209" s="245">
        <f>ROUND(E209*J209,2)</f>
        <v>0</v>
      </c>
      <c r="L209" s="245">
        <v>21</v>
      </c>
      <c r="M209" s="245">
        <f>G209*(1+L209/100)</f>
        <v>0</v>
      </c>
      <c r="N209" s="243">
        <v>0</v>
      </c>
      <c r="O209" s="243">
        <f>ROUND(E209*N209,2)</f>
        <v>0</v>
      </c>
      <c r="P209" s="243">
        <v>0</v>
      </c>
      <c r="Q209" s="243">
        <f>ROUND(E209*P209,2)</f>
        <v>0</v>
      </c>
      <c r="R209" s="245"/>
      <c r="S209" s="245" t="s">
        <v>282</v>
      </c>
      <c r="T209" s="246" t="s">
        <v>283</v>
      </c>
      <c r="U209" s="222">
        <v>0</v>
      </c>
      <c r="V209" s="222">
        <f>ROUND(E209*U209,2)</f>
        <v>0</v>
      </c>
      <c r="W209" s="222"/>
      <c r="X209" s="222" t="s">
        <v>399</v>
      </c>
      <c r="Y209" s="222" t="s">
        <v>130</v>
      </c>
      <c r="Z209" s="212"/>
      <c r="AA209" s="212"/>
      <c r="AB209" s="212"/>
      <c r="AC209" s="212"/>
      <c r="AD209" s="212"/>
      <c r="AE209" s="212"/>
      <c r="AF209" s="212"/>
      <c r="AG209" s="212" t="s">
        <v>406</v>
      </c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 x14ac:dyDescent="0.2">
      <c r="A210" s="240">
        <v>85</v>
      </c>
      <c r="B210" s="241" t="s">
        <v>415</v>
      </c>
      <c r="C210" s="252" t="s">
        <v>416</v>
      </c>
      <c r="D210" s="242" t="s">
        <v>405</v>
      </c>
      <c r="E210" s="243">
        <v>1</v>
      </c>
      <c r="F210" s="244"/>
      <c r="G210" s="245">
        <f>ROUND(E210*F210,2)</f>
        <v>0</v>
      </c>
      <c r="H210" s="244"/>
      <c r="I210" s="245">
        <f>ROUND(E210*H210,2)</f>
        <v>0</v>
      </c>
      <c r="J210" s="244"/>
      <c r="K210" s="245">
        <f>ROUND(E210*J210,2)</f>
        <v>0</v>
      </c>
      <c r="L210" s="245">
        <v>21</v>
      </c>
      <c r="M210" s="245">
        <f>G210*(1+L210/100)</f>
        <v>0</v>
      </c>
      <c r="N210" s="243">
        <v>0</v>
      </c>
      <c r="O210" s="243">
        <f>ROUND(E210*N210,2)</f>
        <v>0</v>
      </c>
      <c r="P210" s="243">
        <v>0</v>
      </c>
      <c r="Q210" s="243">
        <f>ROUND(E210*P210,2)</f>
        <v>0</v>
      </c>
      <c r="R210" s="245"/>
      <c r="S210" s="245" t="s">
        <v>282</v>
      </c>
      <c r="T210" s="246" t="s">
        <v>283</v>
      </c>
      <c r="U210" s="222">
        <v>0</v>
      </c>
      <c r="V210" s="222">
        <f>ROUND(E210*U210,2)</f>
        <v>0</v>
      </c>
      <c r="W210" s="222"/>
      <c r="X210" s="222" t="s">
        <v>399</v>
      </c>
      <c r="Y210" s="222" t="s">
        <v>130</v>
      </c>
      <c r="Z210" s="212"/>
      <c r="AA210" s="212"/>
      <c r="AB210" s="212"/>
      <c r="AC210" s="212"/>
      <c r="AD210" s="212"/>
      <c r="AE210" s="212"/>
      <c r="AF210" s="212"/>
      <c r="AG210" s="212" t="s">
        <v>406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x14ac:dyDescent="0.2">
      <c r="A211" s="226" t="s">
        <v>122</v>
      </c>
      <c r="B211" s="227" t="s">
        <v>92</v>
      </c>
      <c r="C211" s="251" t="s">
        <v>28</v>
      </c>
      <c r="D211" s="228"/>
      <c r="E211" s="229"/>
      <c r="F211" s="230"/>
      <c r="G211" s="230">
        <f>SUMIF(AG212:AG226,"&lt;&gt;NOR",G212:G226)</f>
        <v>0</v>
      </c>
      <c r="H211" s="230"/>
      <c r="I211" s="230">
        <f>SUM(I212:I226)</f>
        <v>0</v>
      </c>
      <c r="J211" s="230"/>
      <c r="K211" s="230">
        <f>SUM(K212:K226)</f>
        <v>0</v>
      </c>
      <c r="L211" s="230"/>
      <c r="M211" s="230">
        <f>SUM(M212:M226)</f>
        <v>0</v>
      </c>
      <c r="N211" s="229"/>
      <c r="O211" s="229">
        <f>SUM(O212:O226)</f>
        <v>0</v>
      </c>
      <c r="P211" s="229"/>
      <c r="Q211" s="229">
        <f>SUM(Q212:Q226)</f>
        <v>0</v>
      </c>
      <c r="R211" s="230"/>
      <c r="S211" s="230"/>
      <c r="T211" s="231"/>
      <c r="U211" s="225"/>
      <c r="V211" s="225">
        <f>SUM(V212:V226)</f>
        <v>0</v>
      </c>
      <c r="W211" s="225"/>
      <c r="X211" s="225"/>
      <c r="Y211" s="225"/>
      <c r="AG211" t="s">
        <v>123</v>
      </c>
    </row>
    <row r="212" spans="1:60" outlineLevel="1" x14ac:dyDescent="0.2">
      <c r="A212" s="233">
        <v>86</v>
      </c>
      <c r="B212" s="234" t="s">
        <v>417</v>
      </c>
      <c r="C212" s="253" t="s">
        <v>418</v>
      </c>
      <c r="D212" s="235" t="s">
        <v>419</v>
      </c>
      <c r="E212" s="236">
        <v>1</v>
      </c>
      <c r="F212" s="237"/>
      <c r="G212" s="238">
        <f>ROUND(E212*F212,2)</f>
        <v>0</v>
      </c>
      <c r="H212" s="237"/>
      <c r="I212" s="238">
        <f>ROUND(E212*H212,2)</f>
        <v>0</v>
      </c>
      <c r="J212" s="237"/>
      <c r="K212" s="238">
        <f>ROUND(E212*J212,2)</f>
        <v>0</v>
      </c>
      <c r="L212" s="238">
        <v>21</v>
      </c>
      <c r="M212" s="238">
        <f>G212*(1+L212/100)</f>
        <v>0</v>
      </c>
      <c r="N212" s="236">
        <v>0</v>
      </c>
      <c r="O212" s="236">
        <f>ROUND(E212*N212,2)</f>
        <v>0</v>
      </c>
      <c r="P212" s="236">
        <v>0</v>
      </c>
      <c r="Q212" s="236">
        <f>ROUND(E212*P212,2)</f>
        <v>0</v>
      </c>
      <c r="R212" s="238"/>
      <c r="S212" s="238" t="s">
        <v>128</v>
      </c>
      <c r="T212" s="239" t="s">
        <v>283</v>
      </c>
      <c r="U212" s="222">
        <v>0</v>
      </c>
      <c r="V212" s="222">
        <f>ROUND(E212*U212,2)</f>
        <v>0</v>
      </c>
      <c r="W212" s="222"/>
      <c r="X212" s="222" t="s">
        <v>399</v>
      </c>
      <c r="Y212" s="222" t="s">
        <v>130</v>
      </c>
      <c r="Z212" s="212"/>
      <c r="AA212" s="212"/>
      <c r="AB212" s="212"/>
      <c r="AC212" s="212"/>
      <c r="AD212" s="212"/>
      <c r="AE212" s="212"/>
      <c r="AF212" s="212"/>
      <c r="AG212" s="212" t="s">
        <v>420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ht="22.5" outlineLevel="2" x14ac:dyDescent="0.2">
      <c r="A213" s="219"/>
      <c r="B213" s="220"/>
      <c r="C213" s="257" t="s">
        <v>421</v>
      </c>
      <c r="D213" s="250"/>
      <c r="E213" s="250"/>
      <c r="F213" s="250"/>
      <c r="G213" s="250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202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47" t="str">
        <f>C213</f>
        <v>Náklady spojené s povinnou publicitou, pokud ji objednatel požaduje. Zahrnuje zejména náklady na propagační a informační billboardy, tabule, internetovou propagaci, tiskoviny apod.</v>
      </c>
      <c r="BB213" s="212"/>
      <c r="BC213" s="212"/>
      <c r="BD213" s="212"/>
      <c r="BE213" s="212"/>
      <c r="BF213" s="212"/>
      <c r="BG213" s="212"/>
      <c r="BH213" s="212"/>
    </row>
    <row r="214" spans="1:60" outlineLevel="1" x14ac:dyDescent="0.2">
      <c r="A214" s="240">
        <v>87</v>
      </c>
      <c r="B214" s="241" t="s">
        <v>422</v>
      </c>
      <c r="C214" s="252" t="s">
        <v>423</v>
      </c>
      <c r="D214" s="242" t="s">
        <v>398</v>
      </c>
      <c r="E214" s="243">
        <v>1</v>
      </c>
      <c r="F214" s="244"/>
      <c r="G214" s="245">
        <f>ROUND(E214*F214,2)</f>
        <v>0</v>
      </c>
      <c r="H214" s="244"/>
      <c r="I214" s="245">
        <f>ROUND(E214*H214,2)</f>
        <v>0</v>
      </c>
      <c r="J214" s="244"/>
      <c r="K214" s="245">
        <f>ROUND(E214*J214,2)</f>
        <v>0</v>
      </c>
      <c r="L214" s="245">
        <v>21</v>
      </c>
      <c r="M214" s="245">
        <f>G214*(1+L214/100)</f>
        <v>0</v>
      </c>
      <c r="N214" s="243">
        <v>0</v>
      </c>
      <c r="O214" s="243">
        <f>ROUND(E214*N214,2)</f>
        <v>0</v>
      </c>
      <c r="P214" s="243">
        <v>0</v>
      </c>
      <c r="Q214" s="243">
        <f>ROUND(E214*P214,2)</f>
        <v>0</v>
      </c>
      <c r="R214" s="245"/>
      <c r="S214" s="245" t="s">
        <v>282</v>
      </c>
      <c r="T214" s="246" t="s">
        <v>283</v>
      </c>
      <c r="U214" s="222">
        <v>0</v>
      </c>
      <c r="V214" s="222">
        <f>ROUND(E214*U214,2)</f>
        <v>0</v>
      </c>
      <c r="W214" s="222"/>
      <c r="X214" s="222" t="s">
        <v>399</v>
      </c>
      <c r="Y214" s="222" t="s">
        <v>130</v>
      </c>
      <c r="Z214" s="212"/>
      <c r="AA214" s="212"/>
      <c r="AB214" s="212"/>
      <c r="AC214" s="212"/>
      <c r="AD214" s="212"/>
      <c r="AE214" s="212"/>
      <c r="AF214" s="212"/>
      <c r="AG214" s="212" t="s">
        <v>400</v>
      </c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1" x14ac:dyDescent="0.2">
      <c r="A215" s="233">
        <v>88</v>
      </c>
      <c r="B215" s="234" t="s">
        <v>424</v>
      </c>
      <c r="C215" s="253" t="s">
        <v>425</v>
      </c>
      <c r="D215" s="235" t="s">
        <v>398</v>
      </c>
      <c r="E215" s="236">
        <v>1</v>
      </c>
      <c r="F215" s="237"/>
      <c r="G215" s="238">
        <f>ROUND(E215*F215,2)</f>
        <v>0</v>
      </c>
      <c r="H215" s="237"/>
      <c r="I215" s="238">
        <f>ROUND(E215*H215,2)</f>
        <v>0</v>
      </c>
      <c r="J215" s="237"/>
      <c r="K215" s="238">
        <f>ROUND(E215*J215,2)</f>
        <v>0</v>
      </c>
      <c r="L215" s="238">
        <v>21</v>
      </c>
      <c r="M215" s="238">
        <f>G215*(1+L215/100)</f>
        <v>0</v>
      </c>
      <c r="N215" s="236">
        <v>0</v>
      </c>
      <c r="O215" s="236">
        <f>ROUND(E215*N215,2)</f>
        <v>0</v>
      </c>
      <c r="P215" s="236">
        <v>0</v>
      </c>
      <c r="Q215" s="236">
        <f>ROUND(E215*P215,2)</f>
        <v>0</v>
      </c>
      <c r="R215" s="238"/>
      <c r="S215" s="238" t="s">
        <v>282</v>
      </c>
      <c r="T215" s="239" t="s">
        <v>283</v>
      </c>
      <c r="U215" s="222">
        <v>0</v>
      </c>
      <c r="V215" s="222">
        <f>ROUND(E215*U215,2)</f>
        <v>0</v>
      </c>
      <c r="W215" s="222"/>
      <c r="X215" s="222" t="s">
        <v>399</v>
      </c>
      <c r="Y215" s="222" t="s">
        <v>130</v>
      </c>
      <c r="Z215" s="212"/>
      <c r="AA215" s="212"/>
      <c r="AB215" s="212"/>
      <c r="AC215" s="212"/>
      <c r="AD215" s="212"/>
      <c r="AE215" s="212"/>
      <c r="AF215" s="212"/>
      <c r="AG215" s="212" t="s">
        <v>400</v>
      </c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2" x14ac:dyDescent="0.2">
      <c r="A216" s="219"/>
      <c r="B216" s="220"/>
      <c r="C216" s="257" t="s">
        <v>426</v>
      </c>
      <c r="D216" s="250"/>
      <c r="E216" s="250"/>
      <c r="F216" s="250"/>
      <c r="G216" s="250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202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 x14ac:dyDescent="0.2">
      <c r="A217" s="240">
        <v>89</v>
      </c>
      <c r="B217" s="241" t="s">
        <v>427</v>
      </c>
      <c r="C217" s="252" t="s">
        <v>428</v>
      </c>
      <c r="D217" s="242" t="s">
        <v>398</v>
      </c>
      <c r="E217" s="243">
        <v>1</v>
      </c>
      <c r="F217" s="244"/>
      <c r="G217" s="245">
        <f>ROUND(E217*F217,2)</f>
        <v>0</v>
      </c>
      <c r="H217" s="244"/>
      <c r="I217" s="245">
        <f>ROUND(E217*H217,2)</f>
        <v>0</v>
      </c>
      <c r="J217" s="244"/>
      <c r="K217" s="245">
        <f>ROUND(E217*J217,2)</f>
        <v>0</v>
      </c>
      <c r="L217" s="245">
        <v>21</v>
      </c>
      <c r="M217" s="245">
        <f>G217*(1+L217/100)</f>
        <v>0</v>
      </c>
      <c r="N217" s="243">
        <v>0</v>
      </c>
      <c r="O217" s="243">
        <f>ROUND(E217*N217,2)</f>
        <v>0</v>
      </c>
      <c r="P217" s="243">
        <v>0</v>
      </c>
      <c r="Q217" s="243">
        <f>ROUND(E217*P217,2)</f>
        <v>0</v>
      </c>
      <c r="R217" s="245"/>
      <c r="S217" s="245" t="s">
        <v>282</v>
      </c>
      <c r="T217" s="246" t="s">
        <v>283</v>
      </c>
      <c r="U217" s="222">
        <v>0</v>
      </c>
      <c r="V217" s="222">
        <f>ROUND(E217*U217,2)</f>
        <v>0</v>
      </c>
      <c r="W217" s="222"/>
      <c r="X217" s="222" t="s">
        <v>399</v>
      </c>
      <c r="Y217" s="222" t="s">
        <v>130</v>
      </c>
      <c r="Z217" s="212"/>
      <c r="AA217" s="212"/>
      <c r="AB217" s="212"/>
      <c r="AC217" s="212"/>
      <c r="AD217" s="212"/>
      <c r="AE217" s="212"/>
      <c r="AF217" s="212"/>
      <c r="AG217" s="212" t="s">
        <v>400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1" x14ac:dyDescent="0.2">
      <c r="A218" s="240">
        <v>90</v>
      </c>
      <c r="B218" s="241" t="s">
        <v>429</v>
      </c>
      <c r="C218" s="252" t="s">
        <v>430</v>
      </c>
      <c r="D218" s="242" t="s">
        <v>398</v>
      </c>
      <c r="E218" s="243">
        <v>1</v>
      </c>
      <c r="F218" s="244"/>
      <c r="G218" s="245">
        <f>ROUND(E218*F218,2)</f>
        <v>0</v>
      </c>
      <c r="H218" s="244"/>
      <c r="I218" s="245">
        <f>ROUND(E218*H218,2)</f>
        <v>0</v>
      </c>
      <c r="J218" s="244"/>
      <c r="K218" s="245">
        <f>ROUND(E218*J218,2)</f>
        <v>0</v>
      </c>
      <c r="L218" s="245">
        <v>21</v>
      </c>
      <c r="M218" s="245">
        <f>G218*(1+L218/100)</f>
        <v>0</v>
      </c>
      <c r="N218" s="243">
        <v>0</v>
      </c>
      <c r="O218" s="243">
        <f>ROUND(E218*N218,2)</f>
        <v>0</v>
      </c>
      <c r="P218" s="243">
        <v>0</v>
      </c>
      <c r="Q218" s="243">
        <f>ROUND(E218*P218,2)</f>
        <v>0</v>
      </c>
      <c r="R218" s="245"/>
      <c r="S218" s="245" t="s">
        <v>282</v>
      </c>
      <c r="T218" s="246" t="s">
        <v>283</v>
      </c>
      <c r="U218" s="222">
        <v>0</v>
      </c>
      <c r="V218" s="222">
        <f>ROUND(E218*U218,2)</f>
        <v>0</v>
      </c>
      <c r="W218" s="222"/>
      <c r="X218" s="222" t="s">
        <v>399</v>
      </c>
      <c r="Y218" s="222" t="s">
        <v>130</v>
      </c>
      <c r="Z218" s="212"/>
      <c r="AA218" s="212"/>
      <c r="AB218" s="212"/>
      <c r="AC218" s="212"/>
      <c r="AD218" s="212"/>
      <c r="AE218" s="212"/>
      <c r="AF218" s="212"/>
      <c r="AG218" s="212" t="s">
        <v>400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1" x14ac:dyDescent="0.2">
      <c r="A219" s="240">
        <v>91</v>
      </c>
      <c r="B219" s="241" t="s">
        <v>431</v>
      </c>
      <c r="C219" s="252" t="s">
        <v>432</v>
      </c>
      <c r="D219" s="242" t="s">
        <v>398</v>
      </c>
      <c r="E219" s="243">
        <v>1</v>
      </c>
      <c r="F219" s="244"/>
      <c r="G219" s="245">
        <f>ROUND(E219*F219,2)</f>
        <v>0</v>
      </c>
      <c r="H219" s="244"/>
      <c r="I219" s="245">
        <f>ROUND(E219*H219,2)</f>
        <v>0</v>
      </c>
      <c r="J219" s="244"/>
      <c r="K219" s="245">
        <f>ROUND(E219*J219,2)</f>
        <v>0</v>
      </c>
      <c r="L219" s="245">
        <v>21</v>
      </c>
      <c r="M219" s="245">
        <f>G219*(1+L219/100)</f>
        <v>0</v>
      </c>
      <c r="N219" s="243">
        <v>0</v>
      </c>
      <c r="O219" s="243">
        <f>ROUND(E219*N219,2)</f>
        <v>0</v>
      </c>
      <c r="P219" s="243">
        <v>0</v>
      </c>
      <c r="Q219" s="243">
        <f>ROUND(E219*P219,2)</f>
        <v>0</v>
      </c>
      <c r="R219" s="245"/>
      <c r="S219" s="245" t="s">
        <v>282</v>
      </c>
      <c r="T219" s="246" t="s">
        <v>283</v>
      </c>
      <c r="U219" s="222">
        <v>0</v>
      </c>
      <c r="V219" s="222">
        <f>ROUND(E219*U219,2)</f>
        <v>0</v>
      </c>
      <c r="W219" s="222"/>
      <c r="X219" s="222" t="s">
        <v>399</v>
      </c>
      <c r="Y219" s="222" t="s">
        <v>130</v>
      </c>
      <c r="Z219" s="212"/>
      <c r="AA219" s="212"/>
      <c r="AB219" s="212"/>
      <c r="AC219" s="212"/>
      <c r="AD219" s="212"/>
      <c r="AE219" s="212"/>
      <c r="AF219" s="212"/>
      <c r="AG219" s="212" t="s">
        <v>400</v>
      </c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40">
        <v>92</v>
      </c>
      <c r="B220" s="241" t="s">
        <v>433</v>
      </c>
      <c r="C220" s="252" t="s">
        <v>434</v>
      </c>
      <c r="D220" s="242" t="s">
        <v>398</v>
      </c>
      <c r="E220" s="243">
        <v>1</v>
      </c>
      <c r="F220" s="244"/>
      <c r="G220" s="245">
        <f>ROUND(E220*F220,2)</f>
        <v>0</v>
      </c>
      <c r="H220" s="244"/>
      <c r="I220" s="245">
        <f>ROUND(E220*H220,2)</f>
        <v>0</v>
      </c>
      <c r="J220" s="244"/>
      <c r="K220" s="245">
        <f>ROUND(E220*J220,2)</f>
        <v>0</v>
      </c>
      <c r="L220" s="245">
        <v>21</v>
      </c>
      <c r="M220" s="245">
        <f>G220*(1+L220/100)</f>
        <v>0</v>
      </c>
      <c r="N220" s="243">
        <v>0</v>
      </c>
      <c r="O220" s="243">
        <f>ROUND(E220*N220,2)</f>
        <v>0</v>
      </c>
      <c r="P220" s="243">
        <v>0</v>
      </c>
      <c r="Q220" s="243">
        <f>ROUND(E220*P220,2)</f>
        <v>0</v>
      </c>
      <c r="R220" s="245"/>
      <c r="S220" s="245" t="s">
        <v>282</v>
      </c>
      <c r="T220" s="246" t="s">
        <v>283</v>
      </c>
      <c r="U220" s="222">
        <v>0</v>
      </c>
      <c r="V220" s="222">
        <f>ROUND(E220*U220,2)</f>
        <v>0</v>
      </c>
      <c r="W220" s="222"/>
      <c r="X220" s="222" t="s">
        <v>399</v>
      </c>
      <c r="Y220" s="222" t="s">
        <v>130</v>
      </c>
      <c r="Z220" s="212"/>
      <c r="AA220" s="212"/>
      <c r="AB220" s="212"/>
      <c r="AC220" s="212"/>
      <c r="AD220" s="212"/>
      <c r="AE220" s="212"/>
      <c r="AF220" s="212"/>
      <c r="AG220" s="212" t="s">
        <v>400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1" x14ac:dyDescent="0.2">
      <c r="A221" s="233">
        <v>93</v>
      </c>
      <c r="B221" s="234" t="s">
        <v>435</v>
      </c>
      <c r="C221" s="253" t="s">
        <v>436</v>
      </c>
      <c r="D221" s="235" t="s">
        <v>405</v>
      </c>
      <c r="E221" s="236">
        <v>1</v>
      </c>
      <c r="F221" s="237"/>
      <c r="G221" s="238">
        <f>ROUND(E221*F221,2)</f>
        <v>0</v>
      </c>
      <c r="H221" s="237"/>
      <c r="I221" s="238">
        <f>ROUND(E221*H221,2)</f>
        <v>0</v>
      </c>
      <c r="J221" s="237"/>
      <c r="K221" s="238">
        <f>ROUND(E221*J221,2)</f>
        <v>0</v>
      </c>
      <c r="L221" s="238">
        <v>21</v>
      </c>
      <c r="M221" s="238">
        <f>G221*(1+L221/100)</f>
        <v>0</v>
      </c>
      <c r="N221" s="236">
        <v>0</v>
      </c>
      <c r="O221" s="236">
        <f>ROUND(E221*N221,2)</f>
        <v>0</v>
      </c>
      <c r="P221" s="236">
        <v>0</v>
      </c>
      <c r="Q221" s="236">
        <f>ROUND(E221*P221,2)</f>
        <v>0</v>
      </c>
      <c r="R221" s="238"/>
      <c r="S221" s="238" t="s">
        <v>282</v>
      </c>
      <c r="T221" s="239" t="s">
        <v>283</v>
      </c>
      <c r="U221" s="222">
        <v>0</v>
      </c>
      <c r="V221" s="222">
        <f>ROUND(E221*U221,2)</f>
        <v>0</v>
      </c>
      <c r="W221" s="222"/>
      <c r="X221" s="222" t="s">
        <v>399</v>
      </c>
      <c r="Y221" s="222" t="s">
        <v>130</v>
      </c>
      <c r="Z221" s="212"/>
      <c r="AA221" s="212"/>
      <c r="AB221" s="212"/>
      <c r="AC221" s="212"/>
      <c r="AD221" s="212"/>
      <c r="AE221" s="212"/>
      <c r="AF221" s="212"/>
      <c r="AG221" s="212" t="s">
        <v>406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ht="22.5" outlineLevel="2" x14ac:dyDescent="0.2">
      <c r="A222" s="219"/>
      <c r="B222" s="220"/>
      <c r="C222" s="257" t="s">
        <v>437</v>
      </c>
      <c r="D222" s="250"/>
      <c r="E222" s="250"/>
      <c r="F222" s="250"/>
      <c r="G222" s="250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202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47" t="str">
        <f>C222</f>
        <v>v průběhu a po skončení stavby ,vč.nákresů,fotodokumentace.Zařazení do fotoalba v časové posloupnosti s popisem činností a číslem objektů.listinná forma+digi dle smlovy</v>
      </c>
      <c r="BB222" s="212"/>
      <c r="BC222" s="212"/>
      <c r="BD222" s="212"/>
      <c r="BE222" s="212"/>
      <c r="BF222" s="212"/>
      <c r="BG222" s="212"/>
      <c r="BH222" s="212"/>
    </row>
    <row r="223" spans="1:60" outlineLevel="1" x14ac:dyDescent="0.2">
      <c r="A223" s="233">
        <v>94</v>
      </c>
      <c r="B223" s="234" t="s">
        <v>438</v>
      </c>
      <c r="C223" s="253" t="s">
        <v>439</v>
      </c>
      <c r="D223" s="235" t="s">
        <v>405</v>
      </c>
      <c r="E223" s="236">
        <v>1</v>
      </c>
      <c r="F223" s="237"/>
      <c r="G223" s="238">
        <f>ROUND(E223*F223,2)</f>
        <v>0</v>
      </c>
      <c r="H223" s="237"/>
      <c r="I223" s="238">
        <f>ROUND(E223*H223,2)</f>
        <v>0</v>
      </c>
      <c r="J223" s="237"/>
      <c r="K223" s="238">
        <f>ROUND(E223*J223,2)</f>
        <v>0</v>
      </c>
      <c r="L223" s="238">
        <v>21</v>
      </c>
      <c r="M223" s="238">
        <f>G223*(1+L223/100)</f>
        <v>0</v>
      </c>
      <c r="N223" s="236">
        <v>0</v>
      </c>
      <c r="O223" s="236">
        <f>ROUND(E223*N223,2)</f>
        <v>0</v>
      </c>
      <c r="P223" s="236">
        <v>0</v>
      </c>
      <c r="Q223" s="236">
        <f>ROUND(E223*P223,2)</f>
        <v>0</v>
      </c>
      <c r="R223" s="238"/>
      <c r="S223" s="238" t="s">
        <v>282</v>
      </c>
      <c r="T223" s="239" t="s">
        <v>283</v>
      </c>
      <c r="U223" s="222">
        <v>0</v>
      </c>
      <c r="V223" s="222">
        <f>ROUND(E223*U223,2)</f>
        <v>0</v>
      </c>
      <c r="W223" s="222"/>
      <c r="X223" s="222" t="s">
        <v>399</v>
      </c>
      <c r="Y223" s="222" t="s">
        <v>130</v>
      </c>
      <c r="Z223" s="212"/>
      <c r="AA223" s="212"/>
      <c r="AB223" s="212"/>
      <c r="AC223" s="212"/>
      <c r="AD223" s="212"/>
      <c r="AE223" s="212"/>
      <c r="AF223" s="212"/>
      <c r="AG223" s="212" t="s">
        <v>406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2" x14ac:dyDescent="0.2">
      <c r="A224" s="219"/>
      <c r="B224" s="220"/>
      <c r="C224" s="257" t="s">
        <v>440</v>
      </c>
      <c r="D224" s="250"/>
      <c r="E224" s="250"/>
      <c r="F224" s="250"/>
      <c r="G224" s="250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202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1" x14ac:dyDescent="0.2">
      <c r="A225" s="240">
        <v>95</v>
      </c>
      <c r="B225" s="241" t="s">
        <v>441</v>
      </c>
      <c r="C225" s="252" t="s">
        <v>442</v>
      </c>
      <c r="D225" s="242" t="s">
        <v>405</v>
      </c>
      <c r="E225" s="243">
        <v>1</v>
      </c>
      <c r="F225" s="244"/>
      <c r="G225" s="245">
        <f>ROUND(E225*F225,2)</f>
        <v>0</v>
      </c>
      <c r="H225" s="244"/>
      <c r="I225" s="245">
        <f>ROUND(E225*H225,2)</f>
        <v>0</v>
      </c>
      <c r="J225" s="244"/>
      <c r="K225" s="245">
        <f>ROUND(E225*J225,2)</f>
        <v>0</v>
      </c>
      <c r="L225" s="245">
        <v>21</v>
      </c>
      <c r="M225" s="245">
        <f>G225*(1+L225/100)</f>
        <v>0</v>
      </c>
      <c r="N225" s="243">
        <v>0</v>
      </c>
      <c r="O225" s="243">
        <f>ROUND(E225*N225,2)</f>
        <v>0</v>
      </c>
      <c r="P225" s="243">
        <v>0</v>
      </c>
      <c r="Q225" s="243">
        <f>ROUND(E225*P225,2)</f>
        <v>0</v>
      </c>
      <c r="R225" s="245"/>
      <c r="S225" s="245" t="s">
        <v>282</v>
      </c>
      <c r="T225" s="246" t="s">
        <v>283</v>
      </c>
      <c r="U225" s="222">
        <v>0</v>
      </c>
      <c r="V225" s="222">
        <f>ROUND(E225*U225,2)</f>
        <v>0</v>
      </c>
      <c r="W225" s="222"/>
      <c r="X225" s="222" t="s">
        <v>399</v>
      </c>
      <c r="Y225" s="222" t="s">
        <v>130</v>
      </c>
      <c r="Z225" s="212"/>
      <c r="AA225" s="212"/>
      <c r="AB225" s="212"/>
      <c r="AC225" s="212"/>
      <c r="AD225" s="212"/>
      <c r="AE225" s="212"/>
      <c r="AF225" s="212"/>
      <c r="AG225" s="212" t="s">
        <v>406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 x14ac:dyDescent="0.2">
      <c r="A226" s="233">
        <v>96</v>
      </c>
      <c r="B226" s="234" t="s">
        <v>443</v>
      </c>
      <c r="C226" s="253" t="s">
        <v>444</v>
      </c>
      <c r="D226" s="235" t="s">
        <v>405</v>
      </c>
      <c r="E226" s="236">
        <v>1</v>
      </c>
      <c r="F226" s="237"/>
      <c r="G226" s="238">
        <f>ROUND(E226*F226,2)</f>
        <v>0</v>
      </c>
      <c r="H226" s="237"/>
      <c r="I226" s="238">
        <f>ROUND(E226*H226,2)</f>
        <v>0</v>
      </c>
      <c r="J226" s="237"/>
      <c r="K226" s="238">
        <f>ROUND(E226*J226,2)</f>
        <v>0</v>
      </c>
      <c r="L226" s="238">
        <v>21</v>
      </c>
      <c r="M226" s="238">
        <f>G226*(1+L226/100)</f>
        <v>0</v>
      </c>
      <c r="N226" s="236">
        <v>0</v>
      </c>
      <c r="O226" s="236">
        <f>ROUND(E226*N226,2)</f>
        <v>0</v>
      </c>
      <c r="P226" s="236">
        <v>0</v>
      </c>
      <c r="Q226" s="236">
        <f>ROUND(E226*P226,2)</f>
        <v>0</v>
      </c>
      <c r="R226" s="238"/>
      <c r="S226" s="238" t="s">
        <v>282</v>
      </c>
      <c r="T226" s="239" t="s">
        <v>283</v>
      </c>
      <c r="U226" s="222">
        <v>0</v>
      </c>
      <c r="V226" s="222">
        <f>ROUND(E226*U226,2)</f>
        <v>0</v>
      </c>
      <c r="W226" s="222"/>
      <c r="X226" s="222" t="s">
        <v>399</v>
      </c>
      <c r="Y226" s="222" t="s">
        <v>130</v>
      </c>
      <c r="Z226" s="212"/>
      <c r="AA226" s="212"/>
      <c r="AB226" s="212"/>
      <c r="AC226" s="212"/>
      <c r="AD226" s="212"/>
      <c r="AE226" s="212"/>
      <c r="AF226" s="212"/>
      <c r="AG226" s="212" t="s">
        <v>406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x14ac:dyDescent="0.2">
      <c r="A227" s="3"/>
      <c r="B227" s="4"/>
      <c r="C227" s="258"/>
      <c r="D227" s="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E227">
        <v>12</v>
      </c>
      <c r="AF227">
        <v>21</v>
      </c>
      <c r="AG227" t="s">
        <v>108</v>
      </c>
    </row>
    <row r="228" spans="1:60" x14ac:dyDescent="0.2">
      <c r="A228" s="215"/>
      <c r="B228" s="216" t="s">
        <v>29</v>
      </c>
      <c r="C228" s="259"/>
      <c r="D228" s="217"/>
      <c r="E228" s="218"/>
      <c r="F228" s="218"/>
      <c r="G228" s="232">
        <f>G8+G76+G85+G100+G150+G163+G196+G200+G202+G211</f>
        <v>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E228">
        <f>SUMIF(L7:L226,AE227,G7:G226)</f>
        <v>0</v>
      </c>
      <c r="AF228">
        <f>SUMIF(L7:L226,AF227,G7:G226)</f>
        <v>0</v>
      </c>
      <c r="AG228" t="s">
        <v>445</v>
      </c>
    </row>
    <row r="229" spans="1:60" x14ac:dyDescent="0.2">
      <c r="C229" s="260"/>
      <c r="D229" s="10"/>
      <c r="AG229" t="s">
        <v>446</v>
      </c>
    </row>
    <row r="230" spans="1:60" x14ac:dyDescent="0.2">
      <c r="D230" s="10"/>
    </row>
    <row r="231" spans="1:60" x14ac:dyDescent="0.2">
      <c r="D231" s="10"/>
    </row>
    <row r="232" spans="1:60" x14ac:dyDescent="0.2">
      <c r="D232" s="10"/>
    </row>
    <row r="233" spans="1:60" x14ac:dyDescent="0.2">
      <c r="D233" s="10"/>
    </row>
    <row r="234" spans="1:60" x14ac:dyDescent="0.2">
      <c r="D234" s="10"/>
    </row>
    <row r="235" spans="1:60" x14ac:dyDescent="0.2">
      <c r="D235" s="10"/>
    </row>
    <row r="236" spans="1:60" x14ac:dyDescent="0.2">
      <c r="D236" s="10"/>
    </row>
    <row r="237" spans="1:60" x14ac:dyDescent="0.2">
      <c r="D237" s="10"/>
    </row>
    <row r="238" spans="1:60" x14ac:dyDescent="0.2">
      <c r="D238" s="10"/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BFhsbsMkx1eKq1//sbGuVu1qmvRyQjAeVwKAOAN1zNru8WalKl1BXD31oOOqkbRGnjcMGeExJiNsGoObyIQuQ==" saltValue="EQ9TVs2R25LRg2nrmTIjUg==" spinCount="100000" sheet="1" formatRows="0"/>
  <mergeCells count="52">
    <mergeCell ref="C213:G213"/>
    <mergeCell ref="C216:G216"/>
    <mergeCell ref="C222:G222"/>
    <mergeCell ref="C224:G224"/>
    <mergeCell ref="C181:G181"/>
    <mergeCell ref="C185:G185"/>
    <mergeCell ref="C193:G193"/>
    <mergeCell ref="C198:G198"/>
    <mergeCell ref="C199:G199"/>
    <mergeCell ref="C204:G204"/>
    <mergeCell ref="C148:G148"/>
    <mergeCell ref="C149:G149"/>
    <mergeCell ref="C152:G152"/>
    <mergeCell ref="C156:G156"/>
    <mergeCell ref="C160:G160"/>
    <mergeCell ref="C162:G162"/>
    <mergeCell ref="C104:G104"/>
    <mergeCell ref="C108:G108"/>
    <mergeCell ref="C112:G112"/>
    <mergeCell ref="C114:G114"/>
    <mergeCell ref="C116:G116"/>
    <mergeCell ref="C119:G119"/>
    <mergeCell ref="C78:G78"/>
    <mergeCell ref="C83:G83"/>
    <mergeCell ref="C89:G89"/>
    <mergeCell ref="C92:G92"/>
    <mergeCell ref="C96:G96"/>
    <mergeCell ref="C102:G102"/>
    <mergeCell ref="C52:G52"/>
    <mergeCell ref="C55:G55"/>
    <mergeCell ref="C60:G60"/>
    <mergeCell ref="C61:G61"/>
    <mergeCell ref="C66:G66"/>
    <mergeCell ref="C70:G70"/>
    <mergeCell ref="C31:G31"/>
    <mergeCell ref="C34:G34"/>
    <mergeCell ref="C39:G39"/>
    <mergeCell ref="C42:G42"/>
    <mergeCell ref="C45:G45"/>
    <mergeCell ref="C48:G48"/>
    <mergeCell ref="C15:G15"/>
    <mergeCell ref="C17:G17"/>
    <mergeCell ref="C20:G20"/>
    <mergeCell ref="C22:G22"/>
    <mergeCell ref="C24:G24"/>
    <mergeCell ref="C27:G27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6011-2EB2-4F5F-8B3F-8687CE5FC65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56</v>
      </c>
      <c r="C3" s="201" t="s">
        <v>57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53</v>
      </c>
      <c r="C4" s="204" t="s">
        <v>55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122</v>
      </c>
      <c r="B8" s="227" t="s">
        <v>72</v>
      </c>
      <c r="C8" s="251" t="s">
        <v>73</v>
      </c>
      <c r="D8" s="228"/>
      <c r="E8" s="229"/>
      <c r="F8" s="230"/>
      <c r="G8" s="230">
        <f>SUMIF(AG9:AG83,"&lt;&gt;NOR",G9:G83)</f>
        <v>0</v>
      </c>
      <c r="H8" s="230"/>
      <c r="I8" s="230">
        <f>SUM(I9:I83)</f>
        <v>0</v>
      </c>
      <c r="J8" s="230"/>
      <c r="K8" s="230">
        <f>SUM(K9:K83)</f>
        <v>0</v>
      </c>
      <c r="L8" s="230"/>
      <c r="M8" s="230">
        <f>SUM(M9:M83)</f>
        <v>0</v>
      </c>
      <c r="N8" s="229"/>
      <c r="O8" s="229">
        <f>SUM(O9:O83)</f>
        <v>854.78</v>
      </c>
      <c r="P8" s="229"/>
      <c r="Q8" s="229">
        <f>SUM(Q9:Q83)</f>
        <v>311</v>
      </c>
      <c r="R8" s="230"/>
      <c r="S8" s="230"/>
      <c r="T8" s="231"/>
      <c r="U8" s="225"/>
      <c r="V8" s="225">
        <f>SUM(V9:V83)</f>
        <v>1749.7400000000002</v>
      </c>
      <c r="W8" s="225"/>
      <c r="X8" s="225"/>
      <c r="Y8" s="225"/>
      <c r="AG8" t="s">
        <v>123</v>
      </c>
    </row>
    <row r="9" spans="1:60" ht="33.75" outlineLevel="1" x14ac:dyDescent="0.2">
      <c r="A9" s="233">
        <v>1</v>
      </c>
      <c r="B9" s="234" t="s">
        <v>447</v>
      </c>
      <c r="C9" s="253" t="s">
        <v>448</v>
      </c>
      <c r="D9" s="235" t="s">
        <v>126</v>
      </c>
      <c r="E9" s="236">
        <v>72.5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0.2</v>
      </c>
      <c r="Q9" s="236">
        <f>ROUND(E9*P9,2)</f>
        <v>14.5</v>
      </c>
      <c r="R9" s="238" t="s">
        <v>127</v>
      </c>
      <c r="S9" s="238" t="s">
        <v>128</v>
      </c>
      <c r="T9" s="239" t="s">
        <v>128</v>
      </c>
      <c r="U9" s="222">
        <v>0.1</v>
      </c>
      <c r="V9" s="222">
        <f>ROUND(E9*U9,2)</f>
        <v>7.25</v>
      </c>
      <c r="W9" s="222"/>
      <c r="X9" s="222" t="s">
        <v>129</v>
      </c>
      <c r="Y9" s="222" t="s">
        <v>130</v>
      </c>
      <c r="Z9" s="212"/>
      <c r="AA9" s="212"/>
      <c r="AB9" s="212"/>
      <c r="AC9" s="212"/>
      <c r="AD9" s="212"/>
      <c r="AE9" s="212"/>
      <c r="AF9" s="212"/>
      <c r="AG9" s="212" t="s">
        <v>131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54" t="s">
        <v>449</v>
      </c>
      <c r="D10" s="248"/>
      <c r="E10" s="248"/>
      <c r="F10" s="248"/>
      <c r="G10" s="248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135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33">
        <v>2</v>
      </c>
      <c r="B11" s="234" t="s">
        <v>124</v>
      </c>
      <c r="C11" s="253" t="s">
        <v>125</v>
      </c>
      <c r="D11" s="235" t="s">
        <v>126</v>
      </c>
      <c r="E11" s="236">
        <v>253.5</v>
      </c>
      <c r="F11" s="237"/>
      <c r="G11" s="238">
        <f>ROUND(E11*F11,2)</f>
        <v>0</v>
      </c>
      <c r="H11" s="237"/>
      <c r="I11" s="238">
        <f>ROUND(E11*H11,2)</f>
        <v>0</v>
      </c>
      <c r="J11" s="237"/>
      <c r="K11" s="238">
        <f>ROUND(E11*J11,2)</f>
        <v>0</v>
      </c>
      <c r="L11" s="238">
        <v>21</v>
      </c>
      <c r="M11" s="238">
        <f>G11*(1+L11/100)</f>
        <v>0</v>
      </c>
      <c r="N11" s="236">
        <v>0</v>
      </c>
      <c r="O11" s="236">
        <f>ROUND(E11*N11,2)</f>
        <v>0</v>
      </c>
      <c r="P11" s="236">
        <v>0.66</v>
      </c>
      <c r="Q11" s="236">
        <f>ROUND(E11*P11,2)</f>
        <v>167.31</v>
      </c>
      <c r="R11" s="238" t="s">
        <v>127</v>
      </c>
      <c r="S11" s="238" t="s">
        <v>128</v>
      </c>
      <c r="T11" s="239" t="s">
        <v>128</v>
      </c>
      <c r="U11" s="222">
        <v>0.12</v>
      </c>
      <c r="V11" s="222">
        <f>ROUND(E11*U11,2)</f>
        <v>30.42</v>
      </c>
      <c r="W11" s="222"/>
      <c r="X11" s="222" t="s">
        <v>129</v>
      </c>
      <c r="Y11" s="222" t="s">
        <v>130</v>
      </c>
      <c r="Z11" s="212"/>
      <c r="AA11" s="212"/>
      <c r="AB11" s="212"/>
      <c r="AC11" s="212"/>
      <c r="AD11" s="212"/>
      <c r="AE11" s="212"/>
      <c r="AF11" s="212"/>
      <c r="AG11" s="212" t="s">
        <v>131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19"/>
      <c r="B12" s="220"/>
      <c r="C12" s="255" t="s">
        <v>450</v>
      </c>
      <c r="D12" s="223"/>
      <c r="E12" s="224">
        <v>181</v>
      </c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146</v>
      </c>
      <c r="AH12" s="212">
        <v>5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55" t="s">
        <v>451</v>
      </c>
      <c r="D13" s="223"/>
      <c r="E13" s="224">
        <v>72.5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146</v>
      </c>
      <c r="AH13" s="212">
        <v>5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 x14ac:dyDescent="0.2">
      <c r="A14" s="233">
        <v>3</v>
      </c>
      <c r="B14" s="234" t="s">
        <v>132</v>
      </c>
      <c r="C14" s="253" t="s">
        <v>133</v>
      </c>
      <c r="D14" s="235" t="s">
        <v>126</v>
      </c>
      <c r="E14" s="236">
        <v>310</v>
      </c>
      <c r="F14" s="237"/>
      <c r="G14" s="238">
        <f>ROUND(E14*F14,2)</f>
        <v>0</v>
      </c>
      <c r="H14" s="237"/>
      <c r="I14" s="238">
        <f>ROUND(E14*H14,2)</f>
        <v>0</v>
      </c>
      <c r="J14" s="237"/>
      <c r="K14" s="238">
        <f>ROUND(E14*J14,2)</f>
        <v>0</v>
      </c>
      <c r="L14" s="238">
        <v>21</v>
      </c>
      <c r="M14" s="238">
        <f>G14*(1+L14/100)</f>
        <v>0</v>
      </c>
      <c r="N14" s="236">
        <v>0</v>
      </c>
      <c r="O14" s="236">
        <f>ROUND(E14*N14,2)</f>
        <v>0</v>
      </c>
      <c r="P14" s="236">
        <v>8.7999999999999995E-2</v>
      </c>
      <c r="Q14" s="236">
        <f>ROUND(E14*P14,2)</f>
        <v>27.28</v>
      </c>
      <c r="R14" s="238" t="s">
        <v>127</v>
      </c>
      <c r="S14" s="238" t="s">
        <v>128</v>
      </c>
      <c r="T14" s="239" t="s">
        <v>128</v>
      </c>
      <c r="U14" s="222">
        <v>7.1999999999999995E-2</v>
      </c>
      <c r="V14" s="222">
        <f>ROUND(E14*U14,2)</f>
        <v>22.32</v>
      </c>
      <c r="W14" s="222"/>
      <c r="X14" s="222" t="s">
        <v>129</v>
      </c>
      <c r="Y14" s="222" t="s">
        <v>130</v>
      </c>
      <c r="Z14" s="212"/>
      <c r="AA14" s="212"/>
      <c r="AB14" s="212"/>
      <c r="AC14" s="212"/>
      <c r="AD14" s="212"/>
      <c r="AE14" s="212"/>
      <c r="AF14" s="212"/>
      <c r="AG14" s="212" t="s">
        <v>131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2" x14ac:dyDescent="0.2">
      <c r="A15" s="219"/>
      <c r="B15" s="220"/>
      <c r="C15" s="254" t="s">
        <v>134</v>
      </c>
      <c r="D15" s="248"/>
      <c r="E15" s="248"/>
      <c r="F15" s="248"/>
      <c r="G15" s="248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135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47" t="str">
        <f>C15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55" t="s">
        <v>452</v>
      </c>
      <c r="D16" s="223"/>
      <c r="E16" s="224">
        <v>310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146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22.5" outlineLevel="1" x14ac:dyDescent="0.2">
      <c r="A17" s="233">
        <v>4</v>
      </c>
      <c r="B17" s="234" t="s">
        <v>136</v>
      </c>
      <c r="C17" s="253" t="s">
        <v>137</v>
      </c>
      <c r="D17" s="235" t="s">
        <v>126</v>
      </c>
      <c r="E17" s="236">
        <v>181</v>
      </c>
      <c r="F17" s="237"/>
      <c r="G17" s="238">
        <f>ROUND(E17*F17,2)</f>
        <v>0</v>
      </c>
      <c r="H17" s="237"/>
      <c r="I17" s="238">
        <f>ROUND(E17*H17,2)</f>
        <v>0</v>
      </c>
      <c r="J17" s="237"/>
      <c r="K17" s="238">
        <f>ROUND(E17*J17,2)</f>
        <v>0</v>
      </c>
      <c r="L17" s="238">
        <v>21</v>
      </c>
      <c r="M17" s="238">
        <f>G17*(1+L17/100)</f>
        <v>0</v>
      </c>
      <c r="N17" s="236">
        <v>0</v>
      </c>
      <c r="O17" s="236">
        <f>ROUND(E17*N17,2)</f>
        <v>0</v>
      </c>
      <c r="P17" s="236">
        <v>0.154</v>
      </c>
      <c r="Q17" s="236">
        <f>ROUND(E17*P17,2)</f>
        <v>27.87</v>
      </c>
      <c r="R17" s="238" t="s">
        <v>127</v>
      </c>
      <c r="S17" s="238" t="s">
        <v>128</v>
      </c>
      <c r="T17" s="239" t="s">
        <v>128</v>
      </c>
      <c r="U17" s="222">
        <v>9.6000000000000002E-2</v>
      </c>
      <c r="V17" s="222">
        <f>ROUND(E17*U17,2)</f>
        <v>17.38</v>
      </c>
      <c r="W17" s="222"/>
      <c r="X17" s="222" t="s">
        <v>129</v>
      </c>
      <c r="Y17" s="222" t="s">
        <v>130</v>
      </c>
      <c r="Z17" s="212"/>
      <c r="AA17" s="212"/>
      <c r="AB17" s="212"/>
      <c r="AC17" s="212"/>
      <c r="AD17" s="212"/>
      <c r="AE17" s="212"/>
      <c r="AF17" s="212"/>
      <c r="AG17" s="212" t="s">
        <v>131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2" x14ac:dyDescent="0.2">
      <c r="A18" s="219"/>
      <c r="B18" s="220"/>
      <c r="C18" s="254" t="s">
        <v>134</v>
      </c>
      <c r="D18" s="248"/>
      <c r="E18" s="248"/>
      <c r="F18" s="248"/>
      <c r="G18" s="248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135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47" t="str">
        <f>C18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33">
        <v>5</v>
      </c>
      <c r="B19" s="234" t="s">
        <v>453</v>
      </c>
      <c r="C19" s="253" t="s">
        <v>454</v>
      </c>
      <c r="D19" s="235" t="s">
        <v>140</v>
      </c>
      <c r="E19" s="236">
        <v>133</v>
      </c>
      <c r="F19" s="237"/>
      <c r="G19" s="238">
        <f>ROUND(E19*F19,2)</f>
        <v>0</v>
      </c>
      <c r="H19" s="237"/>
      <c r="I19" s="238">
        <f>ROUND(E19*H19,2)</f>
        <v>0</v>
      </c>
      <c r="J19" s="237"/>
      <c r="K19" s="238">
        <f>ROUND(E19*J19,2)</f>
        <v>0</v>
      </c>
      <c r="L19" s="238">
        <v>21</v>
      </c>
      <c r="M19" s="238">
        <f>G19*(1+L19/100)</f>
        <v>0</v>
      </c>
      <c r="N19" s="236">
        <v>0</v>
      </c>
      <c r="O19" s="236">
        <f>ROUND(E19*N19,2)</f>
        <v>0</v>
      </c>
      <c r="P19" s="236">
        <v>0.40799999999999997</v>
      </c>
      <c r="Q19" s="236">
        <f>ROUND(E19*P19,2)</f>
        <v>54.26</v>
      </c>
      <c r="R19" s="238" t="s">
        <v>141</v>
      </c>
      <c r="S19" s="238" t="s">
        <v>128</v>
      </c>
      <c r="T19" s="239" t="s">
        <v>128</v>
      </c>
      <c r="U19" s="222">
        <v>0.54</v>
      </c>
      <c r="V19" s="222">
        <f>ROUND(E19*U19,2)</f>
        <v>71.819999999999993</v>
      </c>
      <c r="W19" s="222"/>
      <c r="X19" s="222" t="s">
        <v>129</v>
      </c>
      <c r="Y19" s="222" t="s">
        <v>130</v>
      </c>
      <c r="Z19" s="212"/>
      <c r="AA19" s="212"/>
      <c r="AB19" s="212"/>
      <c r="AC19" s="212"/>
      <c r="AD19" s="212"/>
      <c r="AE19" s="212"/>
      <c r="AF19" s="212"/>
      <c r="AG19" s="212" t="s">
        <v>131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54" t="s">
        <v>142</v>
      </c>
      <c r="D20" s="248"/>
      <c r="E20" s="248"/>
      <c r="F20" s="248"/>
      <c r="G20" s="248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135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6</v>
      </c>
      <c r="B21" s="234" t="s">
        <v>143</v>
      </c>
      <c r="C21" s="253" t="s">
        <v>144</v>
      </c>
      <c r="D21" s="235" t="s">
        <v>140</v>
      </c>
      <c r="E21" s="236">
        <v>11.47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1.7243999999999999</v>
      </c>
      <c r="Q21" s="236">
        <f>ROUND(E21*P21,2)</f>
        <v>19.78</v>
      </c>
      <c r="R21" s="238" t="s">
        <v>141</v>
      </c>
      <c r="S21" s="238" t="s">
        <v>128</v>
      </c>
      <c r="T21" s="239" t="s">
        <v>128</v>
      </c>
      <c r="U21" s="222">
        <v>0.61</v>
      </c>
      <c r="V21" s="222">
        <f>ROUND(E21*U21,2)</f>
        <v>7</v>
      </c>
      <c r="W21" s="222"/>
      <c r="X21" s="222" t="s">
        <v>129</v>
      </c>
      <c r="Y21" s="222" t="s">
        <v>130</v>
      </c>
      <c r="Z21" s="212"/>
      <c r="AA21" s="212"/>
      <c r="AB21" s="212"/>
      <c r="AC21" s="212"/>
      <c r="AD21" s="212"/>
      <c r="AE21" s="212"/>
      <c r="AF21" s="212"/>
      <c r="AG21" s="212" t="s">
        <v>131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54" t="s">
        <v>142</v>
      </c>
      <c r="D22" s="248"/>
      <c r="E22" s="248"/>
      <c r="F22" s="248"/>
      <c r="G22" s="248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135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55" t="s">
        <v>455</v>
      </c>
      <c r="D23" s="223"/>
      <c r="E23" s="224">
        <v>11.47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146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 x14ac:dyDescent="0.2">
      <c r="A24" s="233">
        <v>7</v>
      </c>
      <c r="B24" s="234" t="s">
        <v>147</v>
      </c>
      <c r="C24" s="253" t="s">
        <v>148</v>
      </c>
      <c r="D24" s="235" t="s">
        <v>149</v>
      </c>
      <c r="E24" s="236">
        <v>224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 t="s">
        <v>150</v>
      </c>
      <c r="S24" s="238" t="s">
        <v>128</v>
      </c>
      <c r="T24" s="239" t="s">
        <v>128</v>
      </c>
      <c r="U24" s="222">
        <v>0.2</v>
      </c>
      <c r="V24" s="222">
        <f>ROUND(E24*U24,2)</f>
        <v>44.8</v>
      </c>
      <c r="W24" s="222"/>
      <c r="X24" s="222" t="s">
        <v>129</v>
      </c>
      <c r="Y24" s="222" t="s">
        <v>130</v>
      </c>
      <c r="Z24" s="212"/>
      <c r="AA24" s="212"/>
      <c r="AB24" s="212"/>
      <c r="AC24" s="212"/>
      <c r="AD24" s="212"/>
      <c r="AE24" s="212"/>
      <c r="AF24" s="212"/>
      <c r="AG24" s="212" t="s">
        <v>131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2" x14ac:dyDescent="0.2">
      <c r="A25" s="219"/>
      <c r="B25" s="220"/>
      <c r="C25" s="254" t="s">
        <v>151</v>
      </c>
      <c r="D25" s="248"/>
      <c r="E25" s="248"/>
      <c r="F25" s="248"/>
      <c r="G25" s="248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135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47" t="str">
        <f>C25</f>
        <v>na vzdálenost od hladiny vody v jímce po výšku roviny proložené osou nejvyššího bodu výtlačného potrubí. Včetně odpadní potrubí v délce do 20 m.</v>
      </c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55" t="s">
        <v>456</v>
      </c>
      <c r="D26" s="223"/>
      <c r="E26" s="224">
        <v>224</v>
      </c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146</v>
      </c>
      <c r="AH26" s="212">
        <v>5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33">
        <v>8</v>
      </c>
      <c r="B27" s="234" t="s">
        <v>152</v>
      </c>
      <c r="C27" s="253" t="s">
        <v>153</v>
      </c>
      <c r="D27" s="235" t="s">
        <v>154</v>
      </c>
      <c r="E27" s="236">
        <v>28</v>
      </c>
      <c r="F27" s="237"/>
      <c r="G27" s="238">
        <f>ROUND(E27*F27,2)</f>
        <v>0</v>
      </c>
      <c r="H27" s="237"/>
      <c r="I27" s="238">
        <f>ROUND(E27*H27,2)</f>
        <v>0</v>
      </c>
      <c r="J27" s="237"/>
      <c r="K27" s="238">
        <f>ROUND(E27*J27,2)</f>
        <v>0</v>
      </c>
      <c r="L27" s="238">
        <v>21</v>
      </c>
      <c r="M27" s="238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8" t="s">
        <v>150</v>
      </c>
      <c r="S27" s="238" t="s">
        <v>128</v>
      </c>
      <c r="T27" s="239" t="s">
        <v>128</v>
      </c>
      <c r="U27" s="222">
        <v>0</v>
      </c>
      <c r="V27" s="222">
        <f>ROUND(E27*U27,2)</f>
        <v>0</v>
      </c>
      <c r="W27" s="222"/>
      <c r="X27" s="222" t="s">
        <v>129</v>
      </c>
      <c r="Y27" s="222" t="s">
        <v>130</v>
      </c>
      <c r="Z27" s="212"/>
      <c r="AA27" s="212"/>
      <c r="AB27" s="212"/>
      <c r="AC27" s="212"/>
      <c r="AD27" s="212"/>
      <c r="AE27" s="212"/>
      <c r="AF27" s="212"/>
      <c r="AG27" s="212" t="s">
        <v>131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2" x14ac:dyDescent="0.2">
      <c r="A28" s="219"/>
      <c r="B28" s="220"/>
      <c r="C28" s="254" t="s">
        <v>155</v>
      </c>
      <c r="D28" s="248"/>
      <c r="E28" s="248"/>
      <c r="F28" s="248"/>
      <c r="G28" s="248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135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47" t="str">
        <f>C28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33">
        <v>9</v>
      </c>
      <c r="B29" s="234" t="s">
        <v>156</v>
      </c>
      <c r="C29" s="253" t="s">
        <v>157</v>
      </c>
      <c r="D29" s="235" t="s">
        <v>158</v>
      </c>
      <c r="E29" s="236">
        <v>94.06</v>
      </c>
      <c r="F29" s="237"/>
      <c r="G29" s="238">
        <f>ROUND(E29*F29,2)</f>
        <v>0</v>
      </c>
      <c r="H29" s="237"/>
      <c r="I29" s="238">
        <f>ROUND(E29*H29,2)</f>
        <v>0</v>
      </c>
      <c r="J29" s="237"/>
      <c r="K29" s="238">
        <f>ROUND(E29*J29,2)</f>
        <v>0</v>
      </c>
      <c r="L29" s="238">
        <v>21</v>
      </c>
      <c r="M29" s="238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8" t="s">
        <v>150</v>
      </c>
      <c r="S29" s="238" t="s">
        <v>128</v>
      </c>
      <c r="T29" s="239" t="s">
        <v>128</v>
      </c>
      <c r="U29" s="222">
        <v>1.76</v>
      </c>
      <c r="V29" s="222">
        <f>ROUND(E29*U29,2)</f>
        <v>165.55</v>
      </c>
      <c r="W29" s="222"/>
      <c r="X29" s="222" t="s">
        <v>129</v>
      </c>
      <c r="Y29" s="222" t="s">
        <v>130</v>
      </c>
      <c r="Z29" s="212"/>
      <c r="AA29" s="212"/>
      <c r="AB29" s="212"/>
      <c r="AC29" s="212"/>
      <c r="AD29" s="212"/>
      <c r="AE29" s="212"/>
      <c r="AF29" s="212"/>
      <c r="AG29" s="212" t="s">
        <v>131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54" t="s">
        <v>159</v>
      </c>
      <c r="D30" s="248"/>
      <c r="E30" s="248"/>
      <c r="F30" s="248"/>
      <c r="G30" s="248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135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47" t="str">
        <f>C30</f>
        <v>Příplatek k cenám hloubených vykopávek za ztížení vykopávky v blízkosti podzemního vedení nebo výbušnin pro jakoukoliv třídu horniny.</v>
      </c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55" t="s">
        <v>457</v>
      </c>
      <c r="D31" s="223"/>
      <c r="E31" s="224">
        <v>46.06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146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19"/>
      <c r="B32" s="220"/>
      <c r="C32" s="255" t="s">
        <v>458</v>
      </c>
      <c r="D32" s="223"/>
      <c r="E32" s="224">
        <v>48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146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33">
        <v>10</v>
      </c>
      <c r="B33" s="234" t="s">
        <v>459</v>
      </c>
      <c r="C33" s="253" t="s">
        <v>460</v>
      </c>
      <c r="D33" s="235" t="s">
        <v>158</v>
      </c>
      <c r="E33" s="236">
        <v>166.49700000000001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8" t="s">
        <v>150</v>
      </c>
      <c r="S33" s="238" t="s">
        <v>128</v>
      </c>
      <c r="T33" s="239" t="s">
        <v>128</v>
      </c>
      <c r="U33" s="222">
        <v>1.556</v>
      </c>
      <c r="V33" s="222">
        <f>ROUND(E33*U33,2)</f>
        <v>259.07</v>
      </c>
      <c r="W33" s="222"/>
      <c r="X33" s="222" t="s">
        <v>129</v>
      </c>
      <c r="Y33" s="222" t="s">
        <v>130</v>
      </c>
      <c r="Z33" s="212"/>
      <c r="AA33" s="212"/>
      <c r="AB33" s="212"/>
      <c r="AC33" s="212"/>
      <c r="AD33" s="212"/>
      <c r="AE33" s="212"/>
      <c r="AF33" s="212"/>
      <c r="AG33" s="212" t="s">
        <v>131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22.5" outlineLevel="2" x14ac:dyDescent="0.2">
      <c r="A34" s="219"/>
      <c r="B34" s="220"/>
      <c r="C34" s="254" t="s">
        <v>163</v>
      </c>
      <c r="D34" s="248"/>
      <c r="E34" s="248"/>
      <c r="F34" s="248"/>
      <c r="G34" s="248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47" t="str">
        <f>C34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55" t="s">
        <v>461</v>
      </c>
      <c r="D35" s="223"/>
      <c r="E35" s="224">
        <v>58.497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146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2">
      <c r="A36" s="219"/>
      <c r="B36" s="220"/>
      <c r="C36" s="255" t="s">
        <v>462</v>
      </c>
      <c r="D36" s="223"/>
      <c r="E36" s="224">
        <v>108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146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33">
        <v>11</v>
      </c>
      <c r="B37" s="234" t="s">
        <v>166</v>
      </c>
      <c r="C37" s="253" t="s">
        <v>167</v>
      </c>
      <c r="D37" s="235" t="s">
        <v>158</v>
      </c>
      <c r="E37" s="236">
        <v>166.49700000000001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 t="s">
        <v>150</v>
      </c>
      <c r="S37" s="238" t="s">
        <v>128</v>
      </c>
      <c r="T37" s="239" t="s">
        <v>128</v>
      </c>
      <c r="U37" s="222">
        <v>0.107</v>
      </c>
      <c r="V37" s="222">
        <f>ROUND(E37*U37,2)</f>
        <v>17.82</v>
      </c>
      <c r="W37" s="222"/>
      <c r="X37" s="222" t="s">
        <v>129</v>
      </c>
      <c r="Y37" s="222" t="s">
        <v>130</v>
      </c>
      <c r="Z37" s="212"/>
      <c r="AA37" s="212"/>
      <c r="AB37" s="212"/>
      <c r="AC37" s="212"/>
      <c r="AD37" s="212"/>
      <c r="AE37" s="212"/>
      <c r="AF37" s="212"/>
      <c r="AG37" s="212" t="s">
        <v>131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2" x14ac:dyDescent="0.2">
      <c r="A38" s="219"/>
      <c r="B38" s="220"/>
      <c r="C38" s="254" t="s">
        <v>163</v>
      </c>
      <c r="D38" s="248"/>
      <c r="E38" s="248"/>
      <c r="F38" s="248"/>
      <c r="G38" s="248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135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47" t="str">
        <f>C38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55" t="s">
        <v>463</v>
      </c>
      <c r="D39" s="223"/>
      <c r="E39" s="224">
        <v>166.49700000000001</v>
      </c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146</v>
      </c>
      <c r="AH39" s="212">
        <v>5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33">
        <v>12</v>
      </c>
      <c r="B40" s="234" t="s">
        <v>169</v>
      </c>
      <c r="C40" s="253" t="s">
        <v>170</v>
      </c>
      <c r="D40" s="235" t="s">
        <v>158</v>
      </c>
      <c r="E40" s="236">
        <v>342.63745999999998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 t="s">
        <v>150</v>
      </c>
      <c r="S40" s="238" t="s">
        <v>128</v>
      </c>
      <c r="T40" s="239" t="s">
        <v>128</v>
      </c>
      <c r="U40" s="222">
        <v>0.16</v>
      </c>
      <c r="V40" s="222">
        <f>ROUND(E40*U40,2)</f>
        <v>54.82</v>
      </c>
      <c r="W40" s="222"/>
      <c r="X40" s="222" t="s">
        <v>129</v>
      </c>
      <c r="Y40" s="222" t="s">
        <v>130</v>
      </c>
      <c r="Z40" s="212"/>
      <c r="AA40" s="212"/>
      <c r="AB40" s="212"/>
      <c r="AC40" s="212"/>
      <c r="AD40" s="212"/>
      <c r="AE40" s="212"/>
      <c r="AF40" s="212"/>
      <c r="AG40" s="212" t="s">
        <v>131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33.75" outlineLevel="2" x14ac:dyDescent="0.2">
      <c r="A41" s="219"/>
      <c r="B41" s="220"/>
      <c r="C41" s="254" t="s">
        <v>171</v>
      </c>
      <c r="D41" s="248"/>
      <c r="E41" s="248"/>
      <c r="F41" s="248"/>
      <c r="G41" s="248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135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47" t="str">
        <f>C41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1" s="212"/>
      <c r="BC41" s="212"/>
      <c r="BD41" s="212"/>
      <c r="BE41" s="212"/>
      <c r="BF41" s="212"/>
      <c r="BG41" s="212"/>
      <c r="BH41" s="212"/>
    </row>
    <row r="42" spans="1:60" ht="22.5" outlineLevel="2" x14ac:dyDescent="0.2">
      <c r="A42" s="219"/>
      <c r="B42" s="220"/>
      <c r="C42" s="255" t="s">
        <v>464</v>
      </c>
      <c r="D42" s="223"/>
      <c r="E42" s="224">
        <v>372.32299999999998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146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 x14ac:dyDescent="0.2">
      <c r="A43" s="219"/>
      <c r="B43" s="220"/>
      <c r="C43" s="255" t="s">
        <v>465</v>
      </c>
      <c r="D43" s="223"/>
      <c r="E43" s="224">
        <v>-16.713270000000001</v>
      </c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146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55" t="s">
        <v>466</v>
      </c>
      <c r="D44" s="223"/>
      <c r="E44" s="224">
        <v>-12.97226</v>
      </c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146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33">
        <v>13</v>
      </c>
      <c r="B45" s="234" t="s">
        <v>175</v>
      </c>
      <c r="C45" s="253" t="s">
        <v>176</v>
      </c>
      <c r="D45" s="235" t="s">
        <v>158</v>
      </c>
      <c r="E45" s="236">
        <v>342.63745999999998</v>
      </c>
      <c r="F45" s="237"/>
      <c r="G45" s="238">
        <f>ROUND(E45*F45,2)</f>
        <v>0</v>
      </c>
      <c r="H45" s="237"/>
      <c r="I45" s="238">
        <f>ROUND(E45*H45,2)</f>
        <v>0</v>
      </c>
      <c r="J45" s="237"/>
      <c r="K45" s="238">
        <f>ROUND(E45*J45,2)</f>
        <v>0</v>
      </c>
      <c r="L45" s="238">
        <v>21</v>
      </c>
      <c r="M45" s="238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8" t="s">
        <v>150</v>
      </c>
      <c r="S45" s="238" t="s">
        <v>128</v>
      </c>
      <c r="T45" s="239" t="s">
        <v>128</v>
      </c>
      <c r="U45" s="222">
        <v>8.4000000000000005E-2</v>
      </c>
      <c r="V45" s="222">
        <f>ROUND(E45*U45,2)</f>
        <v>28.78</v>
      </c>
      <c r="W45" s="222"/>
      <c r="X45" s="222" t="s">
        <v>129</v>
      </c>
      <c r="Y45" s="222" t="s">
        <v>130</v>
      </c>
      <c r="Z45" s="212"/>
      <c r="AA45" s="212"/>
      <c r="AB45" s="212"/>
      <c r="AC45" s="212"/>
      <c r="AD45" s="212"/>
      <c r="AE45" s="212"/>
      <c r="AF45" s="212"/>
      <c r="AG45" s="212" t="s">
        <v>131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33.75" outlineLevel="2" x14ac:dyDescent="0.2">
      <c r="A46" s="219"/>
      <c r="B46" s="220"/>
      <c r="C46" s="254" t="s">
        <v>171</v>
      </c>
      <c r="D46" s="248"/>
      <c r="E46" s="248"/>
      <c r="F46" s="248"/>
      <c r="G46" s="248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135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47" t="str">
        <f>C46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19"/>
      <c r="B47" s="220"/>
      <c r="C47" s="255" t="s">
        <v>467</v>
      </c>
      <c r="D47" s="223"/>
      <c r="E47" s="224">
        <v>342.63745999999998</v>
      </c>
      <c r="F47" s="222"/>
      <c r="G47" s="22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146</v>
      </c>
      <c r="AH47" s="212">
        <v>5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ht="22.5" outlineLevel="1" x14ac:dyDescent="0.2">
      <c r="A48" s="233">
        <v>14</v>
      </c>
      <c r="B48" s="234" t="s">
        <v>178</v>
      </c>
      <c r="C48" s="253" t="s">
        <v>179</v>
      </c>
      <c r="D48" s="235" t="s">
        <v>126</v>
      </c>
      <c r="E48" s="236">
        <v>611.70799999999997</v>
      </c>
      <c r="F48" s="237"/>
      <c r="G48" s="238">
        <f>ROUND(E48*F48,2)</f>
        <v>0</v>
      </c>
      <c r="H48" s="237"/>
      <c r="I48" s="238">
        <f>ROUND(E48*H48,2)</f>
        <v>0</v>
      </c>
      <c r="J48" s="237"/>
      <c r="K48" s="238">
        <f>ROUND(E48*J48,2)</f>
        <v>0</v>
      </c>
      <c r="L48" s="238">
        <v>21</v>
      </c>
      <c r="M48" s="238">
        <f>G48*(1+L48/100)</f>
        <v>0</v>
      </c>
      <c r="N48" s="236">
        <v>8.4999999999999995E-4</v>
      </c>
      <c r="O48" s="236">
        <f>ROUND(E48*N48,2)</f>
        <v>0.52</v>
      </c>
      <c r="P48" s="236">
        <v>0</v>
      </c>
      <c r="Q48" s="236">
        <f>ROUND(E48*P48,2)</f>
        <v>0</v>
      </c>
      <c r="R48" s="238" t="s">
        <v>150</v>
      </c>
      <c r="S48" s="238" t="s">
        <v>128</v>
      </c>
      <c r="T48" s="239" t="s">
        <v>128</v>
      </c>
      <c r="U48" s="222">
        <v>0.47899999999999998</v>
      </c>
      <c r="V48" s="222">
        <f>ROUND(E48*U48,2)</f>
        <v>293.01</v>
      </c>
      <c r="W48" s="222"/>
      <c r="X48" s="222" t="s">
        <v>129</v>
      </c>
      <c r="Y48" s="222" t="s">
        <v>130</v>
      </c>
      <c r="Z48" s="212"/>
      <c r="AA48" s="212"/>
      <c r="AB48" s="212"/>
      <c r="AC48" s="212"/>
      <c r="AD48" s="212"/>
      <c r="AE48" s="212"/>
      <c r="AF48" s="212"/>
      <c r="AG48" s="212" t="s">
        <v>131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19"/>
      <c r="B49" s="220"/>
      <c r="C49" s="254" t="s">
        <v>180</v>
      </c>
      <c r="D49" s="248"/>
      <c r="E49" s="248"/>
      <c r="F49" s="248"/>
      <c r="G49" s="248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135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2" x14ac:dyDescent="0.2">
      <c r="A50" s="219"/>
      <c r="B50" s="220"/>
      <c r="C50" s="255" t="s">
        <v>468</v>
      </c>
      <c r="D50" s="223"/>
      <c r="E50" s="224">
        <v>611.70799999999997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146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33">
        <v>15</v>
      </c>
      <c r="B51" s="234" t="s">
        <v>182</v>
      </c>
      <c r="C51" s="253" t="s">
        <v>183</v>
      </c>
      <c r="D51" s="235" t="s">
        <v>126</v>
      </c>
      <c r="E51" s="236">
        <v>611.70799999999997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 t="s">
        <v>150</v>
      </c>
      <c r="S51" s="238" t="s">
        <v>128</v>
      </c>
      <c r="T51" s="239" t="s">
        <v>128</v>
      </c>
      <c r="U51" s="222">
        <v>0.32700000000000001</v>
      </c>
      <c r="V51" s="222">
        <f>ROUND(E51*U51,2)</f>
        <v>200.03</v>
      </c>
      <c r="W51" s="222"/>
      <c r="X51" s="222" t="s">
        <v>129</v>
      </c>
      <c r="Y51" s="222" t="s">
        <v>130</v>
      </c>
      <c r="Z51" s="212"/>
      <c r="AA51" s="212"/>
      <c r="AB51" s="212"/>
      <c r="AC51" s="212"/>
      <c r="AD51" s="212"/>
      <c r="AE51" s="212"/>
      <c r="AF51" s="212"/>
      <c r="AG51" s="212" t="s">
        <v>131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54" t="s">
        <v>184</v>
      </c>
      <c r="D52" s="248"/>
      <c r="E52" s="248"/>
      <c r="F52" s="248"/>
      <c r="G52" s="248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135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55" t="s">
        <v>469</v>
      </c>
      <c r="D53" s="223"/>
      <c r="E53" s="224">
        <v>611.70799999999997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146</v>
      </c>
      <c r="AH53" s="212">
        <v>5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33">
        <v>16</v>
      </c>
      <c r="B54" s="234" t="s">
        <v>186</v>
      </c>
      <c r="C54" s="253" t="s">
        <v>187</v>
      </c>
      <c r="D54" s="235" t="s">
        <v>158</v>
      </c>
      <c r="E54" s="236">
        <v>509.13445999999999</v>
      </c>
      <c r="F54" s="237"/>
      <c r="G54" s="238">
        <f>ROUND(E54*F54,2)</f>
        <v>0</v>
      </c>
      <c r="H54" s="237"/>
      <c r="I54" s="238">
        <f>ROUND(E54*H54,2)</f>
        <v>0</v>
      </c>
      <c r="J54" s="237"/>
      <c r="K54" s="238">
        <f>ROUND(E54*J54,2)</f>
        <v>0</v>
      </c>
      <c r="L54" s="238">
        <v>21</v>
      </c>
      <c r="M54" s="238">
        <f>G54*(1+L54/100)</f>
        <v>0</v>
      </c>
      <c r="N54" s="236">
        <v>0</v>
      </c>
      <c r="O54" s="236">
        <f>ROUND(E54*N54,2)</f>
        <v>0</v>
      </c>
      <c r="P54" s="236">
        <v>0</v>
      </c>
      <c r="Q54" s="236">
        <f>ROUND(E54*P54,2)</f>
        <v>0</v>
      </c>
      <c r="R54" s="238" t="s">
        <v>150</v>
      </c>
      <c r="S54" s="238" t="s">
        <v>128</v>
      </c>
      <c r="T54" s="239" t="s">
        <v>128</v>
      </c>
      <c r="U54" s="222">
        <v>0.34499999999999997</v>
      </c>
      <c r="V54" s="222">
        <f>ROUND(E54*U54,2)</f>
        <v>175.65</v>
      </c>
      <c r="W54" s="222"/>
      <c r="X54" s="222" t="s">
        <v>129</v>
      </c>
      <c r="Y54" s="222" t="s">
        <v>130</v>
      </c>
      <c r="Z54" s="212"/>
      <c r="AA54" s="212"/>
      <c r="AB54" s="212"/>
      <c r="AC54" s="212"/>
      <c r="AD54" s="212"/>
      <c r="AE54" s="212"/>
      <c r="AF54" s="212"/>
      <c r="AG54" s="212" t="s">
        <v>131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19"/>
      <c r="B55" s="220"/>
      <c r="C55" s="254" t="s">
        <v>188</v>
      </c>
      <c r="D55" s="248"/>
      <c r="E55" s="248"/>
      <c r="F55" s="248"/>
      <c r="G55" s="248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47" t="str">
        <f>C55</f>
        <v>bez naložení do dopravní nádoby, ale s vyprázdněním dopravní nádoby na hromadu nebo na dopravní prostředek,</v>
      </c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55" t="s">
        <v>463</v>
      </c>
      <c r="D56" s="223"/>
      <c r="E56" s="224">
        <v>166.49700000000001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146</v>
      </c>
      <c r="AH56" s="212">
        <v>5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55" t="s">
        <v>467</v>
      </c>
      <c r="D57" s="223"/>
      <c r="E57" s="224">
        <v>342.63745999999998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146</v>
      </c>
      <c r="AH57" s="212">
        <v>5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33">
        <v>17</v>
      </c>
      <c r="B58" s="234" t="s">
        <v>189</v>
      </c>
      <c r="C58" s="253" t="s">
        <v>190</v>
      </c>
      <c r="D58" s="235" t="s">
        <v>158</v>
      </c>
      <c r="E58" s="236">
        <v>509.13445999999999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 t="s">
        <v>150</v>
      </c>
      <c r="S58" s="238" t="s">
        <v>128</v>
      </c>
      <c r="T58" s="239" t="s">
        <v>128</v>
      </c>
      <c r="U58" s="222">
        <v>1.0999999999999999E-2</v>
      </c>
      <c r="V58" s="222">
        <f>ROUND(E58*U58,2)</f>
        <v>5.6</v>
      </c>
      <c r="W58" s="222"/>
      <c r="X58" s="222" t="s">
        <v>129</v>
      </c>
      <c r="Y58" s="222" t="s">
        <v>130</v>
      </c>
      <c r="Z58" s="212"/>
      <c r="AA58" s="212"/>
      <c r="AB58" s="212"/>
      <c r="AC58" s="212"/>
      <c r="AD58" s="212"/>
      <c r="AE58" s="212"/>
      <c r="AF58" s="212"/>
      <c r="AG58" s="212" t="s">
        <v>131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19"/>
      <c r="B59" s="220"/>
      <c r="C59" s="254" t="s">
        <v>191</v>
      </c>
      <c r="D59" s="248"/>
      <c r="E59" s="248"/>
      <c r="F59" s="248"/>
      <c r="G59" s="248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135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55" t="s">
        <v>470</v>
      </c>
      <c r="D60" s="223"/>
      <c r="E60" s="224">
        <v>509.13445999999999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146</v>
      </c>
      <c r="AH60" s="212">
        <v>5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 x14ac:dyDescent="0.2">
      <c r="A61" s="233">
        <v>18</v>
      </c>
      <c r="B61" s="234" t="s">
        <v>193</v>
      </c>
      <c r="C61" s="253" t="s">
        <v>194</v>
      </c>
      <c r="D61" s="235" t="s">
        <v>158</v>
      </c>
      <c r="E61" s="236">
        <v>509.13445999999999</v>
      </c>
      <c r="F61" s="237"/>
      <c r="G61" s="238">
        <f>ROUND(E61*F61,2)</f>
        <v>0</v>
      </c>
      <c r="H61" s="237"/>
      <c r="I61" s="238">
        <f>ROUND(E61*H61,2)</f>
        <v>0</v>
      </c>
      <c r="J61" s="237"/>
      <c r="K61" s="238">
        <f>ROUND(E61*J61,2)</f>
        <v>0</v>
      </c>
      <c r="L61" s="238">
        <v>21</v>
      </c>
      <c r="M61" s="238">
        <f>G61*(1+L61/100)</f>
        <v>0</v>
      </c>
      <c r="N61" s="236">
        <v>0</v>
      </c>
      <c r="O61" s="236">
        <f>ROUND(E61*N61,2)</f>
        <v>0</v>
      </c>
      <c r="P61" s="236">
        <v>0</v>
      </c>
      <c r="Q61" s="236">
        <f>ROUND(E61*P61,2)</f>
        <v>0</v>
      </c>
      <c r="R61" s="238" t="s">
        <v>150</v>
      </c>
      <c r="S61" s="238" t="s">
        <v>128</v>
      </c>
      <c r="T61" s="239" t="s">
        <v>128</v>
      </c>
      <c r="U61" s="222">
        <v>1.0999999999999999E-2</v>
      </c>
      <c r="V61" s="222">
        <f>ROUND(E61*U61,2)</f>
        <v>5.6</v>
      </c>
      <c r="W61" s="222"/>
      <c r="X61" s="222" t="s">
        <v>129</v>
      </c>
      <c r="Y61" s="222" t="s">
        <v>130</v>
      </c>
      <c r="Z61" s="212"/>
      <c r="AA61" s="212"/>
      <c r="AB61" s="212"/>
      <c r="AC61" s="212"/>
      <c r="AD61" s="212"/>
      <c r="AE61" s="212"/>
      <c r="AF61" s="212"/>
      <c r="AG61" s="212" t="s">
        <v>131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54" t="s">
        <v>191</v>
      </c>
      <c r="D62" s="248"/>
      <c r="E62" s="248"/>
      <c r="F62" s="248"/>
      <c r="G62" s="248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135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55" t="s">
        <v>471</v>
      </c>
      <c r="D63" s="223"/>
      <c r="E63" s="224">
        <v>509.13445999999999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146</v>
      </c>
      <c r="AH63" s="212">
        <v>5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2.5" outlineLevel="1" x14ac:dyDescent="0.2">
      <c r="A64" s="233">
        <v>19</v>
      </c>
      <c r="B64" s="234" t="s">
        <v>196</v>
      </c>
      <c r="C64" s="253" t="s">
        <v>197</v>
      </c>
      <c r="D64" s="235" t="s">
        <v>158</v>
      </c>
      <c r="E64" s="236">
        <v>509.13445999999999</v>
      </c>
      <c r="F64" s="237"/>
      <c r="G64" s="238">
        <f>ROUND(E64*F64,2)</f>
        <v>0</v>
      </c>
      <c r="H64" s="237"/>
      <c r="I64" s="238">
        <f>ROUND(E64*H64,2)</f>
        <v>0</v>
      </c>
      <c r="J64" s="237"/>
      <c r="K64" s="238">
        <f>ROUND(E64*J64,2)</f>
        <v>0</v>
      </c>
      <c r="L64" s="238">
        <v>21</v>
      </c>
      <c r="M64" s="238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8" t="s">
        <v>150</v>
      </c>
      <c r="S64" s="238" t="s">
        <v>128</v>
      </c>
      <c r="T64" s="239" t="s">
        <v>128</v>
      </c>
      <c r="U64" s="222">
        <v>5.2999999999999999E-2</v>
      </c>
      <c r="V64" s="222">
        <f>ROUND(E64*U64,2)</f>
        <v>26.98</v>
      </c>
      <c r="W64" s="222"/>
      <c r="X64" s="222" t="s">
        <v>129</v>
      </c>
      <c r="Y64" s="222" t="s">
        <v>130</v>
      </c>
      <c r="Z64" s="212"/>
      <c r="AA64" s="212"/>
      <c r="AB64" s="212"/>
      <c r="AC64" s="212"/>
      <c r="AD64" s="212"/>
      <c r="AE64" s="212"/>
      <c r="AF64" s="212"/>
      <c r="AG64" s="212" t="s">
        <v>131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55" t="s">
        <v>470</v>
      </c>
      <c r="D65" s="223"/>
      <c r="E65" s="224">
        <v>509.13445999999999</v>
      </c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146</v>
      </c>
      <c r="AH65" s="212">
        <v>5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1" x14ac:dyDescent="0.2">
      <c r="A66" s="233">
        <v>20</v>
      </c>
      <c r="B66" s="234" t="s">
        <v>198</v>
      </c>
      <c r="C66" s="253" t="s">
        <v>199</v>
      </c>
      <c r="D66" s="235" t="s">
        <v>158</v>
      </c>
      <c r="E66" s="236">
        <v>328.82445999999999</v>
      </c>
      <c r="F66" s="237"/>
      <c r="G66" s="238">
        <f>ROUND(E66*F66,2)</f>
        <v>0</v>
      </c>
      <c r="H66" s="237"/>
      <c r="I66" s="238">
        <f>ROUND(E66*H66,2)</f>
        <v>0</v>
      </c>
      <c r="J66" s="237"/>
      <c r="K66" s="238">
        <f>ROUND(E66*J66,2)</f>
        <v>0</v>
      </c>
      <c r="L66" s="238">
        <v>21</v>
      </c>
      <c r="M66" s="238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8" t="s">
        <v>150</v>
      </c>
      <c r="S66" s="238" t="s">
        <v>128</v>
      </c>
      <c r="T66" s="239" t="s">
        <v>128</v>
      </c>
      <c r="U66" s="222">
        <v>0.20200000000000001</v>
      </c>
      <c r="V66" s="222">
        <f>ROUND(E66*U66,2)</f>
        <v>66.42</v>
      </c>
      <c r="W66" s="222"/>
      <c r="X66" s="222" t="s">
        <v>129</v>
      </c>
      <c r="Y66" s="222" t="s">
        <v>130</v>
      </c>
      <c r="Z66" s="212"/>
      <c r="AA66" s="212"/>
      <c r="AB66" s="212"/>
      <c r="AC66" s="212"/>
      <c r="AD66" s="212"/>
      <c r="AE66" s="212"/>
      <c r="AF66" s="212"/>
      <c r="AG66" s="212" t="s">
        <v>131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54" t="s">
        <v>200</v>
      </c>
      <c r="D67" s="248"/>
      <c r="E67" s="248"/>
      <c r="F67" s="248"/>
      <c r="G67" s="248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135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2">
      <c r="A68" s="219"/>
      <c r="B68" s="220"/>
      <c r="C68" s="256" t="s">
        <v>201</v>
      </c>
      <c r="D68" s="249"/>
      <c r="E68" s="249"/>
      <c r="F68" s="249"/>
      <c r="G68" s="249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202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5" t="s">
        <v>471</v>
      </c>
      <c r="D69" s="223"/>
      <c r="E69" s="224">
        <v>509.13445999999999</v>
      </c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146</v>
      </c>
      <c r="AH69" s="212">
        <v>5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">
      <c r="A70" s="219"/>
      <c r="B70" s="220"/>
      <c r="C70" s="255" t="s">
        <v>472</v>
      </c>
      <c r="D70" s="223"/>
      <c r="E70" s="224">
        <v>-25.97</v>
      </c>
      <c r="F70" s="222"/>
      <c r="G70" s="22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146</v>
      </c>
      <c r="AH70" s="212">
        <v>5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55" t="s">
        <v>473</v>
      </c>
      <c r="D71" s="223"/>
      <c r="E71" s="224">
        <v>-154.34</v>
      </c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146</v>
      </c>
      <c r="AH71" s="212">
        <v>5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33">
        <v>21</v>
      </c>
      <c r="B72" s="234" t="s">
        <v>205</v>
      </c>
      <c r="C72" s="253" t="s">
        <v>206</v>
      </c>
      <c r="D72" s="235" t="s">
        <v>158</v>
      </c>
      <c r="E72" s="236">
        <v>154.34</v>
      </c>
      <c r="F72" s="237"/>
      <c r="G72" s="238">
        <f>ROUND(E72*F72,2)</f>
        <v>0</v>
      </c>
      <c r="H72" s="237"/>
      <c r="I72" s="238">
        <f>ROUND(E72*H72,2)</f>
        <v>0</v>
      </c>
      <c r="J72" s="237"/>
      <c r="K72" s="238">
        <f>ROUND(E72*J72,2)</f>
        <v>0</v>
      </c>
      <c r="L72" s="238">
        <v>21</v>
      </c>
      <c r="M72" s="238">
        <f>G72*(1+L72/100)</f>
        <v>0</v>
      </c>
      <c r="N72" s="236">
        <v>1.7</v>
      </c>
      <c r="O72" s="236">
        <f>ROUND(E72*N72,2)</f>
        <v>262.38</v>
      </c>
      <c r="P72" s="236">
        <v>0</v>
      </c>
      <c r="Q72" s="236">
        <f>ROUND(E72*P72,2)</f>
        <v>0</v>
      </c>
      <c r="R72" s="238" t="s">
        <v>150</v>
      </c>
      <c r="S72" s="238" t="s">
        <v>128</v>
      </c>
      <c r="T72" s="239" t="s">
        <v>128</v>
      </c>
      <c r="U72" s="222">
        <v>1.59</v>
      </c>
      <c r="V72" s="222">
        <f>ROUND(E72*U72,2)</f>
        <v>245.4</v>
      </c>
      <c r="W72" s="222"/>
      <c r="X72" s="222" t="s">
        <v>129</v>
      </c>
      <c r="Y72" s="222" t="s">
        <v>130</v>
      </c>
      <c r="Z72" s="212"/>
      <c r="AA72" s="212"/>
      <c r="AB72" s="212"/>
      <c r="AC72" s="212"/>
      <c r="AD72" s="212"/>
      <c r="AE72" s="212"/>
      <c r="AF72" s="212"/>
      <c r="AG72" s="212" t="s">
        <v>131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ht="22.5" outlineLevel="2" x14ac:dyDescent="0.2">
      <c r="A73" s="219"/>
      <c r="B73" s="220"/>
      <c r="C73" s="254" t="s">
        <v>207</v>
      </c>
      <c r="D73" s="248"/>
      <c r="E73" s="248"/>
      <c r="F73" s="248"/>
      <c r="G73" s="248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135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47" t="str">
        <f>C73</f>
        <v>sypaninou z vhodných hornin tř. 1 - 4 nebo materiálem připraveným podél výkopu ve vzdálenosti do 3 m od jeho kraje, pro jakoukoliv hloubku výkopu a jakoukoliv míru zhutnění,</v>
      </c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19"/>
      <c r="B74" s="220"/>
      <c r="C74" s="255" t="s">
        <v>474</v>
      </c>
      <c r="D74" s="223"/>
      <c r="E74" s="224">
        <v>130.34</v>
      </c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146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">
      <c r="A75" s="219"/>
      <c r="B75" s="220"/>
      <c r="C75" s="255" t="s">
        <v>475</v>
      </c>
      <c r="D75" s="223"/>
      <c r="E75" s="224">
        <v>24</v>
      </c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146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33">
        <v>22</v>
      </c>
      <c r="B76" s="234" t="s">
        <v>210</v>
      </c>
      <c r="C76" s="253" t="s">
        <v>211</v>
      </c>
      <c r="D76" s="235" t="s">
        <v>126</v>
      </c>
      <c r="E76" s="236">
        <v>223.3</v>
      </c>
      <c r="F76" s="237"/>
      <c r="G76" s="238">
        <f>ROUND(E76*F76,2)</f>
        <v>0</v>
      </c>
      <c r="H76" s="237"/>
      <c r="I76" s="238">
        <f>ROUND(E76*H76,2)</f>
        <v>0</v>
      </c>
      <c r="J76" s="237"/>
      <c r="K76" s="238">
        <f>ROUND(E76*J76,2)</f>
        <v>0</v>
      </c>
      <c r="L76" s="238">
        <v>21</v>
      </c>
      <c r="M76" s="238">
        <f>G76*(1+L76/100)</f>
        <v>0</v>
      </c>
      <c r="N76" s="236">
        <v>0</v>
      </c>
      <c r="O76" s="236">
        <f>ROUND(E76*N76,2)</f>
        <v>0</v>
      </c>
      <c r="P76" s="236">
        <v>0</v>
      </c>
      <c r="Q76" s="236">
        <f>ROUND(E76*P76,2)</f>
        <v>0</v>
      </c>
      <c r="R76" s="238" t="s">
        <v>150</v>
      </c>
      <c r="S76" s="238" t="s">
        <v>128</v>
      </c>
      <c r="T76" s="239" t="s">
        <v>128</v>
      </c>
      <c r="U76" s="222">
        <v>1.7999999999999999E-2</v>
      </c>
      <c r="V76" s="222">
        <f>ROUND(E76*U76,2)</f>
        <v>4.0199999999999996</v>
      </c>
      <c r="W76" s="222"/>
      <c r="X76" s="222" t="s">
        <v>129</v>
      </c>
      <c r="Y76" s="222" t="s">
        <v>130</v>
      </c>
      <c r="Z76" s="212"/>
      <c r="AA76" s="212"/>
      <c r="AB76" s="212"/>
      <c r="AC76" s="212"/>
      <c r="AD76" s="212"/>
      <c r="AE76" s="212"/>
      <c r="AF76" s="212"/>
      <c r="AG76" s="212" t="s">
        <v>131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54" t="s">
        <v>212</v>
      </c>
      <c r="D77" s="248"/>
      <c r="E77" s="248"/>
      <c r="F77" s="248"/>
      <c r="G77" s="248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135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19"/>
      <c r="B78" s="220"/>
      <c r="C78" s="255" t="s">
        <v>476</v>
      </c>
      <c r="D78" s="223"/>
      <c r="E78" s="224">
        <v>42.3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146</v>
      </c>
      <c r="AH78" s="212">
        <v>5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55" t="s">
        <v>477</v>
      </c>
      <c r="D79" s="223"/>
      <c r="E79" s="224">
        <v>181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146</v>
      </c>
      <c r="AH79" s="212">
        <v>5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33">
        <v>23</v>
      </c>
      <c r="B80" s="234" t="s">
        <v>214</v>
      </c>
      <c r="C80" s="253" t="s">
        <v>215</v>
      </c>
      <c r="D80" s="235" t="s">
        <v>158</v>
      </c>
      <c r="E80" s="236">
        <v>509.13445999999999</v>
      </c>
      <c r="F80" s="237"/>
      <c r="G80" s="238">
        <f>ROUND(E80*F80,2)</f>
        <v>0</v>
      </c>
      <c r="H80" s="237"/>
      <c r="I80" s="238">
        <f>ROUND(E80*H80,2)</f>
        <v>0</v>
      </c>
      <c r="J80" s="237"/>
      <c r="K80" s="238">
        <f>ROUND(E80*J80,2)</f>
        <v>0</v>
      </c>
      <c r="L80" s="238">
        <v>21</v>
      </c>
      <c r="M80" s="238">
        <f>G80*(1+L80/100)</f>
        <v>0</v>
      </c>
      <c r="N80" s="236">
        <v>0</v>
      </c>
      <c r="O80" s="236">
        <f>ROUND(E80*N80,2)</f>
        <v>0</v>
      </c>
      <c r="P80" s="236">
        <v>0</v>
      </c>
      <c r="Q80" s="236">
        <f>ROUND(E80*P80,2)</f>
        <v>0</v>
      </c>
      <c r="R80" s="238" t="s">
        <v>150</v>
      </c>
      <c r="S80" s="238" t="s">
        <v>128</v>
      </c>
      <c r="T80" s="239" t="s">
        <v>128</v>
      </c>
      <c r="U80" s="222">
        <v>0</v>
      </c>
      <c r="V80" s="222">
        <f>ROUND(E80*U80,2)</f>
        <v>0</v>
      </c>
      <c r="W80" s="222"/>
      <c r="X80" s="222" t="s">
        <v>129</v>
      </c>
      <c r="Y80" s="222" t="s">
        <v>130</v>
      </c>
      <c r="Z80" s="212"/>
      <c r="AA80" s="212"/>
      <c r="AB80" s="212"/>
      <c r="AC80" s="212"/>
      <c r="AD80" s="212"/>
      <c r="AE80" s="212"/>
      <c r="AF80" s="212"/>
      <c r="AG80" s="212" t="s">
        <v>131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">
      <c r="A81" s="219"/>
      <c r="B81" s="220"/>
      <c r="C81" s="255" t="s">
        <v>478</v>
      </c>
      <c r="D81" s="223"/>
      <c r="E81" s="224">
        <v>509.13445999999999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146</v>
      </c>
      <c r="AH81" s="212">
        <v>5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 x14ac:dyDescent="0.2">
      <c r="A82" s="233">
        <v>24</v>
      </c>
      <c r="B82" s="234" t="s">
        <v>217</v>
      </c>
      <c r="C82" s="253" t="s">
        <v>218</v>
      </c>
      <c r="D82" s="235" t="s">
        <v>219</v>
      </c>
      <c r="E82" s="236">
        <v>591.88403000000005</v>
      </c>
      <c r="F82" s="237"/>
      <c r="G82" s="238">
        <f>ROUND(E82*F82,2)</f>
        <v>0</v>
      </c>
      <c r="H82" s="237"/>
      <c r="I82" s="238">
        <f>ROUND(E82*H82,2)</f>
        <v>0</v>
      </c>
      <c r="J82" s="237"/>
      <c r="K82" s="238">
        <f>ROUND(E82*J82,2)</f>
        <v>0</v>
      </c>
      <c r="L82" s="238">
        <v>21</v>
      </c>
      <c r="M82" s="238">
        <f>G82*(1+L82/100)</f>
        <v>0</v>
      </c>
      <c r="N82" s="236">
        <v>1</v>
      </c>
      <c r="O82" s="236">
        <f>ROUND(E82*N82,2)</f>
        <v>591.88</v>
      </c>
      <c r="P82" s="236">
        <v>0</v>
      </c>
      <c r="Q82" s="236">
        <f>ROUND(E82*P82,2)</f>
        <v>0</v>
      </c>
      <c r="R82" s="238" t="s">
        <v>220</v>
      </c>
      <c r="S82" s="238" t="s">
        <v>128</v>
      </c>
      <c r="T82" s="239" t="s">
        <v>128</v>
      </c>
      <c r="U82" s="222">
        <v>0</v>
      </c>
      <c r="V82" s="222">
        <f>ROUND(E82*U82,2)</f>
        <v>0</v>
      </c>
      <c r="W82" s="222"/>
      <c r="X82" s="222" t="s">
        <v>221</v>
      </c>
      <c r="Y82" s="222" t="s">
        <v>130</v>
      </c>
      <c r="Z82" s="212"/>
      <c r="AA82" s="212"/>
      <c r="AB82" s="212"/>
      <c r="AC82" s="212"/>
      <c r="AD82" s="212"/>
      <c r="AE82" s="212"/>
      <c r="AF82" s="212"/>
      <c r="AG82" s="212" t="s">
        <v>222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">
      <c r="A83" s="219"/>
      <c r="B83" s="220"/>
      <c r="C83" s="255" t="s">
        <v>479</v>
      </c>
      <c r="D83" s="223"/>
      <c r="E83" s="224">
        <v>591.88403000000005</v>
      </c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146</v>
      </c>
      <c r="AH83" s="212">
        <v>5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x14ac:dyDescent="0.2">
      <c r="A84" s="226" t="s">
        <v>122</v>
      </c>
      <c r="B84" s="227" t="s">
        <v>74</v>
      </c>
      <c r="C84" s="251" t="s">
        <v>75</v>
      </c>
      <c r="D84" s="228"/>
      <c r="E84" s="229"/>
      <c r="F84" s="230"/>
      <c r="G84" s="230">
        <f>SUMIF(AG85:AG92,"&lt;&gt;NOR",G85:G92)</f>
        <v>0</v>
      </c>
      <c r="H84" s="230"/>
      <c r="I84" s="230">
        <f>SUM(I85:I92)</f>
        <v>0</v>
      </c>
      <c r="J84" s="230"/>
      <c r="K84" s="230">
        <f>SUM(K85:K92)</f>
        <v>0</v>
      </c>
      <c r="L84" s="230"/>
      <c r="M84" s="230">
        <f>SUM(M85:M92)</f>
        <v>0</v>
      </c>
      <c r="N84" s="229"/>
      <c r="O84" s="229">
        <f>SUM(O85:O92)</f>
        <v>60.35</v>
      </c>
      <c r="P84" s="229"/>
      <c r="Q84" s="229">
        <f>SUM(Q85:Q92)</f>
        <v>0</v>
      </c>
      <c r="R84" s="230"/>
      <c r="S84" s="230"/>
      <c r="T84" s="231"/>
      <c r="U84" s="225"/>
      <c r="V84" s="225">
        <f>SUM(V85:V92)</f>
        <v>50.68</v>
      </c>
      <c r="W84" s="225"/>
      <c r="X84" s="225"/>
      <c r="Y84" s="225"/>
      <c r="AG84" t="s">
        <v>123</v>
      </c>
    </row>
    <row r="85" spans="1:60" outlineLevel="1" x14ac:dyDescent="0.2">
      <c r="A85" s="233">
        <v>25</v>
      </c>
      <c r="B85" s="234" t="s">
        <v>224</v>
      </c>
      <c r="C85" s="253" t="s">
        <v>225</v>
      </c>
      <c r="D85" s="235" t="s">
        <v>158</v>
      </c>
      <c r="E85" s="236">
        <v>25.97</v>
      </c>
      <c r="F85" s="237"/>
      <c r="G85" s="238">
        <f>ROUND(E85*F85,2)</f>
        <v>0</v>
      </c>
      <c r="H85" s="237"/>
      <c r="I85" s="238">
        <f>ROUND(E85*H85,2)</f>
        <v>0</v>
      </c>
      <c r="J85" s="237"/>
      <c r="K85" s="238">
        <f>ROUND(E85*J85,2)</f>
        <v>0</v>
      </c>
      <c r="L85" s="238">
        <v>21</v>
      </c>
      <c r="M85" s="238">
        <f>G85*(1+L85/100)</f>
        <v>0</v>
      </c>
      <c r="N85" s="236">
        <v>1.8907700000000001</v>
      </c>
      <c r="O85" s="236">
        <f>ROUND(E85*N85,2)</f>
        <v>49.1</v>
      </c>
      <c r="P85" s="236">
        <v>0</v>
      </c>
      <c r="Q85" s="236">
        <f>ROUND(E85*P85,2)</f>
        <v>0</v>
      </c>
      <c r="R85" s="238" t="s">
        <v>141</v>
      </c>
      <c r="S85" s="238" t="s">
        <v>128</v>
      </c>
      <c r="T85" s="239" t="s">
        <v>128</v>
      </c>
      <c r="U85" s="222">
        <v>1.7</v>
      </c>
      <c r="V85" s="222">
        <f>ROUND(E85*U85,2)</f>
        <v>44.15</v>
      </c>
      <c r="W85" s="222"/>
      <c r="X85" s="222" t="s">
        <v>129</v>
      </c>
      <c r="Y85" s="222" t="s">
        <v>130</v>
      </c>
      <c r="Z85" s="212"/>
      <c r="AA85" s="212"/>
      <c r="AB85" s="212"/>
      <c r="AC85" s="212"/>
      <c r="AD85" s="212"/>
      <c r="AE85" s="212"/>
      <c r="AF85" s="212"/>
      <c r="AG85" s="212" t="s">
        <v>131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19"/>
      <c r="B86" s="220"/>
      <c r="C86" s="254" t="s">
        <v>226</v>
      </c>
      <c r="D86" s="248"/>
      <c r="E86" s="248"/>
      <c r="F86" s="248"/>
      <c r="G86" s="248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135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55" t="s">
        <v>480</v>
      </c>
      <c r="D87" s="223"/>
      <c r="E87" s="224">
        <v>18.62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55" t="s">
        <v>481</v>
      </c>
      <c r="D88" s="223"/>
      <c r="E88" s="224">
        <v>2.5499999999999998</v>
      </c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146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55" t="s">
        <v>482</v>
      </c>
      <c r="D89" s="223"/>
      <c r="E89" s="224">
        <v>4.8</v>
      </c>
      <c r="F89" s="222"/>
      <c r="G89" s="222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146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22.5" outlineLevel="1" x14ac:dyDescent="0.2">
      <c r="A90" s="233">
        <v>26</v>
      </c>
      <c r="B90" s="234" t="s">
        <v>230</v>
      </c>
      <c r="C90" s="253" t="s">
        <v>231</v>
      </c>
      <c r="D90" s="235" t="s">
        <v>158</v>
      </c>
      <c r="E90" s="236">
        <v>4.5</v>
      </c>
      <c r="F90" s="237"/>
      <c r="G90" s="238">
        <f>ROUND(E90*F90,2)</f>
        <v>0</v>
      </c>
      <c r="H90" s="237"/>
      <c r="I90" s="238">
        <f>ROUND(E90*H90,2)</f>
        <v>0</v>
      </c>
      <c r="J90" s="237"/>
      <c r="K90" s="238">
        <f>ROUND(E90*J90,2)</f>
        <v>0</v>
      </c>
      <c r="L90" s="238">
        <v>21</v>
      </c>
      <c r="M90" s="238">
        <f>G90*(1+L90/100)</f>
        <v>0</v>
      </c>
      <c r="N90" s="236">
        <v>2.5</v>
      </c>
      <c r="O90" s="236">
        <f>ROUND(E90*N90,2)</f>
        <v>11.25</v>
      </c>
      <c r="P90" s="236">
        <v>0</v>
      </c>
      <c r="Q90" s="236">
        <f>ROUND(E90*P90,2)</f>
        <v>0</v>
      </c>
      <c r="R90" s="238" t="s">
        <v>141</v>
      </c>
      <c r="S90" s="238" t="s">
        <v>128</v>
      </c>
      <c r="T90" s="239" t="s">
        <v>128</v>
      </c>
      <c r="U90" s="222">
        <v>1.45</v>
      </c>
      <c r="V90" s="222">
        <f>ROUND(E90*U90,2)</f>
        <v>6.53</v>
      </c>
      <c r="W90" s="222"/>
      <c r="X90" s="222" t="s">
        <v>129</v>
      </c>
      <c r="Y90" s="222" t="s">
        <v>130</v>
      </c>
      <c r="Z90" s="212"/>
      <c r="AA90" s="212"/>
      <c r="AB90" s="212"/>
      <c r="AC90" s="212"/>
      <c r="AD90" s="212"/>
      <c r="AE90" s="212"/>
      <c r="AF90" s="212"/>
      <c r="AG90" s="212" t="s">
        <v>131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54" t="s">
        <v>232</v>
      </c>
      <c r="D91" s="248"/>
      <c r="E91" s="248"/>
      <c r="F91" s="248"/>
      <c r="G91" s="248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135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5" t="s">
        <v>483</v>
      </c>
      <c r="D92" s="223"/>
      <c r="E92" s="224">
        <v>4.5</v>
      </c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146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">
      <c r="A93" s="226" t="s">
        <v>122</v>
      </c>
      <c r="B93" s="227" t="s">
        <v>76</v>
      </c>
      <c r="C93" s="251" t="s">
        <v>77</v>
      </c>
      <c r="D93" s="228"/>
      <c r="E93" s="229"/>
      <c r="F93" s="230"/>
      <c r="G93" s="230">
        <f>SUMIF(AG94:AG116,"&lt;&gt;NOR",G94:G116)</f>
        <v>0</v>
      </c>
      <c r="H93" s="230"/>
      <c r="I93" s="230">
        <f>SUM(I94:I116)</f>
        <v>0</v>
      </c>
      <c r="J93" s="230"/>
      <c r="K93" s="230">
        <f>SUM(K94:K116)</f>
        <v>0</v>
      </c>
      <c r="L93" s="230"/>
      <c r="M93" s="230">
        <f>SUM(M94:M116)</f>
        <v>0</v>
      </c>
      <c r="N93" s="229"/>
      <c r="O93" s="229">
        <f>SUM(O94:O116)</f>
        <v>264.42</v>
      </c>
      <c r="P93" s="229"/>
      <c r="Q93" s="229">
        <f>SUM(Q94:Q116)</f>
        <v>0</v>
      </c>
      <c r="R93" s="230"/>
      <c r="S93" s="230"/>
      <c r="T93" s="231"/>
      <c r="U93" s="225"/>
      <c r="V93" s="225">
        <f>SUM(V94:V116)</f>
        <v>131.37</v>
      </c>
      <c r="W93" s="225"/>
      <c r="X93" s="225"/>
      <c r="Y93" s="225"/>
      <c r="AG93" t="s">
        <v>123</v>
      </c>
    </row>
    <row r="94" spans="1:60" ht="22.5" outlineLevel="1" x14ac:dyDescent="0.2">
      <c r="A94" s="233">
        <v>27</v>
      </c>
      <c r="B94" s="234" t="s">
        <v>484</v>
      </c>
      <c r="C94" s="253" t="s">
        <v>485</v>
      </c>
      <c r="D94" s="235" t="s">
        <v>126</v>
      </c>
      <c r="E94" s="236">
        <v>42.3</v>
      </c>
      <c r="F94" s="237"/>
      <c r="G94" s="238">
        <f>ROUND(E94*F94,2)</f>
        <v>0</v>
      </c>
      <c r="H94" s="237"/>
      <c r="I94" s="238">
        <f>ROUND(E94*H94,2)</f>
        <v>0</v>
      </c>
      <c r="J94" s="237"/>
      <c r="K94" s="238">
        <f>ROUND(E94*J94,2)</f>
        <v>0</v>
      </c>
      <c r="L94" s="238">
        <v>21</v>
      </c>
      <c r="M94" s="238">
        <f>G94*(1+L94/100)</f>
        <v>0</v>
      </c>
      <c r="N94" s="236">
        <v>0.34499999999999997</v>
      </c>
      <c r="O94" s="236">
        <f>ROUND(E94*N94,2)</f>
        <v>14.59</v>
      </c>
      <c r="P94" s="236">
        <v>0</v>
      </c>
      <c r="Q94" s="236">
        <f>ROUND(E94*P94,2)</f>
        <v>0</v>
      </c>
      <c r="R94" s="238" t="s">
        <v>127</v>
      </c>
      <c r="S94" s="238" t="s">
        <v>128</v>
      </c>
      <c r="T94" s="239" t="s">
        <v>128</v>
      </c>
      <c r="U94" s="222">
        <v>2.5999999999999999E-2</v>
      </c>
      <c r="V94" s="222">
        <f>ROUND(E94*U94,2)</f>
        <v>1.1000000000000001</v>
      </c>
      <c r="W94" s="222"/>
      <c r="X94" s="222" t="s">
        <v>129</v>
      </c>
      <c r="Y94" s="222" t="s">
        <v>130</v>
      </c>
      <c r="Z94" s="212"/>
      <c r="AA94" s="212"/>
      <c r="AB94" s="212"/>
      <c r="AC94" s="212"/>
      <c r="AD94" s="212"/>
      <c r="AE94" s="212"/>
      <c r="AF94" s="212"/>
      <c r="AG94" s="212" t="s">
        <v>131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55" t="s">
        <v>486</v>
      </c>
      <c r="D95" s="223"/>
      <c r="E95" s="224">
        <v>42.3</v>
      </c>
      <c r="F95" s="222"/>
      <c r="G95" s="222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146</v>
      </c>
      <c r="AH95" s="212">
        <v>5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33">
        <v>28</v>
      </c>
      <c r="B96" s="234" t="s">
        <v>487</v>
      </c>
      <c r="C96" s="253" t="s">
        <v>488</v>
      </c>
      <c r="D96" s="235" t="s">
        <v>126</v>
      </c>
      <c r="E96" s="236">
        <v>42.3</v>
      </c>
      <c r="F96" s="237"/>
      <c r="G96" s="238">
        <f>ROUND(E96*F96,2)</f>
        <v>0</v>
      </c>
      <c r="H96" s="237"/>
      <c r="I96" s="238">
        <f>ROUND(E96*H96,2)</f>
        <v>0</v>
      </c>
      <c r="J96" s="237"/>
      <c r="K96" s="238">
        <f>ROUND(E96*J96,2)</f>
        <v>0</v>
      </c>
      <c r="L96" s="238">
        <v>21</v>
      </c>
      <c r="M96" s="238">
        <f>G96*(1+L96/100)</f>
        <v>0</v>
      </c>
      <c r="N96" s="236">
        <v>0.46</v>
      </c>
      <c r="O96" s="236">
        <f>ROUND(E96*N96,2)</f>
        <v>19.46</v>
      </c>
      <c r="P96" s="236">
        <v>0</v>
      </c>
      <c r="Q96" s="236">
        <f>ROUND(E96*P96,2)</f>
        <v>0</v>
      </c>
      <c r="R96" s="238" t="s">
        <v>127</v>
      </c>
      <c r="S96" s="238" t="s">
        <v>128</v>
      </c>
      <c r="T96" s="239" t="s">
        <v>128</v>
      </c>
      <c r="U96" s="222">
        <v>0.03</v>
      </c>
      <c r="V96" s="222">
        <f>ROUND(E96*U96,2)</f>
        <v>1.27</v>
      </c>
      <c r="W96" s="222"/>
      <c r="X96" s="222" t="s">
        <v>129</v>
      </c>
      <c r="Y96" s="222" t="s">
        <v>130</v>
      </c>
      <c r="Z96" s="212"/>
      <c r="AA96" s="212"/>
      <c r="AB96" s="212"/>
      <c r="AC96" s="212"/>
      <c r="AD96" s="212"/>
      <c r="AE96" s="212"/>
      <c r="AF96" s="212"/>
      <c r="AG96" s="212" t="s">
        <v>131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5" t="s">
        <v>489</v>
      </c>
      <c r="D97" s="223"/>
      <c r="E97" s="224">
        <v>42.3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146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22.5" outlineLevel="1" x14ac:dyDescent="0.2">
      <c r="A98" s="233">
        <v>29</v>
      </c>
      <c r="B98" s="234" t="s">
        <v>234</v>
      </c>
      <c r="C98" s="253" t="s">
        <v>235</v>
      </c>
      <c r="D98" s="235" t="s">
        <v>126</v>
      </c>
      <c r="E98" s="236">
        <v>181</v>
      </c>
      <c r="F98" s="237"/>
      <c r="G98" s="238">
        <f>ROUND(E98*F98,2)</f>
        <v>0</v>
      </c>
      <c r="H98" s="237"/>
      <c r="I98" s="238">
        <f>ROUND(E98*H98,2)</f>
        <v>0</v>
      </c>
      <c r="J98" s="237"/>
      <c r="K98" s="238">
        <f>ROUND(E98*J98,2)</f>
        <v>0</v>
      </c>
      <c r="L98" s="238">
        <v>21</v>
      </c>
      <c r="M98" s="238">
        <f>G98*(1+L98/100)</f>
        <v>0</v>
      </c>
      <c r="N98" s="236">
        <v>0.50600000000000001</v>
      </c>
      <c r="O98" s="236">
        <f>ROUND(E98*N98,2)</f>
        <v>91.59</v>
      </c>
      <c r="P98" s="236">
        <v>0</v>
      </c>
      <c r="Q98" s="236">
        <f>ROUND(E98*P98,2)</f>
        <v>0</v>
      </c>
      <c r="R98" s="238" t="s">
        <v>127</v>
      </c>
      <c r="S98" s="238" t="s">
        <v>128</v>
      </c>
      <c r="T98" s="239" t="s">
        <v>128</v>
      </c>
      <c r="U98" s="222">
        <v>0.03</v>
      </c>
      <c r="V98" s="222">
        <f>ROUND(E98*U98,2)</f>
        <v>5.43</v>
      </c>
      <c r="W98" s="222"/>
      <c r="X98" s="222" t="s">
        <v>129</v>
      </c>
      <c r="Y98" s="222" t="s">
        <v>130</v>
      </c>
      <c r="Z98" s="212"/>
      <c r="AA98" s="212"/>
      <c r="AB98" s="212"/>
      <c r="AC98" s="212"/>
      <c r="AD98" s="212"/>
      <c r="AE98" s="212"/>
      <c r="AF98" s="212"/>
      <c r="AG98" s="212" t="s">
        <v>131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55" t="s">
        <v>490</v>
      </c>
      <c r="D99" s="223"/>
      <c r="E99" s="224">
        <v>181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146</v>
      </c>
      <c r="AH99" s="212">
        <v>5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ht="22.5" outlineLevel="1" x14ac:dyDescent="0.2">
      <c r="A100" s="233">
        <v>30</v>
      </c>
      <c r="B100" s="234" t="s">
        <v>237</v>
      </c>
      <c r="C100" s="253" t="s">
        <v>238</v>
      </c>
      <c r="D100" s="235" t="s">
        <v>126</v>
      </c>
      <c r="E100" s="236">
        <v>181</v>
      </c>
      <c r="F100" s="237"/>
      <c r="G100" s="238">
        <f>ROUND(E100*F100,2)</f>
        <v>0</v>
      </c>
      <c r="H100" s="237"/>
      <c r="I100" s="238">
        <f>ROUND(E100*H100,2)</f>
        <v>0</v>
      </c>
      <c r="J100" s="237"/>
      <c r="K100" s="238">
        <f>ROUND(E100*J100,2)</f>
        <v>0</v>
      </c>
      <c r="L100" s="238">
        <v>21</v>
      </c>
      <c r="M100" s="238">
        <f>G100*(1+L100/100)</f>
        <v>0</v>
      </c>
      <c r="N100" s="236">
        <v>0.18462999999999999</v>
      </c>
      <c r="O100" s="236">
        <f>ROUND(E100*N100,2)</f>
        <v>33.42</v>
      </c>
      <c r="P100" s="236">
        <v>0</v>
      </c>
      <c r="Q100" s="236">
        <f>ROUND(E100*P100,2)</f>
        <v>0</v>
      </c>
      <c r="R100" s="238" t="s">
        <v>127</v>
      </c>
      <c r="S100" s="238" t="s">
        <v>128</v>
      </c>
      <c r="T100" s="239" t="s">
        <v>128</v>
      </c>
      <c r="U100" s="222">
        <v>6.4000000000000001E-2</v>
      </c>
      <c r="V100" s="222">
        <f>ROUND(E100*U100,2)</f>
        <v>11.58</v>
      </c>
      <c r="W100" s="222"/>
      <c r="X100" s="222" t="s">
        <v>129</v>
      </c>
      <c r="Y100" s="222" t="s">
        <v>130</v>
      </c>
      <c r="Z100" s="212"/>
      <c r="AA100" s="212"/>
      <c r="AB100" s="212"/>
      <c r="AC100" s="212"/>
      <c r="AD100" s="212"/>
      <c r="AE100" s="212"/>
      <c r="AF100" s="212"/>
      <c r="AG100" s="212" t="s">
        <v>131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54" t="s">
        <v>239</v>
      </c>
      <c r="D101" s="248"/>
      <c r="E101" s="248"/>
      <c r="F101" s="248"/>
      <c r="G101" s="248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135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55" t="s">
        <v>490</v>
      </c>
      <c r="D102" s="223"/>
      <c r="E102" s="224">
        <v>181</v>
      </c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146</v>
      </c>
      <c r="AH102" s="212">
        <v>5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33">
        <v>31</v>
      </c>
      <c r="B103" s="234" t="s">
        <v>240</v>
      </c>
      <c r="C103" s="253" t="s">
        <v>241</v>
      </c>
      <c r="D103" s="235" t="s">
        <v>126</v>
      </c>
      <c r="E103" s="236">
        <v>181</v>
      </c>
      <c r="F103" s="237"/>
      <c r="G103" s="238">
        <f>ROUND(E103*F103,2)</f>
        <v>0</v>
      </c>
      <c r="H103" s="237"/>
      <c r="I103" s="238">
        <f>ROUND(E103*H103,2)</f>
        <v>0</v>
      </c>
      <c r="J103" s="237"/>
      <c r="K103" s="238">
        <f>ROUND(E103*J103,2)</f>
        <v>0</v>
      </c>
      <c r="L103" s="238">
        <v>21</v>
      </c>
      <c r="M103" s="238">
        <f>G103*(1+L103/100)</f>
        <v>0</v>
      </c>
      <c r="N103" s="236">
        <v>0.33206000000000002</v>
      </c>
      <c r="O103" s="236">
        <f>ROUND(E103*N103,2)</f>
        <v>60.1</v>
      </c>
      <c r="P103" s="236">
        <v>0</v>
      </c>
      <c r="Q103" s="236">
        <f>ROUND(E103*P103,2)</f>
        <v>0</v>
      </c>
      <c r="R103" s="238" t="s">
        <v>127</v>
      </c>
      <c r="S103" s="238" t="s">
        <v>128</v>
      </c>
      <c r="T103" s="239" t="s">
        <v>128</v>
      </c>
      <c r="U103" s="222">
        <v>2.5000000000000001E-2</v>
      </c>
      <c r="V103" s="222">
        <f>ROUND(E103*U103,2)</f>
        <v>4.53</v>
      </c>
      <c r="W103" s="222"/>
      <c r="X103" s="222" t="s">
        <v>129</v>
      </c>
      <c r="Y103" s="222" t="s">
        <v>130</v>
      </c>
      <c r="Z103" s="212"/>
      <c r="AA103" s="212"/>
      <c r="AB103" s="212"/>
      <c r="AC103" s="212"/>
      <c r="AD103" s="212"/>
      <c r="AE103" s="212"/>
      <c r="AF103" s="212"/>
      <c r="AG103" s="212" t="s">
        <v>131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">
      <c r="A104" s="219"/>
      <c r="B104" s="220"/>
      <c r="C104" s="254" t="s">
        <v>242</v>
      </c>
      <c r="D104" s="248"/>
      <c r="E104" s="248"/>
      <c r="F104" s="248"/>
      <c r="G104" s="248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135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19"/>
      <c r="B105" s="220"/>
      <c r="C105" s="255" t="s">
        <v>477</v>
      </c>
      <c r="D105" s="223"/>
      <c r="E105" s="224">
        <v>181</v>
      </c>
      <c r="F105" s="222"/>
      <c r="G105" s="22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146</v>
      </c>
      <c r="AH105" s="212">
        <v>5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40">
        <v>32</v>
      </c>
      <c r="B106" s="241" t="s">
        <v>243</v>
      </c>
      <c r="C106" s="252" t="s">
        <v>244</v>
      </c>
      <c r="D106" s="242" t="s">
        <v>126</v>
      </c>
      <c r="E106" s="243">
        <v>181</v>
      </c>
      <c r="F106" s="244"/>
      <c r="G106" s="245">
        <f>ROUND(E106*F106,2)</f>
        <v>0</v>
      </c>
      <c r="H106" s="244"/>
      <c r="I106" s="245">
        <f>ROUND(E106*H106,2)</f>
        <v>0</v>
      </c>
      <c r="J106" s="244"/>
      <c r="K106" s="245">
        <f>ROUND(E106*J106,2)</f>
        <v>0</v>
      </c>
      <c r="L106" s="245">
        <v>21</v>
      </c>
      <c r="M106" s="245">
        <f>G106*(1+L106/100)</f>
        <v>0</v>
      </c>
      <c r="N106" s="243">
        <v>7.0200000000000002E-3</v>
      </c>
      <c r="O106" s="243">
        <f>ROUND(E106*N106,2)</f>
        <v>1.27</v>
      </c>
      <c r="P106" s="243">
        <v>0</v>
      </c>
      <c r="Q106" s="243">
        <f>ROUND(E106*P106,2)</f>
        <v>0</v>
      </c>
      <c r="R106" s="245" t="s">
        <v>127</v>
      </c>
      <c r="S106" s="245" t="s">
        <v>128</v>
      </c>
      <c r="T106" s="246" t="s">
        <v>128</v>
      </c>
      <c r="U106" s="222">
        <v>4.0000000000000001E-3</v>
      </c>
      <c r="V106" s="222">
        <f>ROUND(E106*U106,2)</f>
        <v>0.72</v>
      </c>
      <c r="W106" s="222"/>
      <c r="X106" s="222" t="s">
        <v>129</v>
      </c>
      <c r="Y106" s="222" t="s">
        <v>130</v>
      </c>
      <c r="Z106" s="212"/>
      <c r="AA106" s="212"/>
      <c r="AB106" s="212"/>
      <c r="AC106" s="212"/>
      <c r="AD106" s="212"/>
      <c r="AE106" s="212"/>
      <c r="AF106" s="212"/>
      <c r="AG106" s="212" t="s">
        <v>131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33">
        <v>33</v>
      </c>
      <c r="B107" s="234" t="s">
        <v>245</v>
      </c>
      <c r="C107" s="253" t="s">
        <v>246</v>
      </c>
      <c r="D107" s="235" t="s">
        <v>126</v>
      </c>
      <c r="E107" s="236">
        <v>310</v>
      </c>
      <c r="F107" s="237"/>
      <c r="G107" s="238">
        <f>ROUND(E107*F107,2)</f>
        <v>0</v>
      </c>
      <c r="H107" s="237"/>
      <c r="I107" s="238">
        <f>ROUND(E107*H107,2)</f>
        <v>0</v>
      </c>
      <c r="J107" s="237"/>
      <c r="K107" s="238">
        <f>ROUND(E107*J107,2)</f>
        <v>0</v>
      </c>
      <c r="L107" s="238">
        <v>21</v>
      </c>
      <c r="M107" s="238">
        <f>G107*(1+L107/100)</f>
        <v>0</v>
      </c>
      <c r="N107" s="236">
        <v>6.9999999999999999E-4</v>
      </c>
      <c r="O107" s="236">
        <f>ROUND(E107*N107,2)</f>
        <v>0.22</v>
      </c>
      <c r="P107" s="236">
        <v>0</v>
      </c>
      <c r="Q107" s="236">
        <f>ROUND(E107*P107,2)</f>
        <v>0</v>
      </c>
      <c r="R107" s="238" t="s">
        <v>127</v>
      </c>
      <c r="S107" s="238" t="s">
        <v>128</v>
      </c>
      <c r="T107" s="239" t="s">
        <v>128</v>
      </c>
      <c r="U107" s="222">
        <v>2E-3</v>
      </c>
      <c r="V107" s="222">
        <f>ROUND(E107*U107,2)</f>
        <v>0.62</v>
      </c>
      <c r="W107" s="222"/>
      <c r="X107" s="222" t="s">
        <v>129</v>
      </c>
      <c r="Y107" s="222" t="s">
        <v>130</v>
      </c>
      <c r="Z107" s="212"/>
      <c r="AA107" s="212"/>
      <c r="AB107" s="212"/>
      <c r="AC107" s="212"/>
      <c r="AD107" s="212"/>
      <c r="AE107" s="212"/>
      <c r="AF107" s="212"/>
      <c r="AG107" s="212" t="s">
        <v>131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2">
      <c r="A108" s="219"/>
      <c r="B108" s="220"/>
      <c r="C108" s="254" t="s">
        <v>247</v>
      </c>
      <c r="D108" s="248"/>
      <c r="E108" s="248"/>
      <c r="F108" s="248"/>
      <c r="G108" s="248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135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55" t="s">
        <v>491</v>
      </c>
      <c r="D109" s="223"/>
      <c r="E109" s="224">
        <v>310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146</v>
      </c>
      <c r="AH109" s="212">
        <v>5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2.5" outlineLevel="1" x14ac:dyDescent="0.2">
      <c r="A110" s="233">
        <v>34</v>
      </c>
      <c r="B110" s="234" t="s">
        <v>249</v>
      </c>
      <c r="C110" s="253" t="s">
        <v>250</v>
      </c>
      <c r="D110" s="235" t="s">
        <v>126</v>
      </c>
      <c r="E110" s="236">
        <v>310</v>
      </c>
      <c r="F110" s="237"/>
      <c r="G110" s="238">
        <f>ROUND(E110*F110,2)</f>
        <v>0</v>
      </c>
      <c r="H110" s="237"/>
      <c r="I110" s="238">
        <f>ROUND(E110*H110,2)</f>
        <v>0</v>
      </c>
      <c r="J110" s="237"/>
      <c r="K110" s="238">
        <f>ROUND(E110*J110,2)</f>
        <v>0</v>
      </c>
      <c r="L110" s="238">
        <v>21</v>
      </c>
      <c r="M110" s="238">
        <f>G110*(1+L110/100)</f>
        <v>0</v>
      </c>
      <c r="N110" s="236">
        <v>0.10373</v>
      </c>
      <c r="O110" s="236">
        <f>ROUND(E110*N110,2)</f>
        <v>32.159999999999997</v>
      </c>
      <c r="P110" s="236">
        <v>0</v>
      </c>
      <c r="Q110" s="236">
        <f>ROUND(E110*P110,2)</f>
        <v>0</v>
      </c>
      <c r="R110" s="238" t="s">
        <v>127</v>
      </c>
      <c r="S110" s="238" t="s">
        <v>128</v>
      </c>
      <c r="T110" s="239" t="s">
        <v>128</v>
      </c>
      <c r="U110" s="222">
        <v>6.4000000000000001E-2</v>
      </c>
      <c r="V110" s="222">
        <f>ROUND(E110*U110,2)</f>
        <v>19.84</v>
      </c>
      <c r="W110" s="222"/>
      <c r="X110" s="222" t="s">
        <v>129</v>
      </c>
      <c r="Y110" s="222" t="s">
        <v>130</v>
      </c>
      <c r="Z110" s="212"/>
      <c r="AA110" s="212"/>
      <c r="AB110" s="212"/>
      <c r="AC110" s="212"/>
      <c r="AD110" s="212"/>
      <c r="AE110" s="212"/>
      <c r="AF110" s="212"/>
      <c r="AG110" s="212" t="s">
        <v>131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55" t="s">
        <v>492</v>
      </c>
      <c r="D111" s="223"/>
      <c r="E111" s="224">
        <v>310</v>
      </c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146</v>
      </c>
      <c r="AH111" s="212">
        <v>5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33">
        <v>35</v>
      </c>
      <c r="B112" s="234" t="s">
        <v>493</v>
      </c>
      <c r="C112" s="253" t="s">
        <v>494</v>
      </c>
      <c r="D112" s="235" t="s">
        <v>126</v>
      </c>
      <c r="E112" s="236">
        <v>72.5</v>
      </c>
      <c r="F112" s="237"/>
      <c r="G112" s="238">
        <f>ROUND(E112*F112,2)</f>
        <v>0</v>
      </c>
      <c r="H112" s="237"/>
      <c r="I112" s="238">
        <f>ROUND(E112*H112,2)</f>
        <v>0</v>
      </c>
      <c r="J112" s="237"/>
      <c r="K112" s="238">
        <f>ROUND(E112*J112,2)</f>
        <v>0</v>
      </c>
      <c r="L112" s="238">
        <v>21</v>
      </c>
      <c r="M112" s="238">
        <f>G112*(1+L112/100)</f>
        <v>0</v>
      </c>
      <c r="N112" s="236">
        <v>0.11</v>
      </c>
      <c r="O112" s="236">
        <f>ROUND(E112*N112,2)</f>
        <v>7.98</v>
      </c>
      <c r="P112" s="236">
        <v>0</v>
      </c>
      <c r="Q112" s="236">
        <f>ROUND(E112*P112,2)</f>
        <v>0</v>
      </c>
      <c r="R112" s="238" t="s">
        <v>127</v>
      </c>
      <c r="S112" s="238" t="s">
        <v>128</v>
      </c>
      <c r="T112" s="239" t="s">
        <v>128</v>
      </c>
      <c r="U112" s="222">
        <v>1.19</v>
      </c>
      <c r="V112" s="222">
        <f>ROUND(E112*U112,2)</f>
        <v>86.28</v>
      </c>
      <c r="W112" s="222"/>
      <c r="X112" s="222" t="s">
        <v>129</v>
      </c>
      <c r="Y112" s="222" t="s">
        <v>130</v>
      </c>
      <c r="Z112" s="212"/>
      <c r="AA112" s="212"/>
      <c r="AB112" s="212"/>
      <c r="AC112" s="212"/>
      <c r="AD112" s="212"/>
      <c r="AE112" s="212"/>
      <c r="AF112" s="212"/>
      <c r="AG112" s="212" t="s">
        <v>131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2" x14ac:dyDescent="0.2">
      <c r="A113" s="219"/>
      <c r="B113" s="220"/>
      <c r="C113" s="254" t="s">
        <v>495</v>
      </c>
      <c r="D113" s="248"/>
      <c r="E113" s="248"/>
      <c r="F113" s="248"/>
      <c r="G113" s="248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135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47" t="str">
        <f>C113</f>
        <v>s provedením lože do 50 mm, s vyplněním spár, s dvojím beraněním a se smetením přebytečného materiálu na krajnici</v>
      </c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55" t="s">
        <v>496</v>
      </c>
      <c r="D114" s="223"/>
      <c r="E114" s="224">
        <v>72.5</v>
      </c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146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33">
        <v>36</v>
      </c>
      <c r="B115" s="234" t="s">
        <v>497</v>
      </c>
      <c r="C115" s="253" t="s">
        <v>498</v>
      </c>
      <c r="D115" s="235" t="s">
        <v>219</v>
      </c>
      <c r="E115" s="236">
        <v>3.625</v>
      </c>
      <c r="F115" s="237"/>
      <c r="G115" s="238">
        <f>ROUND(E115*F115,2)</f>
        <v>0</v>
      </c>
      <c r="H115" s="237"/>
      <c r="I115" s="238">
        <f>ROUND(E115*H115,2)</f>
        <v>0</v>
      </c>
      <c r="J115" s="237"/>
      <c r="K115" s="238">
        <f>ROUND(E115*J115,2)</f>
        <v>0</v>
      </c>
      <c r="L115" s="238">
        <v>21</v>
      </c>
      <c r="M115" s="238">
        <f>G115*(1+L115/100)</f>
        <v>0</v>
      </c>
      <c r="N115" s="236">
        <v>1</v>
      </c>
      <c r="O115" s="236">
        <f>ROUND(E115*N115,2)</f>
        <v>3.63</v>
      </c>
      <c r="P115" s="236">
        <v>0</v>
      </c>
      <c r="Q115" s="236">
        <f>ROUND(E115*P115,2)</f>
        <v>0</v>
      </c>
      <c r="R115" s="238" t="s">
        <v>220</v>
      </c>
      <c r="S115" s="238" t="s">
        <v>128</v>
      </c>
      <c r="T115" s="239" t="s">
        <v>128</v>
      </c>
      <c r="U115" s="222">
        <v>0</v>
      </c>
      <c r="V115" s="222">
        <f>ROUND(E115*U115,2)</f>
        <v>0</v>
      </c>
      <c r="W115" s="222"/>
      <c r="X115" s="222" t="s">
        <v>221</v>
      </c>
      <c r="Y115" s="222" t="s">
        <v>130</v>
      </c>
      <c r="Z115" s="212"/>
      <c r="AA115" s="212"/>
      <c r="AB115" s="212"/>
      <c r="AC115" s="212"/>
      <c r="AD115" s="212"/>
      <c r="AE115" s="212"/>
      <c r="AF115" s="212"/>
      <c r="AG115" s="212" t="s">
        <v>222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">
      <c r="A116" s="219"/>
      <c r="B116" s="220"/>
      <c r="C116" s="255" t="s">
        <v>499</v>
      </c>
      <c r="D116" s="223"/>
      <c r="E116" s="224">
        <v>3.625</v>
      </c>
      <c r="F116" s="222"/>
      <c r="G116" s="222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146</v>
      </c>
      <c r="AH116" s="212">
        <v>5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x14ac:dyDescent="0.2">
      <c r="A117" s="226" t="s">
        <v>122</v>
      </c>
      <c r="B117" s="227" t="s">
        <v>78</v>
      </c>
      <c r="C117" s="251" t="s">
        <v>79</v>
      </c>
      <c r="D117" s="228"/>
      <c r="E117" s="229"/>
      <c r="F117" s="230"/>
      <c r="G117" s="230">
        <f>SUMIF(AG118:AG177,"&lt;&gt;NOR",G118:G177)</f>
        <v>0</v>
      </c>
      <c r="H117" s="230"/>
      <c r="I117" s="230">
        <f>SUM(I118:I177)</f>
        <v>0</v>
      </c>
      <c r="J117" s="230"/>
      <c r="K117" s="230">
        <f>SUM(K118:K177)</f>
        <v>0</v>
      </c>
      <c r="L117" s="230"/>
      <c r="M117" s="230">
        <f>SUM(M118:M177)</f>
        <v>0</v>
      </c>
      <c r="N117" s="229"/>
      <c r="O117" s="229">
        <f>SUM(O118:O177)</f>
        <v>19.150000000000002</v>
      </c>
      <c r="P117" s="229"/>
      <c r="Q117" s="229">
        <f>SUM(Q118:Q177)</f>
        <v>0</v>
      </c>
      <c r="R117" s="230"/>
      <c r="S117" s="230"/>
      <c r="T117" s="231"/>
      <c r="U117" s="225"/>
      <c r="V117" s="225">
        <f>SUM(V118:V177)</f>
        <v>164.85000000000002</v>
      </c>
      <c r="W117" s="225"/>
      <c r="X117" s="225"/>
      <c r="Y117" s="225"/>
      <c r="AG117" t="s">
        <v>123</v>
      </c>
    </row>
    <row r="118" spans="1:60" outlineLevel="1" x14ac:dyDescent="0.2">
      <c r="A118" s="233">
        <v>37</v>
      </c>
      <c r="B118" s="234" t="s">
        <v>500</v>
      </c>
      <c r="C118" s="253" t="s">
        <v>501</v>
      </c>
      <c r="D118" s="235" t="s">
        <v>140</v>
      </c>
      <c r="E118" s="236">
        <v>133</v>
      </c>
      <c r="F118" s="237"/>
      <c r="G118" s="238">
        <f>ROUND(E118*F118,2)</f>
        <v>0</v>
      </c>
      <c r="H118" s="237"/>
      <c r="I118" s="238">
        <f>ROUND(E118*H118,2)</f>
        <v>0</v>
      </c>
      <c r="J118" s="237"/>
      <c r="K118" s="238">
        <f>ROUND(E118*J118,2)</f>
        <v>0</v>
      </c>
      <c r="L118" s="238">
        <v>21</v>
      </c>
      <c r="M118" s="238">
        <f>G118*(1+L118/100)</f>
        <v>0</v>
      </c>
      <c r="N118" s="236">
        <v>1.0000000000000001E-5</v>
      </c>
      <c r="O118" s="236">
        <f>ROUND(E118*N118,2)</f>
        <v>0</v>
      </c>
      <c r="P118" s="236">
        <v>0</v>
      </c>
      <c r="Q118" s="236">
        <f>ROUND(E118*P118,2)</f>
        <v>0</v>
      </c>
      <c r="R118" s="238" t="s">
        <v>141</v>
      </c>
      <c r="S118" s="238" t="s">
        <v>128</v>
      </c>
      <c r="T118" s="239" t="s">
        <v>128</v>
      </c>
      <c r="U118" s="222">
        <v>0.43</v>
      </c>
      <c r="V118" s="222">
        <f>ROUND(E118*U118,2)</f>
        <v>57.19</v>
      </c>
      <c r="W118" s="222"/>
      <c r="X118" s="222" t="s">
        <v>129</v>
      </c>
      <c r="Y118" s="222" t="s">
        <v>130</v>
      </c>
      <c r="Z118" s="212"/>
      <c r="AA118" s="212"/>
      <c r="AB118" s="212"/>
      <c r="AC118" s="212"/>
      <c r="AD118" s="212"/>
      <c r="AE118" s="212"/>
      <c r="AF118" s="212"/>
      <c r="AG118" s="212" t="s">
        <v>131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19"/>
      <c r="B119" s="220"/>
      <c r="C119" s="254" t="s">
        <v>254</v>
      </c>
      <c r="D119" s="248"/>
      <c r="E119" s="248"/>
      <c r="F119" s="248"/>
      <c r="G119" s="248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135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55" t="s">
        <v>502</v>
      </c>
      <c r="D120" s="223"/>
      <c r="E120" s="224">
        <v>133</v>
      </c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146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1" x14ac:dyDescent="0.2">
      <c r="A121" s="233">
        <v>38</v>
      </c>
      <c r="B121" s="234" t="s">
        <v>255</v>
      </c>
      <c r="C121" s="253" t="s">
        <v>256</v>
      </c>
      <c r="D121" s="235" t="s">
        <v>257</v>
      </c>
      <c r="E121" s="236">
        <v>24</v>
      </c>
      <c r="F121" s="237"/>
      <c r="G121" s="238">
        <f>ROUND(E121*F121,2)</f>
        <v>0</v>
      </c>
      <c r="H121" s="237"/>
      <c r="I121" s="238">
        <f>ROUND(E121*H121,2)</f>
        <v>0</v>
      </c>
      <c r="J121" s="237"/>
      <c r="K121" s="238">
        <f>ROUND(E121*J121,2)</f>
        <v>0</v>
      </c>
      <c r="L121" s="238">
        <v>21</v>
      </c>
      <c r="M121" s="238">
        <f>G121*(1+L121/100)</f>
        <v>0</v>
      </c>
      <c r="N121" s="236">
        <v>3.0000000000000001E-5</v>
      </c>
      <c r="O121" s="236">
        <f>ROUND(E121*N121,2)</f>
        <v>0</v>
      </c>
      <c r="P121" s="236">
        <v>0</v>
      </c>
      <c r="Q121" s="236">
        <f>ROUND(E121*P121,2)</f>
        <v>0</v>
      </c>
      <c r="R121" s="238" t="s">
        <v>141</v>
      </c>
      <c r="S121" s="238" t="s">
        <v>128</v>
      </c>
      <c r="T121" s="239" t="s">
        <v>128</v>
      </c>
      <c r="U121" s="222">
        <v>1.337</v>
      </c>
      <c r="V121" s="222">
        <f>ROUND(E121*U121,2)</f>
        <v>32.090000000000003</v>
      </c>
      <c r="W121" s="222"/>
      <c r="X121" s="222" t="s">
        <v>129</v>
      </c>
      <c r="Y121" s="222" t="s">
        <v>130</v>
      </c>
      <c r="Z121" s="212"/>
      <c r="AA121" s="212"/>
      <c r="AB121" s="212"/>
      <c r="AC121" s="212"/>
      <c r="AD121" s="212"/>
      <c r="AE121" s="212"/>
      <c r="AF121" s="212"/>
      <c r="AG121" s="212" t="s">
        <v>131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2" x14ac:dyDescent="0.2">
      <c r="A122" s="219"/>
      <c r="B122" s="220"/>
      <c r="C122" s="254" t="s">
        <v>258</v>
      </c>
      <c r="D122" s="248"/>
      <c r="E122" s="248"/>
      <c r="F122" s="248"/>
      <c r="G122" s="248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135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33">
        <v>39</v>
      </c>
      <c r="B123" s="234" t="s">
        <v>259</v>
      </c>
      <c r="C123" s="253" t="s">
        <v>260</v>
      </c>
      <c r="D123" s="235" t="s">
        <v>140</v>
      </c>
      <c r="E123" s="236">
        <v>133</v>
      </c>
      <c r="F123" s="237"/>
      <c r="G123" s="238">
        <f>ROUND(E123*F123,2)</f>
        <v>0</v>
      </c>
      <c r="H123" s="237"/>
      <c r="I123" s="238">
        <f>ROUND(E123*H123,2)</f>
        <v>0</v>
      </c>
      <c r="J123" s="237"/>
      <c r="K123" s="238">
        <f>ROUND(E123*J123,2)</f>
        <v>0</v>
      </c>
      <c r="L123" s="238">
        <v>21</v>
      </c>
      <c r="M123" s="238">
        <f>G123*(1+L123/100)</f>
        <v>0</v>
      </c>
      <c r="N123" s="236">
        <v>0</v>
      </c>
      <c r="O123" s="236">
        <f>ROUND(E123*N123,2)</f>
        <v>0</v>
      </c>
      <c r="P123" s="236">
        <v>0</v>
      </c>
      <c r="Q123" s="236">
        <f>ROUND(E123*P123,2)</f>
        <v>0</v>
      </c>
      <c r="R123" s="238" t="s">
        <v>141</v>
      </c>
      <c r="S123" s="238" t="s">
        <v>128</v>
      </c>
      <c r="T123" s="239" t="s">
        <v>128</v>
      </c>
      <c r="U123" s="222">
        <v>3.9E-2</v>
      </c>
      <c r="V123" s="222">
        <f>ROUND(E123*U123,2)</f>
        <v>5.19</v>
      </c>
      <c r="W123" s="222"/>
      <c r="X123" s="222" t="s">
        <v>129</v>
      </c>
      <c r="Y123" s="222" t="s">
        <v>130</v>
      </c>
      <c r="Z123" s="212"/>
      <c r="AA123" s="212"/>
      <c r="AB123" s="212"/>
      <c r="AC123" s="212"/>
      <c r="AD123" s="212"/>
      <c r="AE123" s="212"/>
      <c r="AF123" s="212"/>
      <c r="AG123" s="212" t="s">
        <v>131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55" t="s">
        <v>503</v>
      </c>
      <c r="D124" s="223"/>
      <c r="E124" s="224">
        <v>133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146</v>
      </c>
      <c r="AH124" s="212">
        <v>5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33">
        <v>40</v>
      </c>
      <c r="B125" s="234" t="s">
        <v>262</v>
      </c>
      <c r="C125" s="253" t="s">
        <v>263</v>
      </c>
      <c r="D125" s="235" t="s">
        <v>257</v>
      </c>
      <c r="E125" s="236">
        <v>8</v>
      </c>
      <c r="F125" s="237"/>
      <c r="G125" s="238">
        <f>ROUND(E125*F125,2)</f>
        <v>0</v>
      </c>
      <c r="H125" s="237"/>
      <c r="I125" s="238">
        <f>ROUND(E125*H125,2)</f>
        <v>0</v>
      </c>
      <c r="J125" s="237"/>
      <c r="K125" s="238">
        <f>ROUND(E125*J125,2)</f>
        <v>0</v>
      </c>
      <c r="L125" s="238">
        <v>21</v>
      </c>
      <c r="M125" s="238">
        <f>G125*(1+L125/100)</f>
        <v>0</v>
      </c>
      <c r="N125" s="236">
        <v>0</v>
      </c>
      <c r="O125" s="236">
        <f>ROUND(E125*N125,2)</f>
        <v>0</v>
      </c>
      <c r="P125" s="236">
        <v>0</v>
      </c>
      <c r="Q125" s="236">
        <f>ROUND(E125*P125,2)</f>
        <v>0</v>
      </c>
      <c r="R125" s="238" t="s">
        <v>141</v>
      </c>
      <c r="S125" s="238" t="s">
        <v>128</v>
      </c>
      <c r="T125" s="239" t="s">
        <v>128</v>
      </c>
      <c r="U125" s="222">
        <v>0.79</v>
      </c>
      <c r="V125" s="222">
        <f>ROUND(E125*U125,2)</f>
        <v>6.32</v>
      </c>
      <c r="W125" s="222"/>
      <c r="X125" s="222" t="s">
        <v>129</v>
      </c>
      <c r="Y125" s="222" t="s">
        <v>130</v>
      </c>
      <c r="Z125" s="212"/>
      <c r="AA125" s="212"/>
      <c r="AB125" s="212"/>
      <c r="AC125" s="212"/>
      <c r="AD125" s="212"/>
      <c r="AE125" s="212"/>
      <c r="AF125" s="212"/>
      <c r="AG125" s="212" t="s">
        <v>131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19"/>
      <c r="B126" s="220"/>
      <c r="C126" s="254" t="s">
        <v>264</v>
      </c>
      <c r="D126" s="248"/>
      <c r="E126" s="248"/>
      <c r="F126" s="248"/>
      <c r="G126" s="248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135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2" x14ac:dyDescent="0.2">
      <c r="A127" s="219"/>
      <c r="B127" s="220"/>
      <c r="C127" s="255" t="s">
        <v>504</v>
      </c>
      <c r="D127" s="223"/>
      <c r="E127" s="224">
        <v>2</v>
      </c>
      <c r="F127" s="222"/>
      <c r="G127" s="22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146</v>
      </c>
      <c r="AH127" s="212">
        <v>5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55" t="s">
        <v>505</v>
      </c>
      <c r="D128" s="223"/>
      <c r="E128" s="224">
        <v>4</v>
      </c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146</v>
      </c>
      <c r="AH128" s="212">
        <v>5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55" t="s">
        <v>506</v>
      </c>
      <c r="D129" s="223"/>
      <c r="E129" s="224">
        <v>2</v>
      </c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146</v>
      </c>
      <c r="AH129" s="212">
        <v>5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33">
        <v>41</v>
      </c>
      <c r="B130" s="234" t="s">
        <v>267</v>
      </c>
      <c r="C130" s="253" t="s">
        <v>268</v>
      </c>
      <c r="D130" s="235" t="s">
        <v>257</v>
      </c>
      <c r="E130" s="236">
        <v>6</v>
      </c>
      <c r="F130" s="237"/>
      <c r="G130" s="238">
        <f>ROUND(E130*F130,2)</f>
        <v>0</v>
      </c>
      <c r="H130" s="237"/>
      <c r="I130" s="238">
        <f>ROUND(E130*H130,2)</f>
        <v>0</v>
      </c>
      <c r="J130" s="237"/>
      <c r="K130" s="238">
        <f>ROUND(E130*J130,2)</f>
        <v>0</v>
      </c>
      <c r="L130" s="238">
        <v>21</v>
      </c>
      <c r="M130" s="238">
        <f>G130*(1+L130/100)</f>
        <v>0</v>
      </c>
      <c r="N130" s="236">
        <v>0</v>
      </c>
      <c r="O130" s="236">
        <f>ROUND(E130*N130,2)</f>
        <v>0</v>
      </c>
      <c r="P130" s="236">
        <v>0</v>
      </c>
      <c r="Q130" s="236">
        <f>ROUND(E130*P130,2)</f>
        <v>0</v>
      </c>
      <c r="R130" s="238" t="s">
        <v>141</v>
      </c>
      <c r="S130" s="238" t="s">
        <v>128</v>
      </c>
      <c r="T130" s="239" t="s">
        <v>128</v>
      </c>
      <c r="U130" s="222">
        <v>0.94599999999999995</v>
      </c>
      <c r="V130" s="222">
        <f>ROUND(E130*U130,2)</f>
        <v>5.68</v>
      </c>
      <c r="W130" s="222"/>
      <c r="X130" s="222" t="s">
        <v>129</v>
      </c>
      <c r="Y130" s="222" t="s">
        <v>130</v>
      </c>
      <c r="Z130" s="212"/>
      <c r="AA130" s="212"/>
      <c r="AB130" s="212"/>
      <c r="AC130" s="212"/>
      <c r="AD130" s="212"/>
      <c r="AE130" s="212"/>
      <c r="AF130" s="212"/>
      <c r="AG130" s="212" t="s">
        <v>131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2" x14ac:dyDescent="0.2">
      <c r="A131" s="219"/>
      <c r="B131" s="220"/>
      <c r="C131" s="254" t="s">
        <v>264</v>
      </c>
      <c r="D131" s="248"/>
      <c r="E131" s="248"/>
      <c r="F131" s="248"/>
      <c r="G131" s="248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135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1" x14ac:dyDescent="0.2">
      <c r="A132" s="233">
        <v>42</v>
      </c>
      <c r="B132" s="234" t="s">
        <v>269</v>
      </c>
      <c r="C132" s="253" t="s">
        <v>270</v>
      </c>
      <c r="D132" s="235" t="s">
        <v>257</v>
      </c>
      <c r="E132" s="236">
        <v>5</v>
      </c>
      <c r="F132" s="237"/>
      <c r="G132" s="238">
        <f>ROUND(E132*F132,2)</f>
        <v>0</v>
      </c>
      <c r="H132" s="237"/>
      <c r="I132" s="238">
        <f>ROUND(E132*H132,2)</f>
        <v>0</v>
      </c>
      <c r="J132" s="237"/>
      <c r="K132" s="238">
        <f>ROUND(E132*J132,2)</f>
        <v>0</v>
      </c>
      <c r="L132" s="238">
        <v>21</v>
      </c>
      <c r="M132" s="238">
        <f>G132*(1+L132/100)</f>
        <v>0</v>
      </c>
      <c r="N132" s="236">
        <v>0</v>
      </c>
      <c r="O132" s="236">
        <f>ROUND(E132*N132,2)</f>
        <v>0</v>
      </c>
      <c r="P132" s="236">
        <v>0</v>
      </c>
      <c r="Q132" s="236">
        <f>ROUND(E132*P132,2)</f>
        <v>0</v>
      </c>
      <c r="R132" s="238" t="s">
        <v>141</v>
      </c>
      <c r="S132" s="238" t="s">
        <v>128</v>
      </c>
      <c r="T132" s="239" t="s">
        <v>128</v>
      </c>
      <c r="U132" s="222">
        <v>0.9</v>
      </c>
      <c r="V132" s="222">
        <f>ROUND(E132*U132,2)</f>
        <v>4.5</v>
      </c>
      <c r="W132" s="222"/>
      <c r="X132" s="222" t="s">
        <v>129</v>
      </c>
      <c r="Y132" s="222" t="s">
        <v>130</v>
      </c>
      <c r="Z132" s="212"/>
      <c r="AA132" s="212"/>
      <c r="AB132" s="212"/>
      <c r="AC132" s="212"/>
      <c r="AD132" s="212"/>
      <c r="AE132" s="212"/>
      <c r="AF132" s="212"/>
      <c r="AG132" s="212" t="s">
        <v>131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19"/>
      <c r="B133" s="220"/>
      <c r="C133" s="254" t="s">
        <v>264</v>
      </c>
      <c r="D133" s="248"/>
      <c r="E133" s="248"/>
      <c r="F133" s="248"/>
      <c r="G133" s="248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135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ht="22.5" outlineLevel="1" x14ac:dyDescent="0.2">
      <c r="A134" s="233">
        <v>43</v>
      </c>
      <c r="B134" s="234" t="s">
        <v>271</v>
      </c>
      <c r="C134" s="253" t="s">
        <v>272</v>
      </c>
      <c r="D134" s="235" t="s">
        <v>257</v>
      </c>
      <c r="E134" s="236">
        <v>5</v>
      </c>
      <c r="F134" s="237"/>
      <c r="G134" s="238">
        <f>ROUND(E134*F134,2)</f>
        <v>0</v>
      </c>
      <c r="H134" s="237"/>
      <c r="I134" s="238">
        <f>ROUND(E134*H134,2)</f>
        <v>0</v>
      </c>
      <c r="J134" s="237"/>
      <c r="K134" s="238">
        <f>ROUND(E134*J134,2)</f>
        <v>0</v>
      </c>
      <c r="L134" s="238">
        <v>21</v>
      </c>
      <c r="M134" s="238">
        <f>G134*(1+L134/100)</f>
        <v>0</v>
      </c>
      <c r="N134" s="236">
        <v>0</v>
      </c>
      <c r="O134" s="236">
        <f>ROUND(E134*N134,2)</f>
        <v>0</v>
      </c>
      <c r="P134" s="236">
        <v>0</v>
      </c>
      <c r="Q134" s="236">
        <f>ROUND(E134*P134,2)</f>
        <v>0</v>
      </c>
      <c r="R134" s="238" t="s">
        <v>141</v>
      </c>
      <c r="S134" s="238" t="s">
        <v>128</v>
      </c>
      <c r="T134" s="239" t="s">
        <v>128</v>
      </c>
      <c r="U134" s="222">
        <v>1.752</v>
      </c>
      <c r="V134" s="222">
        <f>ROUND(E134*U134,2)</f>
        <v>8.76</v>
      </c>
      <c r="W134" s="222"/>
      <c r="X134" s="222" t="s">
        <v>129</v>
      </c>
      <c r="Y134" s="222" t="s">
        <v>130</v>
      </c>
      <c r="Z134" s="212"/>
      <c r="AA134" s="212"/>
      <c r="AB134" s="212"/>
      <c r="AC134" s="212"/>
      <c r="AD134" s="212"/>
      <c r="AE134" s="212"/>
      <c r="AF134" s="212"/>
      <c r="AG134" s="212" t="s">
        <v>131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54" t="s">
        <v>264</v>
      </c>
      <c r="D135" s="248"/>
      <c r="E135" s="248"/>
      <c r="F135" s="248"/>
      <c r="G135" s="248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135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40">
        <v>44</v>
      </c>
      <c r="B136" s="241" t="s">
        <v>273</v>
      </c>
      <c r="C136" s="252" t="s">
        <v>274</v>
      </c>
      <c r="D136" s="242" t="s">
        <v>257</v>
      </c>
      <c r="E136" s="243">
        <v>5</v>
      </c>
      <c r="F136" s="244"/>
      <c r="G136" s="245">
        <f>ROUND(E136*F136,2)</f>
        <v>0</v>
      </c>
      <c r="H136" s="244"/>
      <c r="I136" s="245">
        <f>ROUND(E136*H136,2)</f>
        <v>0</v>
      </c>
      <c r="J136" s="244"/>
      <c r="K136" s="245">
        <f>ROUND(E136*J136,2)</f>
        <v>0</v>
      </c>
      <c r="L136" s="245">
        <v>21</v>
      </c>
      <c r="M136" s="245">
        <f>G136*(1+L136/100)</f>
        <v>0</v>
      </c>
      <c r="N136" s="243">
        <v>1.17E-2</v>
      </c>
      <c r="O136" s="243">
        <f>ROUND(E136*N136,2)</f>
        <v>0.06</v>
      </c>
      <c r="P136" s="243">
        <v>0</v>
      </c>
      <c r="Q136" s="243">
        <f>ROUND(E136*P136,2)</f>
        <v>0</v>
      </c>
      <c r="R136" s="245"/>
      <c r="S136" s="245" t="s">
        <v>128</v>
      </c>
      <c r="T136" s="246" t="s">
        <v>128</v>
      </c>
      <c r="U136" s="222">
        <v>1.6</v>
      </c>
      <c r="V136" s="222">
        <f>ROUND(E136*U136,2)</f>
        <v>8</v>
      </c>
      <c r="W136" s="222"/>
      <c r="X136" s="222" t="s">
        <v>129</v>
      </c>
      <c r="Y136" s="222" t="s">
        <v>130</v>
      </c>
      <c r="Z136" s="212"/>
      <c r="AA136" s="212"/>
      <c r="AB136" s="212"/>
      <c r="AC136" s="212"/>
      <c r="AD136" s="212"/>
      <c r="AE136" s="212"/>
      <c r="AF136" s="212"/>
      <c r="AG136" s="212" t="s">
        <v>131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ht="22.5" outlineLevel="1" x14ac:dyDescent="0.2">
      <c r="A137" s="240">
        <v>45</v>
      </c>
      <c r="B137" s="241" t="s">
        <v>280</v>
      </c>
      <c r="C137" s="252" t="s">
        <v>281</v>
      </c>
      <c r="D137" s="242" t="s">
        <v>257</v>
      </c>
      <c r="E137" s="243">
        <v>13</v>
      </c>
      <c r="F137" s="244"/>
      <c r="G137" s="245">
        <f>ROUND(E137*F137,2)</f>
        <v>0</v>
      </c>
      <c r="H137" s="244"/>
      <c r="I137" s="245">
        <f>ROUND(E137*H137,2)</f>
        <v>0</v>
      </c>
      <c r="J137" s="244"/>
      <c r="K137" s="245">
        <f>ROUND(E137*J137,2)</f>
        <v>0</v>
      </c>
      <c r="L137" s="245">
        <v>21</v>
      </c>
      <c r="M137" s="245">
        <f>G137*(1+L137/100)</f>
        <v>0</v>
      </c>
      <c r="N137" s="243">
        <v>7.79E-3</v>
      </c>
      <c r="O137" s="243">
        <f>ROUND(E137*N137,2)</f>
        <v>0.1</v>
      </c>
      <c r="P137" s="243">
        <v>0</v>
      </c>
      <c r="Q137" s="243">
        <f>ROUND(E137*P137,2)</f>
        <v>0</v>
      </c>
      <c r="R137" s="245"/>
      <c r="S137" s="245" t="s">
        <v>282</v>
      </c>
      <c r="T137" s="246" t="s">
        <v>283</v>
      </c>
      <c r="U137" s="222">
        <v>0.76</v>
      </c>
      <c r="V137" s="222">
        <f>ROUND(E137*U137,2)</f>
        <v>9.8800000000000008</v>
      </c>
      <c r="W137" s="222"/>
      <c r="X137" s="222" t="s">
        <v>129</v>
      </c>
      <c r="Y137" s="222" t="s">
        <v>130</v>
      </c>
      <c r="Z137" s="212"/>
      <c r="AA137" s="212"/>
      <c r="AB137" s="212"/>
      <c r="AC137" s="212"/>
      <c r="AD137" s="212"/>
      <c r="AE137" s="212"/>
      <c r="AF137" s="212"/>
      <c r="AG137" s="212" t="s">
        <v>131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40">
        <v>46</v>
      </c>
      <c r="B138" s="241" t="s">
        <v>284</v>
      </c>
      <c r="C138" s="252" t="s">
        <v>285</v>
      </c>
      <c r="D138" s="242" t="s">
        <v>257</v>
      </c>
      <c r="E138" s="243">
        <v>10</v>
      </c>
      <c r="F138" s="244"/>
      <c r="G138" s="245">
        <f>ROUND(E138*F138,2)</f>
        <v>0</v>
      </c>
      <c r="H138" s="244"/>
      <c r="I138" s="245">
        <f>ROUND(E138*H138,2)</f>
        <v>0</v>
      </c>
      <c r="J138" s="244"/>
      <c r="K138" s="245">
        <f>ROUND(E138*J138,2)</f>
        <v>0</v>
      </c>
      <c r="L138" s="245">
        <v>21</v>
      </c>
      <c r="M138" s="245">
        <f>G138*(1+L138/100)</f>
        <v>0</v>
      </c>
      <c r="N138" s="243">
        <v>2.1299999999999999E-3</v>
      </c>
      <c r="O138" s="243">
        <f>ROUND(E138*N138,2)</f>
        <v>0.02</v>
      </c>
      <c r="P138" s="243">
        <v>0</v>
      </c>
      <c r="Q138" s="243">
        <f>ROUND(E138*P138,2)</f>
        <v>0</v>
      </c>
      <c r="R138" s="245"/>
      <c r="S138" s="245" t="s">
        <v>282</v>
      </c>
      <c r="T138" s="246" t="s">
        <v>283</v>
      </c>
      <c r="U138" s="222">
        <v>0.57999999999999996</v>
      </c>
      <c r="V138" s="222">
        <f>ROUND(E138*U138,2)</f>
        <v>5.8</v>
      </c>
      <c r="W138" s="222"/>
      <c r="X138" s="222" t="s">
        <v>129</v>
      </c>
      <c r="Y138" s="222" t="s">
        <v>130</v>
      </c>
      <c r="Z138" s="212"/>
      <c r="AA138" s="212"/>
      <c r="AB138" s="212"/>
      <c r="AC138" s="212"/>
      <c r="AD138" s="212"/>
      <c r="AE138" s="212"/>
      <c r="AF138" s="212"/>
      <c r="AG138" s="212" t="s">
        <v>131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ht="22.5" outlineLevel="1" x14ac:dyDescent="0.2">
      <c r="A139" s="233">
        <v>47</v>
      </c>
      <c r="B139" s="234" t="s">
        <v>507</v>
      </c>
      <c r="C139" s="253" t="s">
        <v>508</v>
      </c>
      <c r="D139" s="235" t="s">
        <v>257</v>
      </c>
      <c r="E139" s="236">
        <v>1</v>
      </c>
      <c r="F139" s="237"/>
      <c r="G139" s="238">
        <f>ROUND(E139*F139,2)</f>
        <v>0</v>
      </c>
      <c r="H139" s="237"/>
      <c r="I139" s="238">
        <f>ROUND(E139*H139,2)</f>
        <v>0</v>
      </c>
      <c r="J139" s="237"/>
      <c r="K139" s="238">
        <f>ROUND(E139*J139,2)</f>
        <v>0</v>
      </c>
      <c r="L139" s="238">
        <v>21</v>
      </c>
      <c r="M139" s="238">
        <f>G139*(1+L139/100)</f>
        <v>0</v>
      </c>
      <c r="N139" s="236">
        <v>5.1799999999999997E-3</v>
      </c>
      <c r="O139" s="236">
        <f>ROUND(E139*N139,2)</f>
        <v>0.01</v>
      </c>
      <c r="P139" s="236">
        <v>0</v>
      </c>
      <c r="Q139" s="236">
        <f>ROUND(E139*P139,2)</f>
        <v>0</v>
      </c>
      <c r="R139" s="238"/>
      <c r="S139" s="238" t="s">
        <v>282</v>
      </c>
      <c r="T139" s="239" t="s">
        <v>283</v>
      </c>
      <c r="U139" s="222">
        <v>0.78</v>
      </c>
      <c r="V139" s="222">
        <f>ROUND(E139*U139,2)</f>
        <v>0.78</v>
      </c>
      <c r="W139" s="222"/>
      <c r="X139" s="222" t="s">
        <v>129</v>
      </c>
      <c r="Y139" s="222" t="s">
        <v>130</v>
      </c>
      <c r="Z139" s="212"/>
      <c r="AA139" s="212"/>
      <c r="AB139" s="212"/>
      <c r="AC139" s="212"/>
      <c r="AD139" s="212"/>
      <c r="AE139" s="212"/>
      <c r="AF139" s="212"/>
      <c r="AG139" s="212" t="s">
        <v>131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57" t="s">
        <v>509</v>
      </c>
      <c r="D140" s="250"/>
      <c r="E140" s="250"/>
      <c r="F140" s="250"/>
      <c r="G140" s="250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202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33">
        <v>48</v>
      </c>
      <c r="B141" s="234" t="s">
        <v>286</v>
      </c>
      <c r="C141" s="253" t="s">
        <v>287</v>
      </c>
      <c r="D141" s="235" t="s">
        <v>140</v>
      </c>
      <c r="E141" s="236">
        <v>19.5</v>
      </c>
      <c r="F141" s="237"/>
      <c r="G141" s="238">
        <f>ROUND(E141*F141,2)</f>
        <v>0</v>
      </c>
      <c r="H141" s="237"/>
      <c r="I141" s="238">
        <f>ROUND(E141*H141,2)</f>
        <v>0</v>
      </c>
      <c r="J141" s="237"/>
      <c r="K141" s="238">
        <f>ROUND(E141*J141,2)</f>
        <v>0</v>
      </c>
      <c r="L141" s="238">
        <v>21</v>
      </c>
      <c r="M141" s="238">
        <f>G141*(1+L141/100)</f>
        <v>0</v>
      </c>
      <c r="N141" s="236">
        <v>3.5699999999999998E-3</v>
      </c>
      <c r="O141" s="236">
        <f>ROUND(E141*N141,2)</f>
        <v>7.0000000000000007E-2</v>
      </c>
      <c r="P141" s="236">
        <v>0</v>
      </c>
      <c r="Q141" s="236">
        <f>ROUND(E141*P141,2)</f>
        <v>0</v>
      </c>
      <c r="R141" s="238"/>
      <c r="S141" s="238" t="s">
        <v>282</v>
      </c>
      <c r="T141" s="239" t="s">
        <v>283</v>
      </c>
      <c r="U141" s="222">
        <v>0.55000000000000004</v>
      </c>
      <c r="V141" s="222">
        <f>ROUND(E141*U141,2)</f>
        <v>10.73</v>
      </c>
      <c r="W141" s="222"/>
      <c r="X141" s="222" t="s">
        <v>129</v>
      </c>
      <c r="Y141" s="222" t="s">
        <v>130</v>
      </c>
      <c r="Z141" s="212"/>
      <c r="AA141" s="212"/>
      <c r="AB141" s="212"/>
      <c r="AC141" s="212"/>
      <c r="AD141" s="212"/>
      <c r="AE141" s="212"/>
      <c r="AF141" s="212"/>
      <c r="AG141" s="212" t="s">
        <v>131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55" t="s">
        <v>510</v>
      </c>
      <c r="D142" s="223"/>
      <c r="E142" s="224">
        <v>19.5</v>
      </c>
      <c r="F142" s="222"/>
      <c r="G142" s="22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146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2">
      <c r="A143" s="233">
        <v>49</v>
      </c>
      <c r="B143" s="234" t="s">
        <v>511</v>
      </c>
      <c r="C143" s="253" t="s">
        <v>512</v>
      </c>
      <c r="D143" s="235" t="s">
        <v>140</v>
      </c>
      <c r="E143" s="236">
        <v>15</v>
      </c>
      <c r="F143" s="237"/>
      <c r="G143" s="238">
        <f>ROUND(E143*F143,2)</f>
        <v>0</v>
      </c>
      <c r="H143" s="237"/>
      <c r="I143" s="238">
        <f>ROUND(E143*H143,2)</f>
        <v>0</v>
      </c>
      <c r="J143" s="237"/>
      <c r="K143" s="238">
        <f>ROUND(E143*J143,2)</f>
        <v>0</v>
      </c>
      <c r="L143" s="238">
        <v>21</v>
      </c>
      <c r="M143" s="238">
        <f>G143*(1+L143/100)</f>
        <v>0</v>
      </c>
      <c r="N143" s="236">
        <v>4.0299999999999997E-3</v>
      </c>
      <c r="O143" s="236">
        <f>ROUND(E143*N143,2)</f>
        <v>0.06</v>
      </c>
      <c r="P143" s="236">
        <v>0</v>
      </c>
      <c r="Q143" s="236">
        <f>ROUND(E143*P143,2)</f>
        <v>0</v>
      </c>
      <c r="R143" s="238"/>
      <c r="S143" s="238" t="s">
        <v>282</v>
      </c>
      <c r="T143" s="239" t="s">
        <v>283</v>
      </c>
      <c r="U143" s="222">
        <v>0.6</v>
      </c>
      <c r="V143" s="222">
        <f>ROUND(E143*U143,2)</f>
        <v>9</v>
      </c>
      <c r="W143" s="222"/>
      <c r="X143" s="222" t="s">
        <v>129</v>
      </c>
      <c r="Y143" s="222" t="s">
        <v>130</v>
      </c>
      <c r="Z143" s="212"/>
      <c r="AA143" s="212"/>
      <c r="AB143" s="212"/>
      <c r="AC143" s="212"/>
      <c r="AD143" s="212"/>
      <c r="AE143" s="212"/>
      <c r="AF143" s="212"/>
      <c r="AG143" s="212" t="s">
        <v>131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">
      <c r="A144" s="219"/>
      <c r="B144" s="220"/>
      <c r="C144" s="255" t="s">
        <v>513</v>
      </c>
      <c r="D144" s="223"/>
      <c r="E144" s="224">
        <v>15</v>
      </c>
      <c r="F144" s="222"/>
      <c r="G144" s="222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146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33">
        <v>50</v>
      </c>
      <c r="B145" s="234" t="s">
        <v>514</v>
      </c>
      <c r="C145" s="253" t="s">
        <v>515</v>
      </c>
      <c r="D145" s="235" t="s">
        <v>140</v>
      </c>
      <c r="E145" s="236">
        <v>1.5</v>
      </c>
      <c r="F145" s="237"/>
      <c r="G145" s="238">
        <f>ROUND(E145*F145,2)</f>
        <v>0</v>
      </c>
      <c r="H145" s="237"/>
      <c r="I145" s="238">
        <f>ROUND(E145*H145,2)</f>
        <v>0</v>
      </c>
      <c r="J145" s="237"/>
      <c r="K145" s="238">
        <f>ROUND(E145*J145,2)</f>
        <v>0</v>
      </c>
      <c r="L145" s="238">
        <v>21</v>
      </c>
      <c r="M145" s="238">
        <f>G145*(1+L145/100)</f>
        <v>0</v>
      </c>
      <c r="N145" s="236">
        <v>6.9800000000000001E-3</v>
      </c>
      <c r="O145" s="236">
        <f>ROUND(E145*N145,2)</f>
        <v>0.01</v>
      </c>
      <c r="P145" s="236">
        <v>0</v>
      </c>
      <c r="Q145" s="236">
        <f>ROUND(E145*P145,2)</f>
        <v>0</v>
      </c>
      <c r="R145" s="238"/>
      <c r="S145" s="238" t="s">
        <v>282</v>
      </c>
      <c r="T145" s="239" t="s">
        <v>283</v>
      </c>
      <c r="U145" s="222">
        <v>0.62</v>
      </c>
      <c r="V145" s="222">
        <f>ROUND(E145*U145,2)</f>
        <v>0.93</v>
      </c>
      <c r="W145" s="222"/>
      <c r="X145" s="222" t="s">
        <v>129</v>
      </c>
      <c r="Y145" s="222" t="s">
        <v>130</v>
      </c>
      <c r="Z145" s="212"/>
      <c r="AA145" s="212"/>
      <c r="AB145" s="212"/>
      <c r="AC145" s="212"/>
      <c r="AD145" s="212"/>
      <c r="AE145" s="212"/>
      <c r="AF145" s="212"/>
      <c r="AG145" s="212" t="s">
        <v>131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19"/>
      <c r="B146" s="220"/>
      <c r="C146" s="255" t="s">
        <v>279</v>
      </c>
      <c r="D146" s="223"/>
      <c r="E146" s="224">
        <v>1.5</v>
      </c>
      <c r="F146" s="222"/>
      <c r="G146" s="22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146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33">
        <v>51</v>
      </c>
      <c r="B147" s="234" t="s">
        <v>516</v>
      </c>
      <c r="C147" s="253" t="s">
        <v>517</v>
      </c>
      <c r="D147" s="235" t="s">
        <v>257</v>
      </c>
      <c r="E147" s="236">
        <v>23</v>
      </c>
      <c r="F147" s="237"/>
      <c r="G147" s="238">
        <f>ROUND(E147*F147,2)</f>
        <v>0</v>
      </c>
      <c r="H147" s="237"/>
      <c r="I147" s="238">
        <f>ROUND(E147*H147,2)</f>
        <v>0</v>
      </c>
      <c r="J147" s="237"/>
      <c r="K147" s="238">
        <f>ROUND(E147*J147,2)</f>
        <v>0</v>
      </c>
      <c r="L147" s="238">
        <v>21</v>
      </c>
      <c r="M147" s="238">
        <f>G147*(1+L147/100)</f>
        <v>0</v>
      </c>
      <c r="N147" s="236">
        <v>3.8100000000000002E-2</v>
      </c>
      <c r="O147" s="236">
        <f>ROUND(E147*N147,2)</f>
        <v>0.88</v>
      </c>
      <c r="P147" s="236">
        <v>0</v>
      </c>
      <c r="Q147" s="236">
        <f>ROUND(E147*P147,2)</f>
        <v>0</v>
      </c>
      <c r="R147" s="238"/>
      <c r="S147" s="238" t="s">
        <v>282</v>
      </c>
      <c r="T147" s="239" t="s">
        <v>283</v>
      </c>
      <c r="U147" s="222">
        <v>0</v>
      </c>
      <c r="V147" s="222">
        <f>ROUND(E147*U147,2)</f>
        <v>0</v>
      </c>
      <c r="W147" s="222"/>
      <c r="X147" s="222" t="s">
        <v>221</v>
      </c>
      <c r="Y147" s="222" t="s">
        <v>130</v>
      </c>
      <c r="Z147" s="212"/>
      <c r="AA147" s="212"/>
      <c r="AB147" s="212"/>
      <c r="AC147" s="212"/>
      <c r="AD147" s="212"/>
      <c r="AE147" s="212"/>
      <c r="AF147" s="212"/>
      <c r="AG147" s="212" t="s">
        <v>222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">
      <c r="A148" s="219"/>
      <c r="B148" s="220"/>
      <c r="C148" s="255" t="s">
        <v>518</v>
      </c>
      <c r="D148" s="223"/>
      <c r="E148" s="224">
        <v>22.720829999999999</v>
      </c>
      <c r="F148" s="222"/>
      <c r="G148" s="222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146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3" x14ac:dyDescent="0.2">
      <c r="A149" s="219"/>
      <c r="B149" s="220"/>
      <c r="C149" s="255" t="s">
        <v>519</v>
      </c>
      <c r="D149" s="223"/>
      <c r="E149" s="224">
        <v>0.27916999999999997</v>
      </c>
      <c r="F149" s="222"/>
      <c r="G149" s="222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146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40">
        <v>52</v>
      </c>
      <c r="B150" s="241" t="s">
        <v>292</v>
      </c>
      <c r="C150" s="252" t="s">
        <v>293</v>
      </c>
      <c r="D150" s="242" t="s">
        <v>257</v>
      </c>
      <c r="E150" s="243">
        <v>26</v>
      </c>
      <c r="F150" s="244"/>
      <c r="G150" s="245">
        <f>ROUND(E150*F150,2)</f>
        <v>0</v>
      </c>
      <c r="H150" s="244"/>
      <c r="I150" s="245">
        <f>ROUND(E150*H150,2)</f>
        <v>0</v>
      </c>
      <c r="J150" s="244"/>
      <c r="K150" s="245">
        <f>ROUND(E150*J150,2)</f>
        <v>0</v>
      </c>
      <c r="L150" s="245">
        <v>21</v>
      </c>
      <c r="M150" s="245">
        <f>G150*(1+L150/100)</f>
        <v>0</v>
      </c>
      <c r="N150" s="243">
        <v>6.6E-4</v>
      </c>
      <c r="O150" s="243">
        <f>ROUND(E150*N150,2)</f>
        <v>0.02</v>
      </c>
      <c r="P150" s="243">
        <v>0</v>
      </c>
      <c r="Q150" s="243">
        <f>ROUND(E150*P150,2)</f>
        <v>0</v>
      </c>
      <c r="R150" s="245"/>
      <c r="S150" s="245" t="s">
        <v>282</v>
      </c>
      <c r="T150" s="246" t="s">
        <v>283</v>
      </c>
      <c r="U150" s="222">
        <v>0</v>
      </c>
      <c r="V150" s="222">
        <f>ROUND(E150*U150,2)</f>
        <v>0</v>
      </c>
      <c r="W150" s="222"/>
      <c r="X150" s="222" t="s">
        <v>221</v>
      </c>
      <c r="Y150" s="222" t="s">
        <v>130</v>
      </c>
      <c r="Z150" s="212"/>
      <c r="AA150" s="212"/>
      <c r="AB150" s="212"/>
      <c r="AC150" s="212"/>
      <c r="AD150" s="212"/>
      <c r="AE150" s="212"/>
      <c r="AF150" s="212"/>
      <c r="AG150" s="212" t="s">
        <v>222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40">
        <v>53</v>
      </c>
      <c r="B151" s="241" t="s">
        <v>294</v>
      </c>
      <c r="C151" s="252" t="s">
        <v>295</v>
      </c>
      <c r="D151" s="242" t="s">
        <v>257</v>
      </c>
      <c r="E151" s="243">
        <v>20</v>
      </c>
      <c r="F151" s="244"/>
      <c r="G151" s="245">
        <f>ROUND(E151*F151,2)</f>
        <v>0</v>
      </c>
      <c r="H151" s="244"/>
      <c r="I151" s="245">
        <f>ROUND(E151*H151,2)</f>
        <v>0</v>
      </c>
      <c r="J151" s="244"/>
      <c r="K151" s="245">
        <f>ROUND(E151*J151,2)</f>
        <v>0</v>
      </c>
      <c r="L151" s="245">
        <v>21</v>
      </c>
      <c r="M151" s="245">
        <f>G151*(1+L151/100)</f>
        <v>0</v>
      </c>
      <c r="N151" s="243">
        <v>1.2700000000000001E-3</v>
      </c>
      <c r="O151" s="243">
        <f>ROUND(E151*N151,2)</f>
        <v>0.03</v>
      </c>
      <c r="P151" s="243">
        <v>0</v>
      </c>
      <c r="Q151" s="243">
        <f>ROUND(E151*P151,2)</f>
        <v>0</v>
      </c>
      <c r="R151" s="245"/>
      <c r="S151" s="245" t="s">
        <v>282</v>
      </c>
      <c r="T151" s="246" t="s">
        <v>283</v>
      </c>
      <c r="U151" s="222">
        <v>0</v>
      </c>
      <c r="V151" s="222">
        <f>ROUND(E151*U151,2)</f>
        <v>0</v>
      </c>
      <c r="W151" s="222"/>
      <c r="X151" s="222" t="s">
        <v>221</v>
      </c>
      <c r="Y151" s="222" t="s">
        <v>130</v>
      </c>
      <c r="Z151" s="212"/>
      <c r="AA151" s="212"/>
      <c r="AB151" s="212"/>
      <c r="AC151" s="212"/>
      <c r="AD151" s="212"/>
      <c r="AE151" s="212"/>
      <c r="AF151" s="212"/>
      <c r="AG151" s="212" t="s">
        <v>222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40">
        <v>54</v>
      </c>
      <c r="B152" s="241" t="s">
        <v>520</v>
      </c>
      <c r="C152" s="252" t="s">
        <v>521</v>
      </c>
      <c r="D152" s="242" t="s">
        <v>257</v>
      </c>
      <c r="E152" s="243">
        <v>2</v>
      </c>
      <c r="F152" s="244"/>
      <c r="G152" s="245">
        <f>ROUND(E152*F152,2)</f>
        <v>0</v>
      </c>
      <c r="H152" s="244"/>
      <c r="I152" s="245">
        <f>ROUND(E152*H152,2)</f>
        <v>0</v>
      </c>
      <c r="J152" s="244"/>
      <c r="K152" s="245">
        <f>ROUND(E152*J152,2)</f>
        <v>0</v>
      </c>
      <c r="L152" s="245">
        <v>21</v>
      </c>
      <c r="M152" s="245">
        <f>G152*(1+L152/100)</f>
        <v>0</v>
      </c>
      <c r="N152" s="243">
        <v>2.65E-3</v>
      </c>
      <c r="O152" s="243">
        <f>ROUND(E152*N152,2)</f>
        <v>0.01</v>
      </c>
      <c r="P152" s="243">
        <v>0</v>
      </c>
      <c r="Q152" s="243">
        <f>ROUND(E152*P152,2)</f>
        <v>0</v>
      </c>
      <c r="R152" s="245"/>
      <c r="S152" s="245" t="s">
        <v>282</v>
      </c>
      <c r="T152" s="246" t="s">
        <v>283</v>
      </c>
      <c r="U152" s="222">
        <v>0</v>
      </c>
      <c r="V152" s="222">
        <f>ROUND(E152*U152,2)</f>
        <v>0</v>
      </c>
      <c r="W152" s="222"/>
      <c r="X152" s="222" t="s">
        <v>221</v>
      </c>
      <c r="Y152" s="222" t="s">
        <v>130</v>
      </c>
      <c r="Z152" s="212"/>
      <c r="AA152" s="212"/>
      <c r="AB152" s="212"/>
      <c r="AC152" s="212"/>
      <c r="AD152" s="212"/>
      <c r="AE152" s="212"/>
      <c r="AF152" s="212"/>
      <c r="AG152" s="212" t="s">
        <v>222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40">
        <v>55</v>
      </c>
      <c r="B153" s="241" t="s">
        <v>296</v>
      </c>
      <c r="C153" s="252" t="s">
        <v>297</v>
      </c>
      <c r="D153" s="242" t="s">
        <v>257</v>
      </c>
      <c r="E153" s="243">
        <v>13</v>
      </c>
      <c r="F153" s="244"/>
      <c r="G153" s="245">
        <f>ROUND(E153*F153,2)</f>
        <v>0</v>
      </c>
      <c r="H153" s="244"/>
      <c r="I153" s="245">
        <f>ROUND(E153*H153,2)</f>
        <v>0</v>
      </c>
      <c r="J153" s="244"/>
      <c r="K153" s="245">
        <f>ROUND(E153*J153,2)</f>
        <v>0</v>
      </c>
      <c r="L153" s="245">
        <v>21</v>
      </c>
      <c r="M153" s="245">
        <f>G153*(1+L153/100)</f>
        <v>0</v>
      </c>
      <c r="N153" s="243">
        <v>7.2999999999999996E-4</v>
      </c>
      <c r="O153" s="243">
        <f>ROUND(E153*N153,2)</f>
        <v>0.01</v>
      </c>
      <c r="P153" s="243">
        <v>0</v>
      </c>
      <c r="Q153" s="243">
        <f>ROUND(E153*P153,2)</f>
        <v>0</v>
      </c>
      <c r="R153" s="245"/>
      <c r="S153" s="245" t="s">
        <v>282</v>
      </c>
      <c r="T153" s="246" t="s">
        <v>283</v>
      </c>
      <c r="U153" s="222">
        <v>0</v>
      </c>
      <c r="V153" s="222">
        <f>ROUND(E153*U153,2)</f>
        <v>0</v>
      </c>
      <c r="W153" s="222"/>
      <c r="X153" s="222" t="s">
        <v>221</v>
      </c>
      <c r="Y153" s="222" t="s">
        <v>130</v>
      </c>
      <c r="Z153" s="212"/>
      <c r="AA153" s="212"/>
      <c r="AB153" s="212"/>
      <c r="AC153" s="212"/>
      <c r="AD153" s="212"/>
      <c r="AE153" s="212"/>
      <c r="AF153" s="212"/>
      <c r="AG153" s="212" t="s">
        <v>222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40">
        <v>56</v>
      </c>
      <c r="B154" s="241" t="s">
        <v>298</v>
      </c>
      <c r="C154" s="252" t="s">
        <v>299</v>
      </c>
      <c r="D154" s="242" t="s">
        <v>257</v>
      </c>
      <c r="E154" s="243">
        <v>10</v>
      </c>
      <c r="F154" s="244"/>
      <c r="G154" s="245">
        <f>ROUND(E154*F154,2)</f>
        <v>0</v>
      </c>
      <c r="H154" s="244"/>
      <c r="I154" s="245">
        <f>ROUND(E154*H154,2)</f>
        <v>0</v>
      </c>
      <c r="J154" s="244"/>
      <c r="K154" s="245">
        <f>ROUND(E154*J154,2)</f>
        <v>0</v>
      </c>
      <c r="L154" s="245">
        <v>21</v>
      </c>
      <c r="M154" s="245">
        <f>G154*(1+L154/100)</f>
        <v>0</v>
      </c>
      <c r="N154" s="243">
        <v>1.2099999999999999E-3</v>
      </c>
      <c r="O154" s="243">
        <f>ROUND(E154*N154,2)</f>
        <v>0.01</v>
      </c>
      <c r="P154" s="243">
        <v>0</v>
      </c>
      <c r="Q154" s="243">
        <f>ROUND(E154*P154,2)</f>
        <v>0</v>
      </c>
      <c r="R154" s="245"/>
      <c r="S154" s="245" t="s">
        <v>282</v>
      </c>
      <c r="T154" s="246" t="s">
        <v>283</v>
      </c>
      <c r="U154" s="222">
        <v>0</v>
      </c>
      <c r="V154" s="222">
        <f>ROUND(E154*U154,2)</f>
        <v>0</v>
      </c>
      <c r="W154" s="222"/>
      <c r="X154" s="222" t="s">
        <v>221</v>
      </c>
      <c r="Y154" s="222" t="s">
        <v>130</v>
      </c>
      <c r="Z154" s="212"/>
      <c r="AA154" s="212"/>
      <c r="AB154" s="212"/>
      <c r="AC154" s="212"/>
      <c r="AD154" s="212"/>
      <c r="AE154" s="212"/>
      <c r="AF154" s="212"/>
      <c r="AG154" s="212" t="s">
        <v>222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40">
        <v>57</v>
      </c>
      <c r="B155" s="241" t="s">
        <v>522</v>
      </c>
      <c r="C155" s="252" t="s">
        <v>523</v>
      </c>
      <c r="D155" s="242" t="s">
        <v>257</v>
      </c>
      <c r="E155" s="243">
        <v>1</v>
      </c>
      <c r="F155" s="244"/>
      <c r="G155" s="245">
        <f>ROUND(E155*F155,2)</f>
        <v>0</v>
      </c>
      <c r="H155" s="244"/>
      <c r="I155" s="245">
        <f>ROUND(E155*H155,2)</f>
        <v>0</v>
      </c>
      <c r="J155" s="244"/>
      <c r="K155" s="245">
        <f>ROUND(E155*J155,2)</f>
        <v>0</v>
      </c>
      <c r="L155" s="245">
        <v>21</v>
      </c>
      <c r="M155" s="245">
        <f>G155*(1+L155/100)</f>
        <v>0</v>
      </c>
      <c r="N155" s="243">
        <v>2.33E-3</v>
      </c>
      <c r="O155" s="243">
        <f>ROUND(E155*N155,2)</f>
        <v>0</v>
      </c>
      <c r="P155" s="243">
        <v>0</v>
      </c>
      <c r="Q155" s="243">
        <f>ROUND(E155*P155,2)</f>
        <v>0</v>
      </c>
      <c r="R155" s="245"/>
      <c r="S155" s="245" t="s">
        <v>282</v>
      </c>
      <c r="T155" s="246" t="s">
        <v>283</v>
      </c>
      <c r="U155" s="222">
        <v>0</v>
      </c>
      <c r="V155" s="222">
        <f>ROUND(E155*U155,2)</f>
        <v>0</v>
      </c>
      <c r="W155" s="222"/>
      <c r="X155" s="222" t="s">
        <v>221</v>
      </c>
      <c r="Y155" s="222" t="s">
        <v>130</v>
      </c>
      <c r="Z155" s="212"/>
      <c r="AA155" s="212"/>
      <c r="AB155" s="212"/>
      <c r="AC155" s="212"/>
      <c r="AD155" s="212"/>
      <c r="AE155" s="212"/>
      <c r="AF155" s="212"/>
      <c r="AG155" s="212" t="s">
        <v>222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">
      <c r="A156" s="240">
        <v>58</v>
      </c>
      <c r="B156" s="241" t="s">
        <v>300</v>
      </c>
      <c r="C156" s="252" t="s">
        <v>301</v>
      </c>
      <c r="D156" s="242" t="s">
        <v>257</v>
      </c>
      <c r="E156" s="243">
        <v>13</v>
      </c>
      <c r="F156" s="244"/>
      <c r="G156" s="245">
        <f>ROUND(E156*F156,2)</f>
        <v>0</v>
      </c>
      <c r="H156" s="244"/>
      <c r="I156" s="245">
        <f>ROUND(E156*H156,2)</f>
        <v>0</v>
      </c>
      <c r="J156" s="244"/>
      <c r="K156" s="245">
        <f>ROUND(E156*J156,2)</f>
        <v>0</v>
      </c>
      <c r="L156" s="245">
        <v>21</v>
      </c>
      <c r="M156" s="245">
        <f>G156*(1+L156/100)</f>
        <v>0</v>
      </c>
      <c r="N156" s="243">
        <v>8.8999999999999995E-4</v>
      </c>
      <c r="O156" s="243">
        <f>ROUND(E156*N156,2)</f>
        <v>0.01</v>
      </c>
      <c r="P156" s="243">
        <v>0</v>
      </c>
      <c r="Q156" s="243">
        <f>ROUND(E156*P156,2)</f>
        <v>0</v>
      </c>
      <c r="R156" s="245"/>
      <c r="S156" s="245" t="s">
        <v>282</v>
      </c>
      <c r="T156" s="246" t="s">
        <v>283</v>
      </c>
      <c r="U156" s="222">
        <v>0</v>
      </c>
      <c r="V156" s="222">
        <f>ROUND(E156*U156,2)</f>
        <v>0</v>
      </c>
      <c r="W156" s="222"/>
      <c r="X156" s="222" t="s">
        <v>221</v>
      </c>
      <c r="Y156" s="222" t="s">
        <v>130</v>
      </c>
      <c r="Z156" s="212"/>
      <c r="AA156" s="212"/>
      <c r="AB156" s="212"/>
      <c r="AC156" s="212"/>
      <c r="AD156" s="212"/>
      <c r="AE156" s="212"/>
      <c r="AF156" s="212"/>
      <c r="AG156" s="212" t="s">
        <v>222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40">
        <v>59</v>
      </c>
      <c r="B157" s="241" t="s">
        <v>302</v>
      </c>
      <c r="C157" s="252" t="s">
        <v>303</v>
      </c>
      <c r="D157" s="242" t="s">
        <v>257</v>
      </c>
      <c r="E157" s="243">
        <v>10</v>
      </c>
      <c r="F157" s="244"/>
      <c r="G157" s="245">
        <f>ROUND(E157*F157,2)</f>
        <v>0</v>
      </c>
      <c r="H157" s="244"/>
      <c r="I157" s="245">
        <f>ROUND(E157*H157,2)</f>
        <v>0</v>
      </c>
      <c r="J157" s="244"/>
      <c r="K157" s="245">
        <f>ROUND(E157*J157,2)</f>
        <v>0</v>
      </c>
      <c r="L157" s="245">
        <v>21</v>
      </c>
      <c r="M157" s="245">
        <f>G157*(1+L157/100)</f>
        <v>0</v>
      </c>
      <c r="N157" s="243">
        <v>1.5900000000000001E-3</v>
      </c>
      <c r="O157" s="243">
        <f>ROUND(E157*N157,2)</f>
        <v>0.02</v>
      </c>
      <c r="P157" s="243">
        <v>0</v>
      </c>
      <c r="Q157" s="243">
        <f>ROUND(E157*P157,2)</f>
        <v>0</v>
      </c>
      <c r="R157" s="245"/>
      <c r="S157" s="245" t="s">
        <v>282</v>
      </c>
      <c r="T157" s="246" t="s">
        <v>283</v>
      </c>
      <c r="U157" s="222">
        <v>0</v>
      </c>
      <c r="V157" s="222">
        <f>ROUND(E157*U157,2)</f>
        <v>0</v>
      </c>
      <c r="W157" s="222"/>
      <c r="X157" s="222" t="s">
        <v>221</v>
      </c>
      <c r="Y157" s="222" t="s">
        <v>130</v>
      </c>
      <c r="Z157" s="212"/>
      <c r="AA157" s="212"/>
      <c r="AB157" s="212"/>
      <c r="AC157" s="212"/>
      <c r="AD157" s="212"/>
      <c r="AE157" s="212"/>
      <c r="AF157" s="212"/>
      <c r="AG157" s="212" t="s">
        <v>222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40">
        <v>60</v>
      </c>
      <c r="B158" s="241" t="s">
        <v>524</v>
      </c>
      <c r="C158" s="252" t="s">
        <v>525</v>
      </c>
      <c r="D158" s="242" t="s">
        <v>257</v>
      </c>
      <c r="E158" s="243">
        <v>1</v>
      </c>
      <c r="F158" s="244"/>
      <c r="G158" s="245">
        <f>ROUND(E158*F158,2)</f>
        <v>0</v>
      </c>
      <c r="H158" s="244"/>
      <c r="I158" s="245">
        <f>ROUND(E158*H158,2)</f>
        <v>0</v>
      </c>
      <c r="J158" s="244"/>
      <c r="K158" s="245">
        <f>ROUND(E158*J158,2)</f>
        <v>0</v>
      </c>
      <c r="L158" s="245">
        <v>21</v>
      </c>
      <c r="M158" s="245">
        <f>G158*(1+L158/100)</f>
        <v>0</v>
      </c>
      <c r="N158" s="243">
        <v>2E-3</v>
      </c>
      <c r="O158" s="243">
        <f>ROUND(E158*N158,2)</f>
        <v>0</v>
      </c>
      <c r="P158" s="243">
        <v>0</v>
      </c>
      <c r="Q158" s="243">
        <f>ROUND(E158*P158,2)</f>
        <v>0</v>
      </c>
      <c r="R158" s="245"/>
      <c r="S158" s="245" t="s">
        <v>282</v>
      </c>
      <c r="T158" s="246" t="s">
        <v>283</v>
      </c>
      <c r="U158" s="222">
        <v>0</v>
      </c>
      <c r="V158" s="222">
        <f>ROUND(E158*U158,2)</f>
        <v>0</v>
      </c>
      <c r="W158" s="222"/>
      <c r="X158" s="222" t="s">
        <v>221</v>
      </c>
      <c r="Y158" s="222" t="s">
        <v>130</v>
      </c>
      <c r="Z158" s="212"/>
      <c r="AA158" s="212"/>
      <c r="AB158" s="212"/>
      <c r="AC158" s="212"/>
      <c r="AD158" s="212"/>
      <c r="AE158" s="212"/>
      <c r="AF158" s="212"/>
      <c r="AG158" s="212" t="s">
        <v>222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 x14ac:dyDescent="0.2">
      <c r="A159" s="233">
        <v>61</v>
      </c>
      <c r="B159" s="234" t="s">
        <v>304</v>
      </c>
      <c r="C159" s="253" t="s">
        <v>526</v>
      </c>
      <c r="D159" s="235" t="s">
        <v>257</v>
      </c>
      <c r="E159" s="236">
        <v>5</v>
      </c>
      <c r="F159" s="237"/>
      <c r="G159" s="238">
        <f>ROUND(E159*F159,2)</f>
        <v>0</v>
      </c>
      <c r="H159" s="237"/>
      <c r="I159" s="238">
        <f>ROUND(E159*H159,2)</f>
        <v>0</v>
      </c>
      <c r="J159" s="237"/>
      <c r="K159" s="238">
        <f>ROUND(E159*J159,2)</f>
        <v>0</v>
      </c>
      <c r="L159" s="238">
        <v>21</v>
      </c>
      <c r="M159" s="238">
        <f>G159*(1+L159/100)</f>
        <v>0</v>
      </c>
      <c r="N159" s="236">
        <v>0.16200000000000001</v>
      </c>
      <c r="O159" s="236">
        <f>ROUND(E159*N159,2)</f>
        <v>0.81</v>
      </c>
      <c r="P159" s="236">
        <v>0</v>
      </c>
      <c r="Q159" s="236">
        <f>ROUND(E159*P159,2)</f>
        <v>0</v>
      </c>
      <c r="R159" s="238"/>
      <c r="S159" s="238" t="s">
        <v>282</v>
      </c>
      <c r="T159" s="239" t="s">
        <v>283</v>
      </c>
      <c r="U159" s="222">
        <v>0</v>
      </c>
      <c r="V159" s="222">
        <f>ROUND(E159*U159,2)</f>
        <v>0</v>
      </c>
      <c r="W159" s="222"/>
      <c r="X159" s="222" t="s">
        <v>221</v>
      </c>
      <c r="Y159" s="222" t="s">
        <v>130</v>
      </c>
      <c r="Z159" s="212"/>
      <c r="AA159" s="212"/>
      <c r="AB159" s="212"/>
      <c r="AC159" s="212"/>
      <c r="AD159" s="212"/>
      <c r="AE159" s="212"/>
      <c r="AF159" s="212"/>
      <c r="AG159" s="212" t="s">
        <v>222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2" x14ac:dyDescent="0.2">
      <c r="A160" s="219"/>
      <c r="B160" s="220"/>
      <c r="C160" s="255" t="s">
        <v>527</v>
      </c>
      <c r="D160" s="223"/>
      <c r="E160" s="224">
        <v>5</v>
      </c>
      <c r="F160" s="222"/>
      <c r="G160" s="22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146</v>
      </c>
      <c r="AH160" s="212">
        <v>5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22.5" outlineLevel="1" x14ac:dyDescent="0.2">
      <c r="A161" s="240">
        <v>62</v>
      </c>
      <c r="B161" s="241" t="s">
        <v>307</v>
      </c>
      <c r="C161" s="252" t="s">
        <v>308</v>
      </c>
      <c r="D161" s="242" t="s">
        <v>257</v>
      </c>
      <c r="E161" s="243">
        <v>2</v>
      </c>
      <c r="F161" s="244"/>
      <c r="G161" s="245">
        <f>ROUND(E161*F161,2)</f>
        <v>0</v>
      </c>
      <c r="H161" s="244"/>
      <c r="I161" s="245">
        <f>ROUND(E161*H161,2)</f>
        <v>0</v>
      </c>
      <c r="J161" s="244"/>
      <c r="K161" s="245">
        <f>ROUND(E161*J161,2)</f>
        <v>0</v>
      </c>
      <c r="L161" s="245">
        <v>21</v>
      </c>
      <c r="M161" s="245">
        <f>G161*(1+L161/100)</f>
        <v>0</v>
      </c>
      <c r="N161" s="243">
        <v>0.04</v>
      </c>
      <c r="O161" s="243">
        <f>ROUND(E161*N161,2)</f>
        <v>0.08</v>
      </c>
      <c r="P161" s="243">
        <v>0</v>
      </c>
      <c r="Q161" s="243">
        <f>ROUND(E161*P161,2)</f>
        <v>0</v>
      </c>
      <c r="R161" s="245" t="s">
        <v>220</v>
      </c>
      <c r="S161" s="245" t="s">
        <v>128</v>
      </c>
      <c r="T161" s="246" t="s">
        <v>128</v>
      </c>
      <c r="U161" s="222">
        <v>0</v>
      </c>
      <c r="V161" s="222">
        <f>ROUND(E161*U161,2)</f>
        <v>0</v>
      </c>
      <c r="W161" s="222"/>
      <c r="X161" s="222" t="s">
        <v>221</v>
      </c>
      <c r="Y161" s="222" t="s">
        <v>130</v>
      </c>
      <c r="Z161" s="212"/>
      <c r="AA161" s="212"/>
      <c r="AB161" s="212"/>
      <c r="AC161" s="212"/>
      <c r="AD161" s="212"/>
      <c r="AE161" s="212"/>
      <c r="AF161" s="212"/>
      <c r="AG161" s="212" t="s">
        <v>222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22.5" outlineLevel="1" x14ac:dyDescent="0.2">
      <c r="A162" s="240">
        <v>63</v>
      </c>
      <c r="B162" s="241" t="s">
        <v>309</v>
      </c>
      <c r="C162" s="252" t="s">
        <v>310</v>
      </c>
      <c r="D162" s="242" t="s">
        <v>257</v>
      </c>
      <c r="E162" s="243">
        <v>4</v>
      </c>
      <c r="F162" s="244"/>
      <c r="G162" s="245">
        <f>ROUND(E162*F162,2)</f>
        <v>0</v>
      </c>
      <c r="H162" s="244"/>
      <c r="I162" s="245">
        <f>ROUND(E162*H162,2)</f>
        <v>0</v>
      </c>
      <c r="J162" s="244"/>
      <c r="K162" s="245">
        <f>ROUND(E162*J162,2)</f>
        <v>0</v>
      </c>
      <c r="L162" s="245">
        <v>21</v>
      </c>
      <c r="M162" s="245">
        <f>G162*(1+L162/100)</f>
        <v>0</v>
      </c>
      <c r="N162" s="243">
        <v>6.8000000000000005E-2</v>
      </c>
      <c r="O162" s="243">
        <f>ROUND(E162*N162,2)</f>
        <v>0.27</v>
      </c>
      <c r="P162" s="243">
        <v>0</v>
      </c>
      <c r="Q162" s="243">
        <f>ROUND(E162*P162,2)</f>
        <v>0</v>
      </c>
      <c r="R162" s="245" t="s">
        <v>220</v>
      </c>
      <c r="S162" s="245" t="s">
        <v>128</v>
      </c>
      <c r="T162" s="246" t="s">
        <v>128</v>
      </c>
      <c r="U162" s="222">
        <v>0</v>
      </c>
      <c r="V162" s="222">
        <f>ROUND(E162*U162,2)</f>
        <v>0</v>
      </c>
      <c r="W162" s="222"/>
      <c r="X162" s="222" t="s">
        <v>221</v>
      </c>
      <c r="Y162" s="222" t="s">
        <v>130</v>
      </c>
      <c r="Z162" s="212"/>
      <c r="AA162" s="212"/>
      <c r="AB162" s="212"/>
      <c r="AC162" s="212"/>
      <c r="AD162" s="212"/>
      <c r="AE162" s="212"/>
      <c r="AF162" s="212"/>
      <c r="AG162" s="212" t="s">
        <v>222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ht="22.5" outlineLevel="1" x14ac:dyDescent="0.2">
      <c r="A163" s="240">
        <v>64</v>
      </c>
      <c r="B163" s="241" t="s">
        <v>528</v>
      </c>
      <c r="C163" s="252" t="s">
        <v>529</v>
      </c>
      <c r="D163" s="242" t="s">
        <v>257</v>
      </c>
      <c r="E163" s="243">
        <v>2</v>
      </c>
      <c r="F163" s="244"/>
      <c r="G163" s="245">
        <f>ROUND(E163*F163,2)</f>
        <v>0</v>
      </c>
      <c r="H163" s="244"/>
      <c r="I163" s="245">
        <f>ROUND(E163*H163,2)</f>
        <v>0</v>
      </c>
      <c r="J163" s="244"/>
      <c r="K163" s="245">
        <f>ROUND(E163*J163,2)</f>
        <v>0</v>
      </c>
      <c r="L163" s="245">
        <v>21</v>
      </c>
      <c r="M163" s="245">
        <f>G163*(1+L163/100)</f>
        <v>0</v>
      </c>
      <c r="N163" s="243">
        <v>0.08</v>
      </c>
      <c r="O163" s="243">
        <f>ROUND(E163*N163,2)</f>
        <v>0.16</v>
      </c>
      <c r="P163" s="243">
        <v>0</v>
      </c>
      <c r="Q163" s="243">
        <f>ROUND(E163*P163,2)</f>
        <v>0</v>
      </c>
      <c r="R163" s="245" t="s">
        <v>220</v>
      </c>
      <c r="S163" s="245" t="s">
        <v>128</v>
      </c>
      <c r="T163" s="246" t="s">
        <v>128</v>
      </c>
      <c r="U163" s="222">
        <v>0</v>
      </c>
      <c r="V163" s="222">
        <f>ROUND(E163*U163,2)</f>
        <v>0</v>
      </c>
      <c r="W163" s="222"/>
      <c r="X163" s="222" t="s">
        <v>221</v>
      </c>
      <c r="Y163" s="222" t="s">
        <v>130</v>
      </c>
      <c r="Z163" s="212"/>
      <c r="AA163" s="212"/>
      <c r="AB163" s="212"/>
      <c r="AC163" s="212"/>
      <c r="AD163" s="212"/>
      <c r="AE163" s="212"/>
      <c r="AF163" s="212"/>
      <c r="AG163" s="212" t="s">
        <v>222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33">
        <v>65</v>
      </c>
      <c r="B164" s="234" t="s">
        <v>311</v>
      </c>
      <c r="C164" s="253" t="s">
        <v>312</v>
      </c>
      <c r="D164" s="235" t="s">
        <v>257</v>
      </c>
      <c r="E164" s="236">
        <v>5</v>
      </c>
      <c r="F164" s="237"/>
      <c r="G164" s="238">
        <f>ROUND(E164*F164,2)</f>
        <v>0</v>
      </c>
      <c r="H164" s="237"/>
      <c r="I164" s="238">
        <f>ROUND(E164*H164,2)</f>
        <v>0</v>
      </c>
      <c r="J164" s="237"/>
      <c r="K164" s="238">
        <f>ROUND(E164*J164,2)</f>
        <v>0</v>
      </c>
      <c r="L164" s="238">
        <v>21</v>
      </c>
      <c r="M164" s="238">
        <f>G164*(1+L164/100)</f>
        <v>0</v>
      </c>
      <c r="N164" s="236">
        <v>0.58499999999999996</v>
      </c>
      <c r="O164" s="236">
        <f>ROUND(E164*N164,2)</f>
        <v>2.93</v>
      </c>
      <c r="P164" s="236">
        <v>0</v>
      </c>
      <c r="Q164" s="236">
        <f>ROUND(E164*P164,2)</f>
        <v>0</v>
      </c>
      <c r="R164" s="238" t="s">
        <v>220</v>
      </c>
      <c r="S164" s="238" t="s">
        <v>128</v>
      </c>
      <c r="T164" s="239" t="s">
        <v>128</v>
      </c>
      <c r="U164" s="222">
        <v>0</v>
      </c>
      <c r="V164" s="222">
        <f>ROUND(E164*U164,2)</f>
        <v>0</v>
      </c>
      <c r="W164" s="222"/>
      <c r="X164" s="222" t="s">
        <v>221</v>
      </c>
      <c r="Y164" s="222" t="s">
        <v>130</v>
      </c>
      <c r="Z164" s="212"/>
      <c r="AA164" s="212"/>
      <c r="AB164" s="212"/>
      <c r="AC164" s="212"/>
      <c r="AD164" s="212"/>
      <c r="AE164" s="212"/>
      <c r="AF164" s="212"/>
      <c r="AG164" s="212" t="s">
        <v>222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55" t="s">
        <v>530</v>
      </c>
      <c r="D165" s="223"/>
      <c r="E165" s="224">
        <v>5</v>
      </c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146</v>
      </c>
      <c r="AH165" s="212">
        <v>5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ht="22.5" outlineLevel="1" x14ac:dyDescent="0.2">
      <c r="A166" s="240">
        <v>66</v>
      </c>
      <c r="B166" s="241" t="s">
        <v>531</v>
      </c>
      <c r="C166" s="252" t="s">
        <v>532</v>
      </c>
      <c r="D166" s="242" t="s">
        <v>257</v>
      </c>
      <c r="E166" s="243">
        <v>2</v>
      </c>
      <c r="F166" s="244"/>
      <c r="G166" s="245">
        <f>ROUND(E166*F166,2)</f>
        <v>0</v>
      </c>
      <c r="H166" s="244"/>
      <c r="I166" s="245">
        <f>ROUND(E166*H166,2)</f>
        <v>0</v>
      </c>
      <c r="J166" s="244"/>
      <c r="K166" s="245">
        <f>ROUND(E166*J166,2)</f>
        <v>0</v>
      </c>
      <c r="L166" s="245">
        <v>21</v>
      </c>
      <c r="M166" s="245">
        <f>G166*(1+L166/100)</f>
        <v>0</v>
      </c>
      <c r="N166" s="243">
        <v>0.25</v>
      </c>
      <c r="O166" s="243">
        <f>ROUND(E166*N166,2)</f>
        <v>0.5</v>
      </c>
      <c r="P166" s="243">
        <v>0</v>
      </c>
      <c r="Q166" s="243">
        <f>ROUND(E166*P166,2)</f>
        <v>0</v>
      </c>
      <c r="R166" s="245" t="s">
        <v>220</v>
      </c>
      <c r="S166" s="245" t="s">
        <v>128</v>
      </c>
      <c r="T166" s="246" t="s">
        <v>128</v>
      </c>
      <c r="U166" s="222">
        <v>0</v>
      </c>
      <c r="V166" s="222">
        <f>ROUND(E166*U166,2)</f>
        <v>0</v>
      </c>
      <c r="W166" s="222"/>
      <c r="X166" s="222" t="s">
        <v>221</v>
      </c>
      <c r="Y166" s="222" t="s">
        <v>130</v>
      </c>
      <c r="Z166" s="212"/>
      <c r="AA166" s="212"/>
      <c r="AB166" s="212"/>
      <c r="AC166" s="212"/>
      <c r="AD166" s="212"/>
      <c r="AE166" s="212"/>
      <c r="AF166" s="212"/>
      <c r="AG166" s="212" t="s">
        <v>222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ht="22.5" outlineLevel="1" x14ac:dyDescent="0.2">
      <c r="A167" s="240">
        <v>67</v>
      </c>
      <c r="B167" s="241" t="s">
        <v>533</v>
      </c>
      <c r="C167" s="252" t="s">
        <v>534</v>
      </c>
      <c r="D167" s="242" t="s">
        <v>257</v>
      </c>
      <c r="E167" s="243">
        <v>3</v>
      </c>
      <c r="F167" s="244"/>
      <c r="G167" s="245">
        <f>ROUND(E167*F167,2)</f>
        <v>0</v>
      </c>
      <c r="H167" s="244"/>
      <c r="I167" s="245">
        <f>ROUND(E167*H167,2)</f>
        <v>0</v>
      </c>
      <c r="J167" s="244"/>
      <c r="K167" s="245">
        <f>ROUND(E167*J167,2)</f>
        <v>0</v>
      </c>
      <c r="L167" s="245">
        <v>21</v>
      </c>
      <c r="M167" s="245">
        <f>G167*(1+L167/100)</f>
        <v>0</v>
      </c>
      <c r="N167" s="243">
        <v>0.5</v>
      </c>
      <c r="O167" s="243">
        <f>ROUND(E167*N167,2)</f>
        <v>1.5</v>
      </c>
      <c r="P167" s="243">
        <v>0</v>
      </c>
      <c r="Q167" s="243">
        <f>ROUND(E167*P167,2)</f>
        <v>0</v>
      </c>
      <c r="R167" s="245" t="s">
        <v>220</v>
      </c>
      <c r="S167" s="245" t="s">
        <v>128</v>
      </c>
      <c r="T167" s="246" t="s">
        <v>128</v>
      </c>
      <c r="U167" s="222">
        <v>0</v>
      </c>
      <c r="V167" s="222">
        <f>ROUND(E167*U167,2)</f>
        <v>0</v>
      </c>
      <c r="W167" s="222"/>
      <c r="X167" s="222" t="s">
        <v>221</v>
      </c>
      <c r="Y167" s="222" t="s">
        <v>130</v>
      </c>
      <c r="Z167" s="212"/>
      <c r="AA167" s="212"/>
      <c r="AB167" s="212"/>
      <c r="AC167" s="212"/>
      <c r="AD167" s="212"/>
      <c r="AE167" s="212"/>
      <c r="AF167" s="212"/>
      <c r="AG167" s="212" t="s">
        <v>222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1" x14ac:dyDescent="0.2">
      <c r="A168" s="240">
        <v>68</v>
      </c>
      <c r="B168" s="241" t="s">
        <v>314</v>
      </c>
      <c r="C168" s="252" t="s">
        <v>315</v>
      </c>
      <c r="D168" s="242" t="s">
        <v>257</v>
      </c>
      <c r="E168" s="243">
        <v>1</v>
      </c>
      <c r="F168" s="244"/>
      <c r="G168" s="245">
        <f>ROUND(E168*F168,2)</f>
        <v>0</v>
      </c>
      <c r="H168" s="244"/>
      <c r="I168" s="245">
        <f>ROUND(E168*H168,2)</f>
        <v>0</v>
      </c>
      <c r="J168" s="244"/>
      <c r="K168" s="245">
        <f>ROUND(E168*J168,2)</f>
        <v>0</v>
      </c>
      <c r="L168" s="245">
        <v>21</v>
      </c>
      <c r="M168" s="245">
        <f>G168*(1+L168/100)</f>
        <v>0</v>
      </c>
      <c r="N168" s="243">
        <v>1</v>
      </c>
      <c r="O168" s="243">
        <f>ROUND(E168*N168,2)</f>
        <v>1</v>
      </c>
      <c r="P168" s="243">
        <v>0</v>
      </c>
      <c r="Q168" s="243">
        <f>ROUND(E168*P168,2)</f>
        <v>0</v>
      </c>
      <c r="R168" s="245" t="s">
        <v>220</v>
      </c>
      <c r="S168" s="245" t="s">
        <v>128</v>
      </c>
      <c r="T168" s="246" t="s">
        <v>128</v>
      </c>
      <c r="U168" s="222">
        <v>0</v>
      </c>
      <c r="V168" s="222">
        <f>ROUND(E168*U168,2)</f>
        <v>0</v>
      </c>
      <c r="W168" s="222"/>
      <c r="X168" s="222" t="s">
        <v>221</v>
      </c>
      <c r="Y168" s="222" t="s">
        <v>130</v>
      </c>
      <c r="Z168" s="212"/>
      <c r="AA168" s="212"/>
      <c r="AB168" s="212"/>
      <c r="AC168" s="212"/>
      <c r="AD168" s="212"/>
      <c r="AE168" s="212"/>
      <c r="AF168" s="212"/>
      <c r="AG168" s="212" t="s">
        <v>222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33">
        <v>69</v>
      </c>
      <c r="B169" s="234" t="s">
        <v>317</v>
      </c>
      <c r="C169" s="253" t="s">
        <v>318</v>
      </c>
      <c r="D169" s="235" t="s">
        <v>257</v>
      </c>
      <c r="E169" s="236">
        <v>5</v>
      </c>
      <c r="F169" s="237"/>
      <c r="G169" s="238">
        <f>ROUND(E169*F169,2)</f>
        <v>0</v>
      </c>
      <c r="H169" s="237"/>
      <c r="I169" s="238">
        <f>ROUND(E169*H169,2)</f>
        <v>0</v>
      </c>
      <c r="J169" s="237"/>
      <c r="K169" s="238">
        <f>ROUND(E169*J169,2)</f>
        <v>0</v>
      </c>
      <c r="L169" s="238">
        <v>21</v>
      </c>
      <c r="M169" s="238">
        <f>G169*(1+L169/100)</f>
        <v>0</v>
      </c>
      <c r="N169" s="236">
        <v>2.1</v>
      </c>
      <c r="O169" s="236">
        <f>ROUND(E169*N169,2)</f>
        <v>10.5</v>
      </c>
      <c r="P169" s="236">
        <v>0</v>
      </c>
      <c r="Q169" s="236">
        <f>ROUND(E169*P169,2)</f>
        <v>0</v>
      </c>
      <c r="R169" s="238"/>
      <c r="S169" s="238" t="s">
        <v>282</v>
      </c>
      <c r="T169" s="239" t="s">
        <v>283</v>
      </c>
      <c r="U169" s="222">
        <v>0</v>
      </c>
      <c r="V169" s="222">
        <f>ROUND(E169*U169,2)</f>
        <v>0</v>
      </c>
      <c r="W169" s="222"/>
      <c r="X169" s="222" t="s">
        <v>221</v>
      </c>
      <c r="Y169" s="222" t="s">
        <v>130</v>
      </c>
      <c r="Z169" s="212"/>
      <c r="AA169" s="212"/>
      <c r="AB169" s="212"/>
      <c r="AC169" s="212"/>
      <c r="AD169" s="212"/>
      <c r="AE169" s="212"/>
      <c r="AF169" s="212"/>
      <c r="AG169" s="212" t="s">
        <v>222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2" x14ac:dyDescent="0.2">
      <c r="A170" s="219"/>
      <c r="B170" s="220"/>
      <c r="C170" s="255" t="s">
        <v>535</v>
      </c>
      <c r="D170" s="223"/>
      <c r="E170" s="224">
        <v>5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146</v>
      </c>
      <c r="AH170" s="212">
        <v>5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40">
        <v>70</v>
      </c>
      <c r="B171" s="241" t="s">
        <v>320</v>
      </c>
      <c r="C171" s="252" t="s">
        <v>321</v>
      </c>
      <c r="D171" s="242" t="s">
        <v>257</v>
      </c>
      <c r="E171" s="243">
        <v>11</v>
      </c>
      <c r="F171" s="244"/>
      <c r="G171" s="245">
        <f>ROUND(E171*F171,2)</f>
        <v>0</v>
      </c>
      <c r="H171" s="244"/>
      <c r="I171" s="245">
        <f>ROUND(E171*H171,2)</f>
        <v>0</v>
      </c>
      <c r="J171" s="244"/>
      <c r="K171" s="245">
        <f>ROUND(E171*J171,2)</f>
        <v>0</v>
      </c>
      <c r="L171" s="245">
        <v>21</v>
      </c>
      <c r="M171" s="245">
        <f>G171*(1+L171/100)</f>
        <v>0</v>
      </c>
      <c r="N171" s="243">
        <v>2E-3</v>
      </c>
      <c r="O171" s="243">
        <f>ROUND(E171*N171,2)</f>
        <v>0.02</v>
      </c>
      <c r="P171" s="243">
        <v>0</v>
      </c>
      <c r="Q171" s="243">
        <f>ROUND(E171*P171,2)</f>
        <v>0</v>
      </c>
      <c r="R171" s="245" t="s">
        <v>220</v>
      </c>
      <c r="S171" s="245" t="s">
        <v>128</v>
      </c>
      <c r="T171" s="246" t="s">
        <v>128</v>
      </c>
      <c r="U171" s="222">
        <v>0</v>
      </c>
      <c r="V171" s="222">
        <f>ROUND(E171*U171,2)</f>
        <v>0</v>
      </c>
      <c r="W171" s="222"/>
      <c r="X171" s="222" t="s">
        <v>221</v>
      </c>
      <c r="Y171" s="222" t="s">
        <v>130</v>
      </c>
      <c r="Z171" s="212"/>
      <c r="AA171" s="212"/>
      <c r="AB171" s="212"/>
      <c r="AC171" s="212"/>
      <c r="AD171" s="212"/>
      <c r="AE171" s="212"/>
      <c r="AF171" s="212"/>
      <c r="AG171" s="212" t="s">
        <v>222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40">
        <v>71</v>
      </c>
      <c r="B172" s="241" t="s">
        <v>536</v>
      </c>
      <c r="C172" s="252" t="s">
        <v>537</v>
      </c>
      <c r="D172" s="242" t="s">
        <v>257</v>
      </c>
      <c r="E172" s="243">
        <v>13</v>
      </c>
      <c r="F172" s="244"/>
      <c r="G172" s="245">
        <f>ROUND(E172*F172,2)</f>
        <v>0</v>
      </c>
      <c r="H172" s="244"/>
      <c r="I172" s="245">
        <f>ROUND(E172*H172,2)</f>
        <v>0</v>
      </c>
      <c r="J172" s="244"/>
      <c r="K172" s="245">
        <f>ROUND(E172*J172,2)</f>
        <v>0</v>
      </c>
      <c r="L172" s="245">
        <v>21</v>
      </c>
      <c r="M172" s="245">
        <f>G172*(1+L172/100)</f>
        <v>0</v>
      </c>
      <c r="N172" s="243">
        <v>2.3999999999999998E-3</v>
      </c>
      <c r="O172" s="243">
        <f>ROUND(E172*N172,2)</f>
        <v>0.03</v>
      </c>
      <c r="P172" s="243">
        <v>0</v>
      </c>
      <c r="Q172" s="243">
        <f>ROUND(E172*P172,2)</f>
        <v>0</v>
      </c>
      <c r="R172" s="245"/>
      <c r="S172" s="245" t="s">
        <v>282</v>
      </c>
      <c r="T172" s="246" t="s">
        <v>283</v>
      </c>
      <c r="U172" s="222">
        <v>0</v>
      </c>
      <c r="V172" s="222">
        <f>ROUND(E172*U172,2)</f>
        <v>0</v>
      </c>
      <c r="W172" s="222"/>
      <c r="X172" s="222" t="s">
        <v>221</v>
      </c>
      <c r="Y172" s="222" t="s">
        <v>130</v>
      </c>
      <c r="Z172" s="212"/>
      <c r="AA172" s="212"/>
      <c r="AB172" s="212"/>
      <c r="AC172" s="212"/>
      <c r="AD172" s="212"/>
      <c r="AE172" s="212"/>
      <c r="AF172" s="212"/>
      <c r="AG172" s="212" t="s">
        <v>222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40">
        <v>72</v>
      </c>
      <c r="B173" s="241" t="s">
        <v>538</v>
      </c>
      <c r="C173" s="252" t="s">
        <v>539</v>
      </c>
      <c r="D173" s="242" t="s">
        <v>257</v>
      </c>
      <c r="E173" s="243">
        <v>10</v>
      </c>
      <c r="F173" s="244"/>
      <c r="G173" s="245">
        <f>ROUND(E173*F173,2)</f>
        <v>0</v>
      </c>
      <c r="H173" s="244"/>
      <c r="I173" s="245">
        <f>ROUND(E173*H173,2)</f>
        <v>0</v>
      </c>
      <c r="J173" s="244"/>
      <c r="K173" s="245">
        <f>ROUND(E173*J173,2)</f>
        <v>0</v>
      </c>
      <c r="L173" s="245">
        <v>21</v>
      </c>
      <c r="M173" s="245">
        <f>G173*(1+L173/100)</f>
        <v>0</v>
      </c>
      <c r="N173" s="243">
        <v>3.49E-3</v>
      </c>
      <c r="O173" s="243">
        <f>ROUND(E173*N173,2)</f>
        <v>0.03</v>
      </c>
      <c r="P173" s="243">
        <v>0</v>
      </c>
      <c r="Q173" s="243">
        <f>ROUND(E173*P173,2)</f>
        <v>0</v>
      </c>
      <c r="R173" s="245"/>
      <c r="S173" s="245" t="s">
        <v>282</v>
      </c>
      <c r="T173" s="246" t="s">
        <v>283</v>
      </c>
      <c r="U173" s="222">
        <v>0</v>
      </c>
      <c r="V173" s="222">
        <f>ROUND(E173*U173,2)</f>
        <v>0</v>
      </c>
      <c r="W173" s="222"/>
      <c r="X173" s="222" t="s">
        <v>221</v>
      </c>
      <c r="Y173" s="222" t="s">
        <v>130</v>
      </c>
      <c r="Z173" s="212"/>
      <c r="AA173" s="212"/>
      <c r="AB173" s="212"/>
      <c r="AC173" s="212"/>
      <c r="AD173" s="212"/>
      <c r="AE173" s="212"/>
      <c r="AF173" s="212"/>
      <c r="AG173" s="212" t="s">
        <v>222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40">
        <v>73</v>
      </c>
      <c r="B174" s="241" t="s">
        <v>540</v>
      </c>
      <c r="C174" s="252" t="s">
        <v>541</v>
      </c>
      <c r="D174" s="242" t="s">
        <v>257</v>
      </c>
      <c r="E174" s="243">
        <v>1</v>
      </c>
      <c r="F174" s="244"/>
      <c r="G174" s="245">
        <f>ROUND(E174*F174,2)</f>
        <v>0</v>
      </c>
      <c r="H174" s="244"/>
      <c r="I174" s="245">
        <f>ROUND(E174*H174,2)</f>
        <v>0</v>
      </c>
      <c r="J174" s="244"/>
      <c r="K174" s="245">
        <f>ROUND(E174*J174,2)</f>
        <v>0</v>
      </c>
      <c r="L174" s="245">
        <v>21</v>
      </c>
      <c r="M174" s="245">
        <f>G174*(1+L174/100)</f>
        <v>0</v>
      </c>
      <c r="N174" s="243">
        <v>3.49E-3</v>
      </c>
      <c r="O174" s="243">
        <f>ROUND(E174*N174,2)</f>
        <v>0</v>
      </c>
      <c r="P174" s="243">
        <v>0</v>
      </c>
      <c r="Q174" s="243">
        <f>ROUND(E174*P174,2)</f>
        <v>0</v>
      </c>
      <c r="R174" s="245"/>
      <c r="S174" s="245" t="s">
        <v>282</v>
      </c>
      <c r="T174" s="246" t="s">
        <v>283</v>
      </c>
      <c r="U174" s="222">
        <v>0</v>
      </c>
      <c r="V174" s="222">
        <f>ROUND(E174*U174,2)</f>
        <v>0</v>
      </c>
      <c r="W174" s="222"/>
      <c r="X174" s="222" t="s">
        <v>221</v>
      </c>
      <c r="Y174" s="222" t="s">
        <v>130</v>
      </c>
      <c r="Z174" s="212"/>
      <c r="AA174" s="212"/>
      <c r="AB174" s="212"/>
      <c r="AC174" s="212"/>
      <c r="AD174" s="212"/>
      <c r="AE174" s="212"/>
      <c r="AF174" s="212"/>
      <c r="AG174" s="212" t="s">
        <v>222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1" x14ac:dyDescent="0.2">
      <c r="A175" s="233">
        <v>74</v>
      </c>
      <c r="B175" s="234" t="s">
        <v>326</v>
      </c>
      <c r="C175" s="253" t="s">
        <v>327</v>
      </c>
      <c r="D175" s="235" t="s">
        <v>328</v>
      </c>
      <c r="E175" s="236">
        <v>12</v>
      </c>
      <c r="F175" s="237"/>
      <c r="G175" s="238">
        <f>ROUND(E175*F175,2)</f>
        <v>0</v>
      </c>
      <c r="H175" s="237"/>
      <c r="I175" s="238">
        <f>ROUND(E175*H175,2)</f>
        <v>0</v>
      </c>
      <c r="J175" s="237"/>
      <c r="K175" s="238">
        <f>ROUND(E175*J175,2)</f>
        <v>0</v>
      </c>
      <c r="L175" s="238">
        <v>21</v>
      </c>
      <c r="M175" s="238">
        <f>G175*(1+L175/100)</f>
        <v>0</v>
      </c>
      <c r="N175" s="236">
        <v>0</v>
      </c>
      <c r="O175" s="236">
        <f>ROUND(E175*N175,2)</f>
        <v>0</v>
      </c>
      <c r="P175" s="236">
        <v>0</v>
      </c>
      <c r="Q175" s="236">
        <f>ROUND(E175*P175,2)</f>
        <v>0</v>
      </c>
      <c r="R175" s="238" t="s">
        <v>329</v>
      </c>
      <c r="S175" s="238" t="s">
        <v>128</v>
      </c>
      <c r="T175" s="239" t="s">
        <v>128</v>
      </c>
      <c r="U175" s="222">
        <v>0</v>
      </c>
      <c r="V175" s="222">
        <f>ROUND(E175*U175,2)</f>
        <v>0</v>
      </c>
      <c r="W175" s="222"/>
      <c r="X175" s="222" t="s">
        <v>330</v>
      </c>
      <c r="Y175" s="222" t="s">
        <v>130</v>
      </c>
      <c r="Z175" s="212"/>
      <c r="AA175" s="212"/>
      <c r="AB175" s="212"/>
      <c r="AC175" s="212"/>
      <c r="AD175" s="212"/>
      <c r="AE175" s="212"/>
      <c r="AF175" s="212"/>
      <c r="AG175" s="212" t="s">
        <v>331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2" x14ac:dyDescent="0.2">
      <c r="A176" s="219"/>
      <c r="B176" s="220"/>
      <c r="C176" s="257" t="s">
        <v>332</v>
      </c>
      <c r="D176" s="250"/>
      <c r="E176" s="250"/>
      <c r="F176" s="250"/>
      <c r="G176" s="250"/>
      <c r="H176" s="222"/>
      <c r="I176" s="222"/>
      <c r="J176" s="222"/>
      <c r="K176" s="222"/>
      <c r="L176" s="222"/>
      <c r="M176" s="222"/>
      <c r="N176" s="221"/>
      <c r="O176" s="221"/>
      <c r="P176" s="221"/>
      <c r="Q176" s="221"/>
      <c r="R176" s="222"/>
      <c r="S176" s="222"/>
      <c r="T176" s="222"/>
      <c r="U176" s="222"/>
      <c r="V176" s="222"/>
      <c r="W176" s="222"/>
      <c r="X176" s="222"/>
      <c r="Y176" s="222"/>
      <c r="Z176" s="212"/>
      <c r="AA176" s="212"/>
      <c r="AB176" s="212"/>
      <c r="AC176" s="212"/>
      <c r="AD176" s="212"/>
      <c r="AE176" s="212"/>
      <c r="AF176" s="212"/>
      <c r="AG176" s="212" t="s">
        <v>202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3" x14ac:dyDescent="0.2">
      <c r="A177" s="219"/>
      <c r="B177" s="220"/>
      <c r="C177" s="256" t="s">
        <v>333</v>
      </c>
      <c r="D177" s="249"/>
      <c r="E177" s="249"/>
      <c r="F177" s="249"/>
      <c r="G177" s="249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202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x14ac:dyDescent="0.2">
      <c r="A178" s="226" t="s">
        <v>122</v>
      </c>
      <c r="B178" s="227" t="s">
        <v>80</v>
      </c>
      <c r="C178" s="251" t="s">
        <v>81</v>
      </c>
      <c r="D178" s="228"/>
      <c r="E178" s="229"/>
      <c r="F178" s="230"/>
      <c r="G178" s="230">
        <f>SUMIF(AG179:AG190,"&lt;&gt;NOR",G179:G190)</f>
        <v>0</v>
      </c>
      <c r="H178" s="230"/>
      <c r="I178" s="230">
        <f>SUM(I179:I190)</f>
        <v>0</v>
      </c>
      <c r="J178" s="230"/>
      <c r="K178" s="230">
        <f>SUM(K179:K190)</f>
        <v>0</v>
      </c>
      <c r="L178" s="230"/>
      <c r="M178" s="230">
        <f>SUM(M179:M190)</f>
        <v>0</v>
      </c>
      <c r="N178" s="229"/>
      <c r="O178" s="229">
        <f>SUM(O179:O190)</f>
        <v>7.1400000000000006</v>
      </c>
      <c r="P178" s="229"/>
      <c r="Q178" s="229">
        <f>SUM(Q179:Q190)</f>
        <v>0</v>
      </c>
      <c r="R178" s="230"/>
      <c r="S178" s="230"/>
      <c r="T178" s="231"/>
      <c r="U178" s="225"/>
      <c r="V178" s="225">
        <f>SUM(V179:V190)</f>
        <v>135.31</v>
      </c>
      <c r="W178" s="225"/>
      <c r="X178" s="225"/>
      <c r="Y178" s="225"/>
      <c r="AG178" t="s">
        <v>123</v>
      </c>
    </row>
    <row r="179" spans="1:60" outlineLevel="1" x14ac:dyDescent="0.2">
      <c r="A179" s="233">
        <v>75</v>
      </c>
      <c r="B179" s="234" t="s">
        <v>334</v>
      </c>
      <c r="C179" s="253" t="s">
        <v>335</v>
      </c>
      <c r="D179" s="235" t="s">
        <v>257</v>
      </c>
      <c r="E179" s="236">
        <v>74</v>
      </c>
      <c r="F179" s="237"/>
      <c r="G179" s="238">
        <f>ROUND(E179*F179,2)</f>
        <v>0</v>
      </c>
      <c r="H179" s="237"/>
      <c r="I179" s="238">
        <f>ROUND(E179*H179,2)</f>
        <v>0</v>
      </c>
      <c r="J179" s="237"/>
      <c r="K179" s="238">
        <f>ROUND(E179*J179,2)</f>
        <v>0</v>
      </c>
      <c r="L179" s="238">
        <v>21</v>
      </c>
      <c r="M179" s="238">
        <f>G179*(1+L179/100)</f>
        <v>0</v>
      </c>
      <c r="N179" s="236">
        <v>6.7000000000000004E-2</v>
      </c>
      <c r="O179" s="236">
        <f>ROUND(E179*N179,2)</f>
        <v>4.96</v>
      </c>
      <c r="P179" s="236">
        <v>0</v>
      </c>
      <c r="Q179" s="236">
        <f>ROUND(E179*P179,2)</f>
        <v>0</v>
      </c>
      <c r="R179" s="238" t="s">
        <v>127</v>
      </c>
      <c r="S179" s="238" t="s">
        <v>128</v>
      </c>
      <c r="T179" s="239" t="s">
        <v>128</v>
      </c>
      <c r="U179" s="222">
        <v>0.15</v>
      </c>
      <c r="V179" s="222">
        <f>ROUND(E179*U179,2)</f>
        <v>11.1</v>
      </c>
      <c r="W179" s="222"/>
      <c r="X179" s="222" t="s">
        <v>129</v>
      </c>
      <c r="Y179" s="222" t="s">
        <v>130</v>
      </c>
      <c r="Z179" s="212"/>
      <c r="AA179" s="212"/>
      <c r="AB179" s="212"/>
      <c r="AC179" s="212"/>
      <c r="AD179" s="212"/>
      <c r="AE179" s="212"/>
      <c r="AF179" s="212"/>
      <c r="AG179" s="212" t="s">
        <v>131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2" x14ac:dyDescent="0.2">
      <c r="A180" s="219"/>
      <c r="B180" s="220"/>
      <c r="C180" s="257" t="s">
        <v>336</v>
      </c>
      <c r="D180" s="250"/>
      <c r="E180" s="250"/>
      <c r="F180" s="250"/>
      <c r="G180" s="250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202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33">
        <v>76</v>
      </c>
      <c r="B181" s="234" t="s">
        <v>337</v>
      </c>
      <c r="C181" s="253" t="s">
        <v>338</v>
      </c>
      <c r="D181" s="235" t="s">
        <v>257</v>
      </c>
      <c r="E181" s="236">
        <v>2220</v>
      </c>
      <c r="F181" s="237"/>
      <c r="G181" s="238">
        <f>ROUND(E181*F181,2)</f>
        <v>0</v>
      </c>
      <c r="H181" s="237"/>
      <c r="I181" s="238">
        <f>ROUND(E181*H181,2)</f>
        <v>0</v>
      </c>
      <c r="J181" s="237"/>
      <c r="K181" s="238">
        <f>ROUND(E181*J181,2)</f>
        <v>0</v>
      </c>
      <c r="L181" s="238">
        <v>21</v>
      </c>
      <c r="M181" s="238">
        <f>G181*(1+L181/100)</f>
        <v>0</v>
      </c>
      <c r="N181" s="236">
        <v>0</v>
      </c>
      <c r="O181" s="236">
        <f>ROUND(E181*N181,2)</f>
        <v>0</v>
      </c>
      <c r="P181" s="236">
        <v>0</v>
      </c>
      <c r="Q181" s="236">
        <f>ROUND(E181*P181,2)</f>
        <v>0</v>
      </c>
      <c r="R181" s="238" t="s">
        <v>127</v>
      </c>
      <c r="S181" s="238" t="s">
        <v>128</v>
      </c>
      <c r="T181" s="239" t="s">
        <v>128</v>
      </c>
      <c r="U181" s="222">
        <v>0</v>
      </c>
      <c r="V181" s="222">
        <f>ROUND(E181*U181,2)</f>
        <v>0</v>
      </c>
      <c r="W181" s="222"/>
      <c r="X181" s="222" t="s">
        <v>129</v>
      </c>
      <c r="Y181" s="222" t="s">
        <v>130</v>
      </c>
      <c r="Z181" s="212"/>
      <c r="AA181" s="212"/>
      <c r="AB181" s="212"/>
      <c r="AC181" s="212"/>
      <c r="AD181" s="212"/>
      <c r="AE181" s="212"/>
      <c r="AF181" s="212"/>
      <c r="AG181" s="212" t="s">
        <v>131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2" x14ac:dyDescent="0.2">
      <c r="A182" s="219"/>
      <c r="B182" s="220"/>
      <c r="C182" s="255" t="s">
        <v>542</v>
      </c>
      <c r="D182" s="223"/>
      <c r="E182" s="224">
        <v>2220</v>
      </c>
      <c r="F182" s="222"/>
      <c r="G182" s="222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146</v>
      </c>
      <c r="AH182" s="212">
        <v>5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2">
      <c r="A183" s="233">
        <v>77</v>
      </c>
      <c r="B183" s="234" t="s">
        <v>340</v>
      </c>
      <c r="C183" s="253" t="s">
        <v>341</v>
      </c>
      <c r="D183" s="235" t="s">
        <v>140</v>
      </c>
      <c r="E183" s="236">
        <v>508</v>
      </c>
      <c r="F183" s="237"/>
      <c r="G183" s="238">
        <f>ROUND(E183*F183,2)</f>
        <v>0</v>
      </c>
      <c r="H183" s="237"/>
      <c r="I183" s="238">
        <f>ROUND(E183*H183,2)</f>
        <v>0</v>
      </c>
      <c r="J183" s="237"/>
      <c r="K183" s="238">
        <f>ROUND(E183*J183,2)</f>
        <v>0</v>
      </c>
      <c r="L183" s="238">
        <v>21</v>
      </c>
      <c r="M183" s="238">
        <f>G183*(1+L183/100)</f>
        <v>0</v>
      </c>
      <c r="N183" s="236">
        <v>4.3E-3</v>
      </c>
      <c r="O183" s="236">
        <f>ROUND(E183*N183,2)</f>
        <v>2.1800000000000002</v>
      </c>
      <c r="P183" s="236">
        <v>0</v>
      </c>
      <c r="Q183" s="236">
        <f>ROUND(E183*P183,2)</f>
        <v>0</v>
      </c>
      <c r="R183" s="238" t="s">
        <v>127</v>
      </c>
      <c r="S183" s="238" t="s">
        <v>128</v>
      </c>
      <c r="T183" s="239" t="s">
        <v>128</v>
      </c>
      <c r="U183" s="222">
        <v>0.21</v>
      </c>
      <c r="V183" s="222">
        <f>ROUND(E183*U183,2)</f>
        <v>106.68</v>
      </c>
      <c r="W183" s="222"/>
      <c r="X183" s="222" t="s">
        <v>129</v>
      </c>
      <c r="Y183" s="222" t="s">
        <v>130</v>
      </c>
      <c r="Z183" s="212"/>
      <c r="AA183" s="212"/>
      <c r="AB183" s="212"/>
      <c r="AC183" s="212"/>
      <c r="AD183" s="212"/>
      <c r="AE183" s="212"/>
      <c r="AF183" s="212"/>
      <c r="AG183" s="212" t="s">
        <v>131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2" x14ac:dyDescent="0.2">
      <c r="A184" s="219"/>
      <c r="B184" s="220"/>
      <c r="C184" s="254" t="s">
        <v>342</v>
      </c>
      <c r="D184" s="248"/>
      <c r="E184" s="248"/>
      <c r="F184" s="248"/>
      <c r="G184" s="248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135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2" x14ac:dyDescent="0.2">
      <c r="A185" s="219"/>
      <c r="B185" s="220"/>
      <c r="C185" s="255" t="s">
        <v>543</v>
      </c>
      <c r="D185" s="223"/>
      <c r="E185" s="224">
        <v>254</v>
      </c>
      <c r="F185" s="222"/>
      <c r="G185" s="222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146</v>
      </c>
      <c r="AH185" s="212">
        <v>5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55" t="s">
        <v>544</v>
      </c>
      <c r="D186" s="223"/>
      <c r="E186" s="224">
        <v>254</v>
      </c>
      <c r="F186" s="222"/>
      <c r="G186" s="22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146</v>
      </c>
      <c r="AH186" s="212">
        <v>5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33">
        <v>78</v>
      </c>
      <c r="B187" s="234" t="s">
        <v>345</v>
      </c>
      <c r="C187" s="253" t="s">
        <v>346</v>
      </c>
      <c r="D187" s="235" t="s">
        <v>140</v>
      </c>
      <c r="E187" s="236">
        <v>254</v>
      </c>
      <c r="F187" s="237"/>
      <c r="G187" s="238">
        <f>ROUND(E187*F187,2)</f>
        <v>0</v>
      </c>
      <c r="H187" s="237"/>
      <c r="I187" s="238">
        <f>ROUND(E187*H187,2)</f>
        <v>0</v>
      </c>
      <c r="J187" s="237"/>
      <c r="K187" s="238">
        <f>ROUND(E187*J187,2)</f>
        <v>0</v>
      </c>
      <c r="L187" s="238">
        <v>21</v>
      </c>
      <c r="M187" s="238">
        <f>G187*(1+L187/100)</f>
        <v>0</v>
      </c>
      <c r="N187" s="236">
        <v>0</v>
      </c>
      <c r="O187" s="236">
        <f>ROUND(E187*N187,2)</f>
        <v>0</v>
      </c>
      <c r="P187" s="236">
        <v>0</v>
      </c>
      <c r="Q187" s="236">
        <f>ROUND(E187*P187,2)</f>
        <v>0</v>
      </c>
      <c r="R187" s="238" t="s">
        <v>127</v>
      </c>
      <c r="S187" s="238" t="s">
        <v>128</v>
      </c>
      <c r="T187" s="239" t="s">
        <v>128</v>
      </c>
      <c r="U187" s="222">
        <v>3.2000000000000001E-2</v>
      </c>
      <c r="V187" s="222">
        <f>ROUND(E187*U187,2)</f>
        <v>8.1300000000000008</v>
      </c>
      <c r="W187" s="222"/>
      <c r="X187" s="222" t="s">
        <v>129</v>
      </c>
      <c r="Y187" s="222" t="s">
        <v>130</v>
      </c>
      <c r="Z187" s="212"/>
      <c r="AA187" s="212"/>
      <c r="AB187" s="212"/>
      <c r="AC187" s="212"/>
      <c r="AD187" s="212"/>
      <c r="AE187" s="212"/>
      <c r="AF187" s="212"/>
      <c r="AG187" s="212" t="s">
        <v>131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54" t="s">
        <v>347</v>
      </c>
      <c r="D188" s="248"/>
      <c r="E188" s="248"/>
      <c r="F188" s="248"/>
      <c r="G188" s="248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135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1" x14ac:dyDescent="0.2">
      <c r="A189" s="233">
        <v>79</v>
      </c>
      <c r="B189" s="234" t="s">
        <v>348</v>
      </c>
      <c r="C189" s="253" t="s">
        <v>349</v>
      </c>
      <c r="D189" s="235" t="s">
        <v>140</v>
      </c>
      <c r="E189" s="236">
        <v>254</v>
      </c>
      <c r="F189" s="237"/>
      <c r="G189" s="238">
        <f>ROUND(E189*F189,2)</f>
        <v>0</v>
      </c>
      <c r="H189" s="237"/>
      <c r="I189" s="238">
        <f>ROUND(E189*H189,2)</f>
        <v>0</v>
      </c>
      <c r="J189" s="237"/>
      <c r="K189" s="238">
        <f>ROUND(E189*J189,2)</f>
        <v>0</v>
      </c>
      <c r="L189" s="238">
        <v>21</v>
      </c>
      <c r="M189" s="238">
        <f>G189*(1+L189/100)</f>
        <v>0</v>
      </c>
      <c r="N189" s="236">
        <v>0</v>
      </c>
      <c r="O189" s="236">
        <f>ROUND(E189*N189,2)</f>
        <v>0</v>
      </c>
      <c r="P189" s="236">
        <v>0</v>
      </c>
      <c r="Q189" s="236">
        <f>ROUND(E189*P189,2)</f>
        <v>0</v>
      </c>
      <c r="R189" s="238" t="s">
        <v>127</v>
      </c>
      <c r="S189" s="238" t="s">
        <v>128</v>
      </c>
      <c r="T189" s="239" t="s">
        <v>128</v>
      </c>
      <c r="U189" s="222">
        <v>3.6999999999999998E-2</v>
      </c>
      <c r="V189" s="222">
        <f>ROUND(E189*U189,2)</f>
        <v>9.4</v>
      </c>
      <c r="W189" s="222"/>
      <c r="X189" s="222" t="s">
        <v>129</v>
      </c>
      <c r="Y189" s="222" t="s">
        <v>130</v>
      </c>
      <c r="Z189" s="212"/>
      <c r="AA189" s="212"/>
      <c r="AB189" s="212"/>
      <c r="AC189" s="212"/>
      <c r="AD189" s="212"/>
      <c r="AE189" s="212"/>
      <c r="AF189" s="212"/>
      <c r="AG189" s="212" t="s">
        <v>131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2" x14ac:dyDescent="0.2">
      <c r="A190" s="219"/>
      <c r="B190" s="220"/>
      <c r="C190" s="254" t="s">
        <v>347</v>
      </c>
      <c r="D190" s="248"/>
      <c r="E190" s="248"/>
      <c r="F190" s="248"/>
      <c r="G190" s="248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135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x14ac:dyDescent="0.2">
      <c r="A191" s="226" t="s">
        <v>122</v>
      </c>
      <c r="B191" s="227" t="s">
        <v>82</v>
      </c>
      <c r="C191" s="251" t="s">
        <v>83</v>
      </c>
      <c r="D191" s="228"/>
      <c r="E191" s="229"/>
      <c r="F191" s="230"/>
      <c r="G191" s="230">
        <f>SUMIF(AG192:AG194,"&lt;&gt;NOR",G192:G194)</f>
        <v>0</v>
      </c>
      <c r="H191" s="230"/>
      <c r="I191" s="230">
        <f>SUM(I192:I194)</f>
        <v>0</v>
      </c>
      <c r="J191" s="230"/>
      <c r="K191" s="230">
        <f>SUM(K192:K194)</f>
        <v>0</v>
      </c>
      <c r="L191" s="230"/>
      <c r="M191" s="230">
        <f>SUM(M192:M194)</f>
        <v>0</v>
      </c>
      <c r="N191" s="229"/>
      <c r="O191" s="229">
        <f>SUM(O192:O194)</f>
        <v>0</v>
      </c>
      <c r="P191" s="229"/>
      <c r="Q191" s="229">
        <f>SUM(Q192:Q194)</f>
        <v>0</v>
      </c>
      <c r="R191" s="230"/>
      <c r="S191" s="230"/>
      <c r="T191" s="231"/>
      <c r="U191" s="225"/>
      <c r="V191" s="225">
        <f>SUM(V192:V194)</f>
        <v>7.25</v>
      </c>
      <c r="W191" s="225"/>
      <c r="X191" s="225"/>
      <c r="Y191" s="225"/>
      <c r="AG191" t="s">
        <v>123</v>
      </c>
    </row>
    <row r="192" spans="1:60" ht="22.5" outlineLevel="1" x14ac:dyDescent="0.2">
      <c r="A192" s="233">
        <v>80</v>
      </c>
      <c r="B192" s="234" t="s">
        <v>545</v>
      </c>
      <c r="C192" s="253" t="s">
        <v>546</v>
      </c>
      <c r="D192" s="235" t="s">
        <v>126</v>
      </c>
      <c r="E192" s="236">
        <v>72.5</v>
      </c>
      <c r="F192" s="237"/>
      <c r="G192" s="238">
        <f>ROUND(E192*F192,2)</f>
        <v>0</v>
      </c>
      <c r="H192" s="237"/>
      <c r="I192" s="238">
        <f>ROUND(E192*H192,2)</f>
        <v>0</v>
      </c>
      <c r="J192" s="237"/>
      <c r="K192" s="238">
        <f>ROUND(E192*J192,2)</f>
        <v>0</v>
      </c>
      <c r="L192" s="238">
        <v>21</v>
      </c>
      <c r="M192" s="238">
        <f>G192*(1+L192/100)</f>
        <v>0</v>
      </c>
      <c r="N192" s="236">
        <v>0</v>
      </c>
      <c r="O192" s="236">
        <f>ROUND(E192*N192,2)</f>
        <v>0</v>
      </c>
      <c r="P192" s="236">
        <v>0</v>
      </c>
      <c r="Q192" s="236">
        <f>ROUND(E192*P192,2)</f>
        <v>0</v>
      </c>
      <c r="R192" s="238" t="s">
        <v>127</v>
      </c>
      <c r="S192" s="238" t="s">
        <v>128</v>
      </c>
      <c r="T192" s="239" t="s">
        <v>128</v>
      </c>
      <c r="U192" s="222">
        <v>0.1</v>
      </c>
      <c r="V192" s="222">
        <f>ROUND(E192*U192,2)</f>
        <v>7.25</v>
      </c>
      <c r="W192" s="222"/>
      <c r="X192" s="222" t="s">
        <v>129</v>
      </c>
      <c r="Y192" s="222" t="s">
        <v>130</v>
      </c>
      <c r="Z192" s="212"/>
      <c r="AA192" s="212"/>
      <c r="AB192" s="212"/>
      <c r="AC192" s="212"/>
      <c r="AD192" s="212"/>
      <c r="AE192" s="212"/>
      <c r="AF192" s="212"/>
      <c r="AG192" s="212" t="s">
        <v>131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ht="22.5" outlineLevel="2" x14ac:dyDescent="0.2">
      <c r="A193" s="219"/>
      <c r="B193" s="220"/>
      <c r="C193" s="254" t="s">
        <v>547</v>
      </c>
      <c r="D193" s="248"/>
      <c r="E193" s="248"/>
      <c r="F193" s="248"/>
      <c r="G193" s="248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135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47" t="str">
        <f>C193</f>
        <v>od spojovacího materiálu, s uložením očištěných kostek na skládku, s odklizením odpadových hmot na hromady a s odklizením vybouraných kostek na vzdálenost do 3 m</v>
      </c>
      <c r="BB193" s="212"/>
      <c r="BC193" s="212"/>
      <c r="BD193" s="212"/>
      <c r="BE193" s="212"/>
      <c r="BF193" s="212"/>
      <c r="BG193" s="212"/>
      <c r="BH193" s="212"/>
    </row>
    <row r="194" spans="1:60" outlineLevel="2" x14ac:dyDescent="0.2">
      <c r="A194" s="219"/>
      <c r="B194" s="220"/>
      <c r="C194" s="255" t="s">
        <v>451</v>
      </c>
      <c r="D194" s="223"/>
      <c r="E194" s="224">
        <v>72.5</v>
      </c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146</v>
      </c>
      <c r="AH194" s="212">
        <v>5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x14ac:dyDescent="0.2">
      <c r="A195" s="226" t="s">
        <v>122</v>
      </c>
      <c r="B195" s="227" t="s">
        <v>84</v>
      </c>
      <c r="C195" s="251" t="s">
        <v>85</v>
      </c>
      <c r="D195" s="228"/>
      <c r="E195" s="229"/>
      <c r="F195" s="230"/>
      <c r="G195" s="230">
        <f>SUMIF(AG196:AG228,"&lt;&gt;NOR",G196:G228)</f>
        <v>0</v>
      </c>
      <c r="H195" s="230"/>
      <c r="I195" s="230">
        <f>SUM(I196:I228)</f>
        <v>0</v>
      </c>
      <c r="J195" s="230"/>
      <c r="K195" s="230">
        <f>SUM(K196:K228)</f>
        <v>0</v>
      </c>
      <c r="L195" s="230"/>
      <c r="M195" s="230">
        <f>SUM(M196:M228)</f>
        <v>0</v>
      </c>
      <c r="N195" s="229"/>
      <c r="O195" s="229">
        <f>SUM(O196:O228)</f>
        <v>0</v>
      </c>
      <c r="P195" s="229"/>
      <c r="Q195" s="229">
        <f>SUM(Q196:Q228)</f>
        <v>0</v>
      </c>
      <c r="R195" s="230"/>
      <c r="S195" s="230"/>
      <c r="T195" s="231"/>
      <c r="U195" s="225"/>
      <c r="V195" s="225">
        <f>SUM(V196:V228)</f>
        <v>360.91999999999996</v>
      </c>
      <c r="W195" s="225"/>
      <c r="X195" s="225"/>
      <c r="Y195" s="225"/>
      <c r="AG195" t="s">
        <v>123</v>
      </c>
    </row>
    <row r="196" spans="1:60" outlineLevel="1" x14ac:dyDescent="0.2">
      <c r="A196" s="233">
        <v>81</v>
      </c>
      <c r="B196" s="234" t="s">
        <v>350</v>
      </c>
      <c r="C196" s="253" t="s">
        <v>351</v>
      </c>
      <c r="D196" s="235" t="s">
        <v>219</v>
      </c>
      <c r="E196" s="236">
        <v>62.572870000000002</v>
      </c>
      <c r="F196" s="237"/>
      <c r="G196" s="238">
        <f>ROUND(E196*F196,2)</f>
        <v>0</v>
      </c>
      <c r="H196" s="237"/>
      <c r="I196" s="238">
        <f>ROUND(E196*H196,2)</f>
        <v>0</v>
      </c>
      <c r="J196" s="237"/>
      <c r="K196" s="238">
        <f>ROUND(E196*J196,2)</f>
        <v>0</v>
      </c>
      <c r="L196" s="238">
        <v>21</v>
      </c>
      <c r="M196" s="238">
        <f>G196*(1+L196/100)</f>
        <v>0</v>
      </c>
      <c r="N196" s="236">
        <v>0</v>
      </c>
      <c r="O196" s="236">
        <f>ROUND(E196*N196,2)</f>
        <v>0</v>
      </c>
      <c r="P196" s="236">
        <v>0</v>
      </c>
      <c r="Q196" s="236">
        <f>ROUND(E196*P196,2)</f>
        <v>0</v>
      </c>
      <c r="R196" s="238" t="s">
        <v>141</v>
      </c>
      <c r="S196" s="238" t="s">
        <v>128</v>
      </c>
      <c r="T196" s="239" t="s">
        <v>128</v>
      </c>
      <c r="U196" s="222">
        <v>0.35</v>
      </c>
      <c r="V196" s="222">
        <f>ROUND(E196*U196,2)</f>
        <v>21.9</v>
      </c>
      <c r="W196" s="222"/>
      <c r="X196" s="222" t="s">
        <v>129</v>
      </c>
      <c r="Y196" s="222" t="s">
        <v>130</v>
      </c>
      <c r="Z196" s="212"/>
      <c r="AA196" s="212"/>
      <c r="AB196" s="212"/>
      <c r="AC196" s="212"/>
      <c r="AD196" s="212"/>
      <c r="AE196" s="212"/>
      <c r="AF196" s="212"/>
      <c r="AG196" s="212" t="s">
        <v>131</v>
      </c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2" x14ac:dyDescent="0.2">
      <c r="A197" s="219"/>
      <c r="B197" s="220"/>
      <c r="C197" s="255" t="s">
        <v>548</v>
      </c>
      <c r="D197" s="223"/>
      <c r="E197" s="224">
        <v>74.042869999999994</v>
      </c>
      <c r="F197" s="222"/>
      <c r="G197" s="222"/>
      <c r="H197" s="222"/>
      <c r="I197" s="222"/>
      <c r="J197" s="222"/>
      <c r="K197" s="222"/>
      <c r="L197" s="222"/>
      <c r="M197" s="222"/>
      <c r="N197" s="221"/>
      <c r="O197" s="221"/>
      <c r="P197" s="221"/>
      <c r="Q197" s="221"/>
      <c r="R197" s="222"/>
      <c r="S197" s="222"/>
      <c r="T197" s="222"/>
      <c r="U197" s="222"/>
      <c r="V197" s="222"/>
      <c r="W197" s="222"/>
      <c r="X197" s="222"/>
      <c r="Y197" s="222"/>
      <c r="Z197" s="212"/>
      <c r="AA197" s="212"/>
      <c r="AB197" s="212"/>
      <c r="AC197" s="212"/>
      <c r="AD197" s="212"/>
      <c r="AE197" s="212"/>
      <c r="AF197" s="212"/>
      <c r="AG197" s="212" t="s">
        <v>146</v>
      </c>
      <c r="AH197" s="212">
        <v>5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3" x14ac:dyDescent="0.2">
      <c r="A198" s="219"/>
      <c r="B198" s="220"/>
      <c r="C198" s="255" t="s">
        <v>549</v>
      </c>
      <c r="D198" s="223"/>
      <c r="E198" s="224">
        <v>-11.47</v>
      </c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146</v>
      </c>
      <c r="AH198" s="212">
        <v>5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 x14ac:dyDescent="0.2">
      <c r="A199" s="233">
        <v>82</v>
      </c>
      <c r="B199" s="234" t="s">
        <v>354</v>
      </c>
      <c r="C199" s="253" t="s">
        <v>355</v>
      </c>
      <c r="D199" s="235" t="s">
        <v>219</v>
      </c>
      <c r="E199" s="236">
        <v>11.47</v>
      </c>
      <c r="F199" s="237"/>
      <c r="G199" s="238">
        <f>ROUND(E199*F199,2)</f>
        <v>0</v>
      </c>
      <c r="H199" s="237"/>
      <c r="I199" s="238">
        <f>ROUND(E199*H199,2)</f>
        <v>0</v>
      </c>
      <c r="J199" s="237"/>
      <c r="K199" s="238">
        <f>ROUND(E199*J199,2)</f>
        <v>0</v>
      </c>
      <c r="L199" s="238">
        <v>21</v>
      </c>
      <c r="M199" s="238">
        <f>G199*(1+L199/100)</f>
        <v>0</v>
      </c>
      <c r="N199" s="236">
        <v>0</v>
      </c>
      <c r="O199" s="236">
        <f>ROUND(E199*N199,2)</f>
        <v>0</v>
      </c>
      <c r="P199" s="236">
        <v>0</v>
      </c>
      <c r="Q199" s="236">
        <f>ROUND(E199*P199,2)</f>
        <v>0</v>
      </c>
      <c r="R199" s="238" t="s">
        <v>141</v>
      </c>
      <c r="S199" s="238" t="s">
        <v>128</v>
      </c>
      <c r="T199" s="239" t="s">
        <v>128</v>
      </c>
      <c r="U199" s="222">
        <v>0.35</v>
      </c>
      <c r="V199" s="222">
        <f>ROUND(E199*U199,2)</f>
        <v>4.01</v>
      </c>
      <c r="W199" s="222"/>
      <c r="X199" s="222" t="s">
        <v>129</v>
      </c>
      <c r="Y199" s="222" t="s">
        <v>130</v>
      </c>
      <c r="Z199" s="212"/>
      <c r="AA199" s="212"/>
      <c r="AB199" s="212"/>
      <c r="AC199" s="212"/>
      <c r="AD199" s="212"/>
      <c r="AE199" s="212"/>
      <c r="AF199" s="212"/>
      <c r="AG199" s="212" t="s">
        <v>131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2" x14ac:dyDescent="0.2">
      <c r="A200" s="219"/>
      <c r="B200" s="220"/>
      <c r="C200" s="255" t="s">
        <v>550</v>
      </c>
      <c r="D200" s="223"/>
      <c r="E200" s="224">
        <v>11.47</v>
      </c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146</v>
      </c>
      <c r="AH200" s="212">
        <v>5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33">
        <v>83</v>
      </c>
      <c r="B201" s="234" t="s">
        <v>357</v>
      </c>
      <c r="C201" s="253" t="s">
        <v>358</v>
      </c>
      <c r="D201" s="235" t="s">
        <v>219</v>
      </c>
      <c r="E201" s="236">
        <v>563.15580999999997</v>
      </c>
      <c r="F201" s="237"/>
      <c r="G201" s="238">
        <f>ROUND(E201*F201,2)</f>
        <v>0</v>
      </c>
      <c r="H201" s="237"/>
      <c r="I201" s="238">
        <f>ROUND(E201*H201,2)</f>
        <v>0</v>
      </c>
      <c r="J201" s="237"/>
      <c r="K201" s="238">
        <f>ROUND(E201*J201,2)</f>
        <v>0</v>
      </c>
      <c r="L201" s="238">
        <v>21</v>
      </c>
      <c r="M201" s="238">
        <f>G201*(1+L201/100)</f>
        <v>0</v>
      </c>
      <c r="N201" s="236">
        <v>0</v>
      </c>
      <c r="O201" s="236">
        <f>ROUND(E201*N201,2)</f>
        <v>0</v>
      </c>
      <c r="P201" s="236">
        <v>0</v>
      </c>
      <c r="Q201" s="236">
        <f>ROUND(E201*P201,2)</f>
        <v>0</v>
      </c>
      <c r="R201" s="238" t="s">
        <v>141</v>
      </c>
      <c r="S201" s="238" t="s">
        <v>128</v>
      </c>
      <c r="T201" s="239" t="s">
        <v>128</v>
      </c>
      <c r="U201" s="222">
        <v>0</v>
      </c>
      <c r="V201" s="222">
        <f>ROUND(E201*U201,2)</f>
        <v>0</v>
      </c>
      <c r="W201" s="222"/>
      <c r="X201" s="222" t="s">
        <v>129</v>
      </c>
      <c r="Y201" s="222" t="s">
        <v>130</v>
      </c>
      <c r="Z201" s="212"/>
      <c r="AA201" s="212"/>
      <c r="AB201" s="212"/>
      <c r="AC201" s="212"/>
      <c r="AD201" s="212"/>
      <c r="AE201" s="212"/>
      <c r="AF201" s="212"/>
      <c r="AG201" s="212" t="s">
        <v>131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55" t="s">
        <v>551</v>
      </c>
      <c r="D202" s="223"/>
      <c r="E202" s="224">
        <v>563.15580999999997</v>
      </c>
      <c r="F202" s="222"/>
      <c r="G202" s="222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146</v>
      </c>
      <c r="AH202" s="212">
        <v>5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 x14ac:dyDescent="0.2">
      <c r="A203" s="233">
        <v>84</v>
      </c>
      <c r="B203" s="234" t="s">
        <v>360</v>
      </c>
      <c r="C203" s="253" t="s">
        <v>361</v>
      </c>
      <c r="D203" s="235" t="s">
        <v>219</v>
      </c>
      <c r="E203" s="236">
        <v>103.23</v>
      </c>
      <c r="F203" s="237"/>
      <c r="G203" s="238">
        <f>ROUND(E203*F203,2)</f>
        <v>0</v>
      </c>
      <c r="H203" s="237"/>
      <c r="I203" s="238">
        <f>ROUND(E203*H203,2)</f>
        <v>0</v>
      </c>
      <c r="J203" s="237"/>
      <c r="K203" s="238">
        <f>ROUND(E203*J203,2)</f>
        <v>0</v>
      </c>
      <c r="L203" s="238">
        <v>21</v>
      </c>
      <c r="M203" s="238">
        <f>G203*(1+L203/100)</f>
        <v>0</v>
      </c>
      <c r="N203" s="236">
        <v>0</v>
      </c>
      <c r="O203" s="236">
        <f>ROUND(E203*N203,2)</f>
        <v>0</v>
      </c>
      <c r="P203" s="236">
        <v>0</v>
      </c>
      <c r="Q203" s="236">
        <f>ROUND(E203*P203,2)</f>
        <v>0</v>
      </c>
      <c r="R203" s="238" t="s">
        <v>141</v>
      </c>
      <c r="S203" s="238" t="s">
        <v>128</v>
      </c>
      <c r="T203" s="239" t="s">
        <v>128</v>
      </c>
      <c r="U203" s="222">
        <v>0</v>
      </c>
      <c r="V203" s="222">
        <f>ROUND(E203*U203,2)</f>
        <v>0</v>
      </c>
      <c r="W203" s="222"/>
      <c r="X203" s="222" t="s">
        <v>129</v>
      </c>
      <c r="Y203" s="222" t="s">
        <v>130</v>
      </c>
      <c r="Z203" s="212"/>
      <c r="AA203" s="212"/>
      <c r="AB203" s="212"/>
      <c r="AC203" s="212"/>
      <c r="AD203" s="212"/>
      <c r="AE203" s="212"/>
      <c r="AF203" s="212"/>
      <c r="AG203" s="212" t="s">
        <v>131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55" t="s">
        <v>552</v>
      </c>
      <c r="D204" s="223"/>
      <c r="E204" s="224">
        <v>103.23</v>
      </c>
      <c r="F204" s="222"/>
      <c r="G204" s="222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146</v>
      </c>
      <c r="AH204" s="212">
        <v>5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1" x14ac:dyDescent="0.2">
      <c r="A205" s="233">
        <v>85</v>
      </c>
      <c r="B205" s="234" t="s">
        <v>363</v>
      </c>
      <c r="C205" s="253" t="s">
        <v>364</v>
      </c>
      <c r="D205" s="235" t="s">
        <v>219</v>
      </c>
      <c r="E205" s="236">
        <v>74.042869999999994</v>
      </c>
      <c r="F205" s="237"/>
      <c r="G205" s="238">
        <f>ROUND(E205*F205,2)</f>
        <v>0</v>
      </c>
      <c r="H205" s="237"/>
      <c r="I205" s="238">
        <f>ROUND(E205*H205,2)</f>
        <v>0</v>
      </c>
      <c r="J205" s="237"/>
      <c r="K205" s="238">
        <f>ROUND(E205*J205,2)</f>
        <v>0</v>
      </c>
      <c r="L205" s="238">
        <v>21</v>
      </c>
      <c r="M205" s="238">
        <f>G205*(1+L205/100)</f>
        <v>0</v>
      </c>
      <c r="N205" s="236">
        <v>0</v>
      </c>
      <c r="O205" s="236">
        <f>ROUND(E205*N205,2)</f>
        <v>0</v>
      </c>
      <c r="P205" s="236">
        <v>0</v>
      </c>
      <c r="Q205" s="236">
        <f>ROUND(E205*P205,2)</f>
        <v>0</v>
      </c>
      <c r="R205" s="238" t="s">
        <v>141</v>
      </c>
      <c r="S205" s="238" t="s">
        <v>128</v>
      </c>
      <c r="T205" s="239" t="s">
        <v>128</v>
      </c>
      <c r="U205" s="222">
        <v>0.56000000000000005</v>
      </c>
      <c r="V205" s="222">
        <f>ROUND(E205*U205,2)</f>
        <v>41.46</v>
      </c>
      <c r="W205" s="222"/>
      <c r="X205" s="222" t="s">
        <v>129</v>
      </c>
      <c r="Y205" s="222" t="s">
        <v>130</v>
      </c>
      <c r="Z205" s="212"/>
      <c r="AA205" s="212"/>
      <c r="AB205" s="212"/>
      <c r="AC205" s="212"/>
      <c r="AD205" s="212"/>
      <c r="AE205" s="212"/>
      <c r="AF205" s="212"/>
      <c r="AG205" s="212" t="s">
        <v>131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2" x14ac:dyDescent="0.2">
      <c r="A206" s="219"/>
      <c r="B206" s="220"/>
      <c r="C206" s="255" t="s">
        <v>553</v>
      </c>
      <c r="D206" s="223"/>
      <c r="E206" s="224">
        <v>54.264000000000003</v>
      </c>
      <c r="F206" s="222"/>
      <c r="G206" s="222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146</v>
      </c>
      <c r="AH206" s="212">
        <v>7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55" t="s">
        <v>554</v>
      </c>
      <c r="D207" s="223"/>
      <c r="E207" s="224">
        <v>19.778870000000001</v>
      </c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146</v>
      </c>
      <c r="AH207" s="212">
        <v>7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1" x14ac:dyDescent="0.2">
      <c r="A208" s="233">
        <v>86</v>
      </c>
      <c r="B208" s="234" t="s">
        <v>367</v>
      </c>
      <c r="C208" s="253" t="s">
        <v>368</v>
      </c>
      <c r="D208" s="235" t="s">
        <v>219</v>
      </c>
      <c r="E208" s="236">
        <v>296.50686999999999</v>
      </c>
      <c r="F208" s="237"/>
      <c r="G208" s="238">
        <f>ROUND(E208*F208,2)</f>
        <v>0</v>
      </c>
      <c r="H208" s="237"/>
      <c r="I208" s="238">
        <f>ROUND(E208*H208,2)</f>
        <v>0</v>
      </c>
      <c r="J208" s="237"/>
      <c r="K208" s="238">
        <f>ROUND(E208*J208,2)</f>
        <v>0</v>
      </c>
      <c r="L208" s="238">
        <v>21</v>
      </c>
      <c r="M208" s="238">
        <f>G208*(1+L208/100)</f>
        <v>0</v>
      </c>
      <c r="N208" s="236">
        <v>0</v>
      </c>
      <c r="O208" s="236">
        <f>ROUND(E208*N208,2)</f>
        <v>0</v>
      </c>
      <c r="P208" s="236">
        <v>0</v>
      </c>
      <c r="Q208" s="236">
        <f>ROUND(E208*P208,2)</f>
        <v>0</v>
      </c>
      <c r="R208" s="238"/>
      <c r="S208" s="238" t="s">
        <v>128</v>
      </c>
      <c r="T208" s="239" t="s">
        <v>128</v>
      </c>
      <c r="U208" s="222">
        <v>0.96</v>
      </c>
      <c r="V208" s="222">
        <f>ROUND(E208*U208,2)</f>
        <v>284.64999999999998</v>
      </c>
      <c r="W208" s="222"/>
      <c r="X208" s="222" t="s">
        <v>129</v>
      </c>
      <c r="Y208" s="222" t="s">
        <v>130</v>
      </c>
      <c r="Z208" s="212"/>
      <c r="AA208" s="212"/>
      <c r="AB208" s="212"/>
      <c r="AC208" s="212"/>
      <c r="AD208" s="212"/>
      <c r="AE208" s="212"/>
      <c r="AF208" s="212"/>
      <c r="AG208" s="212" t="s">
        <v>131</v>
      </c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2" x14ac:dyDescent="0.2">
      <c r="A209" s="219"/>
      <c r="B209" s="220"/>
      <c r="C209" s="255" t="s">
        <v>555</v>
      </c>
      <c r="D209" s="223"/>
      <c r="E209" s="224">
        <v>62.572870000000002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146</v>
      </c>
      <c r="AH209" s="212">
        <v>5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3" x14ac:dyDescent="0.2">
      <c r="A210" s="219"/>
      <c r="B210" s="220"/>
      <c r="C210" s="255" t="s">
        <v>556</v>
      </c>
      <c r="D210" s="223"/>
      <c r="E210" s="224">
        <v>11.47</v>
      </c>
      <c r="F210" s="222"/>
      <c r="G210" s="222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146</v>
      </c>
      <c r="AH210" s="212">
        <v>5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3" x14ac:dyDescent="0.2">
      <c r="A211" s="219"/>
      <c r="B211" s="220"/>
      <c r="C211" s="255" t="s">
        <v>557</v>
      </c>
      <c r="D211" s="223"/>
      <c r="E211" s="224">
        <v>222.464</v>
      </c>
      <c r="F211" s="222"/>
      <c r="G211" s="222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146</v>
      </c>
      <c r="AH211" s="212">
        <v>5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 x14ac:dyDescent="0.2">
      <c r="A212" s="233">
        <v>87</v>
      </c>
      <c r="B212" s="234" t="s">
        <v>372</v>
      </c>
      <c r="C212" s="253" t="s">
        <v>373</v>
      </c>
      <c r="D212" s="235" t="s">
        <v>219</v>
      </c>
      <c r="E212" s="236">
        <v>222.464</v>
      </c>
      <c r="F212" s="237"/>
      <c r="G212" s="238">
        <f>ROUND(E212*F212,2)</f>
        <v>0</v>
      </c>
      <c r="H212" s="237"/>
      <c r="I212" s="238">
        <f>ROUND(E212*H212,2)</f>
        <v>0</v>
      </c>
      <c r="J212" s="237"/>
      <c r="K212" s="238">
        <f>ROUND(E212*J212,2)</f>
        <v>0</v>
      </c>
      <c r="L212" s="238">
        <v>21</v>
      </c>
      <c r="M212" s="238">
        <f>G212*(1+L212/100)</f>
        <v>0</v>
      </c>
      <c r="N212" s="236">
        <v>0</v>
      </c>
      <c r="O212" s="236">
        <f>ROUND(E212*N212,2)</f>
        <v>0</v>
      </c>
      <c r="P212" s="236">
        <v>0</v>
      </c>
      <c r="Q212" s="236">
        <f>ROUND(E212*P212,2)</f>
        <v>0</v>
      </c>
      <c r="R212" s="238" t="s">
        <v>374</v>
      </c>
      <c r="S212" s="238" t="s">
        <v>128</v>
      </c>
      <c r="T212" s="239" t="s">
        <v>128</v>
      </c>
      <c r="U212" s="222">
        <v>0.04</v>
      </c>
      <c r="V212" s="222">
        <f>ROUND(E212*U212,2)</f>
        <v>8.9</v>
      </c>
      <c r="W212" s="222"/>
      <c r="X212" s="222" t="s">
        <v>129</v>
      </c>
      <c r="Y212" s="222" t="s">
        <v>130</v>
      </c>
      <c r="Z212" s="212"/>
      <c r="AA212" s="212"/>
      <c r="AB212" s="212"/>
      <c r="AC212" s="212"/>
      <c r="AD212" s="212"/>
      <c r="AE212" s="212"/>
      <c r="AF212" s="212"/>
      <c r="AG212" s="212" t="s">
        <v>131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2" x14ac:dyDescent="0.2">
      <c r="A213" s="219"/>
      <c r="B213" s="220"/>
      <c r="C213" s="254" t="s">
        <v>375</v>
      </c>
      <c r="D213" s="248"/>
      <c r="E213" s="248"/>
      <c r="F213" s="248"/>
      <c r="G213" s="248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135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2" x14ac:dyDescent="0.2">
      <c r="A214" s="219"/>
      <c r="B214" s="220"/>
      <c r="C214" s="255" t="s">
        <v>558</v>
      </c>
      <c r="D214" s="223"/>
      <c r="E214" s="224">
        <v>167.31</v>
      </c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146</v>
      </c>
      <c r="AH214" s="212">
        <v>7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55" t="s">
        <v>559</v>
      </c>
      <c r="D215" s="223"/>
      <c r="E215" s="224">
        <v>27.28</v>
      </c>
      <c r="F215" s="222"/>
      <c r="G215" s="222"/>
      <c r="H215" s="222"/>
      <c r="I215" s="222"/>
      <c r="J215" s="222"/>
      <c r="K215" s="222"/>
      <c r="L215" s="222"/>
      <c r="M215" s="222"/>
      <c r="N215" s="221"/>
      <c r="O215" s="221"/>
      <c r="P215" s="221"/>
      <c r="Q215" s="221"/>
      <c r="R215" s="222"/>
      <c r="S215" s="222"/>
      <c r="T215" s="222"/>
      <c r="U215" s="222"/>
      <c r="V215" s="222"/>
      <c r="W215" s="222"/>
      <c r="X215" s="222"/>
      <c r="Y215" s="222"/>
      <c r="Z215" s="212"/>
      <c r="AA215" s="212"/>
      <c r="AB215" s="212"/>
      <c r="AC215" s="212"/>
      <c r="AD215" s="212"/>
      <c r="AE215" s="212"/>
      <c r="AF215" s="212"/>
      <c r="AG215" s="212" t="s">
        <v>146</v>
      </c>
      <c r="AH215" s="212">
        <v>7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55" t="s">
        <v>560</v>
      </c>
      <c r="D216" s="223"/>
      <c r="E216" s="224">
        <v>27.873999999999999</v>
      </c>
      <c r="F216" s="222"/>
      <c r="G216" s="222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146</v>
      </c>
      <c r="AH216" s="212">
        <v>7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 x14ac:dyDescent="0.2">
      <c r="A217" s="233">
        <v>88</v>
      </c>
      <c r="B217" s="234" t="s">
        <v>378</v>
      </c>
      <c r="C217" s="253" t="s">
        <v>379</v>
      </c>
      <c r="D217" s="235" t="s">
        <v>219</v>
      </c>
      <c r="E217" s="236">
        <v>889.85599999999999</v>
      </c>
      <c r="F217" s="237"/>
      <c r="G217" s="238">
        <f>ROUND(E217*F217,2)</f>
        <v>0</v>
      </c>
      <c r="H217" s="237"/>
      <c r="I217" s="238">
        <f>ROUND(E217*H217,2)</f>
        <v>0</v>
      </c>
      <c r="J217" s="237"/>
      <c r="K217" s="238">
        <f>ROUND(E217*J217,2)</f>
        <v>0</v>
      </c>
      <c r="L217" s="238">
        <v>21</v>
      </c>
      <c r="M217" s="238">
        <f>G217*(1+L217/100)</f>
        <v>0</v>
      </c>
      <c r="N217" s="236">
        <v>0</v>
      </c>
      <c r="O217" s="236">
        <f>ROUND(E217*N217,2)</f>
        <v>0</v>
      </c>
      <c r="P217" s="236">
        <v>0</v>
      </c>
      <c r="Q217" s="236">
        <f>ROUND(E217*P217,2)</f>
        <v>0</v>
      </c>
      <c r="R217" s="238" t="s">
        <v>374</v>
      </c>
      <c r="S217" s="238" t="s">
        <v>128</v>
      </c>
      <c r="T217" s="239" t="s">
        <v>128</v>
      </c>
      <c r="U217" s="222">
        <v>0</v>
      </c>
      <c r="V217" s="222">
        <f>ROUND(E217*U217,2)</f>
        <v>0</v>
      </c>
      <c r="W217" s="222"/>
      <c r="X217" s="222" t="s">
        <v>129</v>
      </c>
      <c r="Y217" s="222" t="s">
        <v>130</v>
      </c>
      <c r="Z217" s="212"/>
      <c r="AA217" s="212"/>
      <c r="AB217" s="212"/>
      <c r="AC217" s="212"/>
      <c r="AD217" s="212"/>
      <c r="AE217" s="212"/>
      <c r="AF217" s="212"/>
      <c r="AG217" s="212" t="s">
        <v>131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2" x14ac:dyDescent="0.2">
      <c r="A218" s="219"/>
      <c r="B218" s="220"/>
      <c r="C218" s="254" t="s">
        <v>375</v>
      </c>
      <c r="D218" s="248"/>
      <c r="E218" s="248"/>
      <c r="F218" s="248"/>
      <c r="G218" s="248"/>
      <c r="H218" s="222"/>
      <c r="I218" s="222"/>
      <c r="J218" s="222"/>
      <c r="K218" s="222"/>
      <c r="L218" s="222"/>
      <c r="M218" s="222"/>
      <c r="N218" s="221"/>
      <c r="O218" s="221"/>
      <c r="P218" s="221"/>
      <c r="Q218" s="221"/>
      <c r="R218" s="222"/>
      <c r="S218" s="222"/>
      <c r="T218" s="222"/>
      <c r="U218" s="222"/>
      <c r="V218" s="222"/>
      <c r="W218" s="222"/>
      <c r="X218" s="222"/>
      <c r="Y218" s="222"/>
      <c r="Z218" s="212"/>
      <c r="AA218" s="212"/>
      <c r="AB218" s="212"/>
      <c r="AC218" s="212"/>
      <c r="AD218" s="212"/>
      <c r="AE218" s="212"/>
      <c r="AF218" s="212"/>
      <c r="AG218" s="212" t="s">
        <v>135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19"/>
      <c r="B219" s="220"/>
      <c r="C219" s="255" t="s">
        <v>561</v>
      </c>
      <c r="D219" s="223"/>
      <c r="E219" s="224">
        <v>889.85599999999999</v>
      </c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146</v>
      </c>
      <c r="AH219" s="212">
        <v>5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33">
        <v>89</v>
      </c>
      <c r="B220" s="234" t="s">
        <v>381</v>
      </c>
      <c r="C220" s="253" t="s">
        <v>382</v>
      </c>
      <c r="D220" s="235" t="s">
        <v>219</v>
      </c>
      <c r="E220" s="236">
        <v>167.31</v>
      </c>
      <c r="F220" s="237"/>
      <c r="G220" s="238">
        <f>ROUND(E220*F220,2)</f>
        <v>0</v>
      </c>
      <c r="H220" s="237"/>
      <c r="I220" s="238">
        <f>ROUND(E220*H220,2)</f>
        <v>0</v>
      </c>
      <c r="J220" s="237"/>
      <c r="K220" s="238">
        <f>ROUND(E220*J220,2)</f>
        <v>0</v>
      </c>
      <c r="L220" s="238">
        <v>21</v>
      </c>
      <c r="M220" s="238">
        <f>G220*(1+L220/100)</f>
        <v>0</v>
      </c>
      <c r="N220" s="236">
        <v>0</v>
      </c>
      <c r="O220" s="236">
        <f>ROUND(E220*N220,2)</f>
        <v>0</v>
      </c>
      <c r="P220" s="236">
        <v>0</v>
      </c>
      <c r="Q220" s="236">
        <f>ROUND(E220*P220,2)</f>
        <v>0</v>
      </c>
      <c r="R220" s="238" t="s">
        <v>383</v>
      </c>
      <c r="S220" s="238" t="s">
        <v>128</v>
      </c>
      <c r="T220" s="239" t="s">
        <v>128</v>
      </c>
      <c r="U220" s="222">
        <v>0</v>
      </c>
      <c r="V220" s="222">
        <f>ROUND(E220*U220,2)</f>
        <v>0</v>
      </c>
      <c r="W220" s="222"/>
      <c r="X220" s="222" t="s">
        <v>129</v>
      </c>
      <c r="Y220" s="222" t="s">
        <v>130</v>
      </c>
      <c r="Z220" s="212"/>
      <c r="AA220" s="212"/>
      <c r="AB220" s="212"/>
      <c r="AC220" s="212"/>
      <c r="AD220" s="212"/>
      <c r="AE220" s="212"/>
      <c r="AF220" s="212"/>
      <c r="AG220" s="212" t="s">
        <v>131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19"/>
      <c r="B221" s="220"/>
      <c r="C221" s="255" t="s">
        <v>558</v>
      </c>
      <c r="D221" s="223"/>
      <c r="E221" s="224">
        <v>167.31</v>
      </c>
      <c r="F221" s="222"/>
      <c r="G221" s="222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146</v>
      </c>
      <c r="AH221" s="212">
        <v>7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ht="22.5" outlineLevel="1" x14ac:dyDescent="0.2">
      <c r="A222" s="233">
        <v>90</v>
      </c>
      <c r="B222" s="234" t="s">
        <v>384</v>
      </c>
      <c r="C222" s="253" t="s">
        <v>385</v>
      </c>
      <c r="D222" s="235" t="s">
        <v>219</v>
      </c>
      <c r="E222" s="236">
        <v>74.042869999999994</v>
      </c>
      <c r="F222" s="237"/>
      <c r="G222" s="238">
        <f>ROUND(E222*F222,2)</f>
        <v>0</v>
      </c>
      <c r="H222" s="237"/>
      <c r="I222" s="238">
        <f>ROUND(E222*H222,2)</f>
        <v>0</v>
      </c>
      <c r="J222" s="237"/>
      <c r="K222" s="238">
        <f>ROUND(E222*J222,2)</f>
        <v>0</v>
      </c>
      <c r="L222" s="238">
        <v>21</v>
      </c>
      <c r="M222" s="238">
        <f>G222*(1+L222/100)</f>
        <v>0</v>
      </c>
      <c r="N222" s="236">
        <v>0</v>
      </c>
      <c r="O222" s="236">
        <f>ROUND(E222*N222,2)</f>
        <v>0</v>
      </c>
      <c r="P222" s="236">
        <v>0</v>
      </c>
      <c r="Q222" s="236">
        <f>ROUND(E222*P222,2)</f>
        <v>0</v>
      </c>
      <c r="R222" s="238" t="s">
        <v>383</v>
      </c>
      <c r="S222" s="238" t="s">
        <v>128</v>
      </c>
      <c r="T222" s="239" t="s">
        <v>128</v>
      </c>
      <c r="U222" s="222">
        <v>0</v>
      </c>
      <c r="V222" s="222">
        <f>ROUND(E222*U222,2)</f>
        <v>0</v>
      </c>
      <c r="W222" s="222"/>
      <c r="X222" s="222" t="s">
        <v>129</v>
      </c>
      <c r="Y222" s="222" t="s">
        <v>130</v>
      </c>
      <c r="Z222" s="212"/>
      <c r="AA222" s="212"/>
      <c r="AB222" s="212"/>
      <c r="AC222" s="212"/>
      <c r="AD222" s="212"/>
      <c r="AE222" s="212"/>
      <c r="AF222" s="212"/>
      <c r="AG222" s="212" t="s">
        <v>131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2" x14ac:dyDescent="0.2">
      <c r="A223" s="219"/>
      <c r="B223" s="220"/>
      <c r="C223" s="255" t="s">
        <v>553</v>
      </c>
      <c r="D223" s="223"/>
      <c r="E223" s="224">
        <v>54.264000000000003</v>
      </c>
      <c r="F223" s="222"/>
      <c r="G223" s="222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146</v>
      </c>
      <c r="AH223" s="212">
        <v>7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19"/>
      <c r="B224" s="220"/>
      <c r="C224" s="255" t="s">
        <v>554</v>
      </c>
      <c r="D224" s="223"/>
      <c r="E224" s="224">
        <v>19.778870000000001</v>
      </c>
      <c r="F224" s="222"/>
      <c r="G224" s="222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146</v>
      </c>
      <c r="AH224" s="212">
        <v>7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ht="22.5" outlineLevel="1" x14ac:dyDescent="0.2">
      <c r="A225" s="233">
        <v>91</v>
      </c>
      <c r="B225" s="234" t="s">
        <v>386</v>
      </c>
      <c r="C225" s="253" t="s">
        <v>387</v>
      </c>
      <c r="D225" s="235" t="s">
        <v>219</v>
      </c>
      <c r="E225" s="236">
        <v>55.154000000000003</v>
      </c>
      <c r="F225" s="237"/>
      <c r="G225" s="238">
        <f>ROUND(E225*F225,2)</f>
        <v>0</v>
      </c>
      <c r="H225" s="237"/>
      <c r="I225" s="238">
        <f>ROUND(E225*H225,2)</f>
        <v>0</v>
      </c>
      <c r="J225" s="237"/>
      <c r="K225" s="238">
        <f>ROUND(E225*J225,2)</f>
        <v>0</v>
      </c>
      <c r="L225" s="238">
        <v>21</v>
      </c>
      <c r="M225" s="238">
        <f>G225*(1+L225/100)</f>
        <v>0</v>
      </c>
      <c r="N225" s="236">
        <v>0</v>
      </c>
      <c r="O225" s="236">
        <f>ROUND(E225*N225,2)</f>
        <v>0</v>
      </c>
      <c r="P225" s="236">
        <v>0</v>
      </c>
      <c r="Q225" s="236">
        <f>ROUND(E225*P225,2)</f>
        <v>0</v>
      </c>
      <c r="R225" s="238" t="s">
        <v>383</v>
      </c>
      <c r="S225" s="238" t="s">
        <v>128</v>
      </c>
      <c r="T225" s="239" t="s">
        <v>128</v>
      </c>
      <c r="U225" s="222">
        <v>0</v>
      </c>
      <c r="V225" s="222">
        <f>ROUND(E225*U225,2)</f>
        <v>0</v>
      </c>
      <c r="W225" s="222"/>
      <c r="X225" s="222" t="s">
        <v>129</v>
      </c>
      <c r="Y225" s="222" t="s">
        <v>130</v>
      </c>
      <c r="Z225" s="212"/>
      <c r="AA225" s="212"/>
      <c r="AB225" s="212"/>
      <c r="AC225" s="212"/>
      <c r="AD225" s="212"/>
      <c r="AE225" s="212"/>
      <c r="AF225" s="212"/>
      <c r="AG225" s="212" t="s">
        <v>131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2" x14ac:dyDescent="0.2">
      <c r="A226" s="219"/>
      <c r="B226" s="220"/>
      <c r="C226" s="257" t="s">
        <v>388</v>
      </c>
      <c r="D226" s="250"/>
      <c r="E226" s="250"/>
      <c r="F226" s="250"/>
      <c r="G226" s="250"/>
      <c r="H226" s="222"/>
      <c r="I226" s="222"/>
      <c r="J226" s="222"/>
      <c r="K226" s="222"/>
      <c r="L226" s="222"/>
      <c r="M226" s="222"/>
      <c r="N226" s="221"/>
      <c r="O226" s="221"/>
      <c r="P226" s="221"/>
      <c r="Q226" s="221"/>
      <c r="R226" s="222"/>
      <c r="S226" s="222"/>
      <c r="T226" s="222"/>
      <c r="U226" s="222"/>
      <c r="V226" s="222"/>
      <c r="W226" s="222"/>
      <c r="X226" s="222"/>
      <c r="Y226" s="222"/>
      <c r="Z226" s="212"/>
      <c r="AA226" s="212"/>
      <c r="AB226" s="212"/>
      <c r="AC226" s="212"/>
      <c r="AD226" s="212"/>
      <c r="AE226" s="212"/>
      <c r="AF226" s="212"/>
      <c r="AG226" s="212" t="s">
        <v>202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2" x14ac:dyDescent="0.2">
      <c r="A227" s="219"/>
      <c r="B227" s="220"/>
      <c r="C227" s="255" t="s">
        <v>559</v>
      </c>
      <c r="D227" s="223"/>
      <c r="E227" s="224">
        <v>27.28</v>
      </c>
      <c r="F227" s="222"/>
      <c r="G227" s="222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146</v>
      </c>
      <c r="AH227" s="212">
        <v>7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3" x14ac:dyDescent="0.2">
      <c r="A228" s="219"/>
      <c r="B228" s="220"/>
      <c r="C228" s="255" t="s">
        <v>560</v>
      </c>
      <c r="D228" s="223"/>
      <c r="E228" s="224">
        <v>27.873999999999999</v>
      </c>
      <c r="F228" s="222"/>
      <c r="G228" s="222"/>
      <c r="H228" s="222"/>
      <c r="I228" s="222"/>
      <c r="J228" s="222"/>
      <c r="K228" s="222"/>
      <c r="L228" s="222"/>
      <c r="M228" s="222"/>
      <c r="N228" s="221"/>
      <c r="O228" s="221"/>
      <c r="P228" s="221"/>
      <c r="Q228" s="221"/>
      <c r="R228" s="222"/>
      <c r="S228" s="222"/>
      <c r="T228" s="222"/>
      <c r="U228" s="222"/>
      <c r="V228" s="222"/>
      <c r="W228" s="222"/>
      <c r="X228" s="222"/>
      <c r="Y228" s="222"/>
      <c r="Z228" s="212"/>
      <c r="AA228" s="212"/>
      <c r="AB228" s="212"/>
      <c r="AC228" s="212"/>
      <c r="AD228" s="212"/>
      <c r="AE228" s="212"/>
      <c r="AF228" s="212"/>
      <c r="AG228" s="212" t="s">
        <v>146</v>
      </c>
      <c r="AH228" s="212">
        <v>7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x14ac:dyDescent="0.2">
      <c r="A229" s="226" t="s">
        <v>122</v>
      </c>
      <c r="B229" s="227" t="s">
        <v>86</v>
      </c>
      <c r="C229" s="251" t="s">
        <v>87</v>
      </c>
      <c r="D229" s="228"/>
      <c r="E229" s="229"/>
      <c r="F229" s="230"/>
      <c r="G229" s="230">
        <f>SUMIF(AG230:AG232,"&lt;&gt;NOR",G230:G232)</f>
        <v>0</v>
      </c>
      <c r="H229" s="230"/>
      <c r="I229" s="230">
        <f>SUM(I230:I232)</f>
        <v>0</v>
      </c>
      <c r="J229" s="230"/>
      <c r="K229" s="230">
        <f>SUM(K230:K232)</f>
        <v>0</v>
      </c>
      <c r="L229" s="230"/>
      <c r="M229" s="230">
        <f>SUM(M230:M232)</f>
        <v>0</v>
      </c>
      <c r="N229" s="229"/>
      <c r="O229" s="229">
        <f>SUM(O230:O232)</f>
        <v>0</v>
      </c>
      <c r="P229" s="229"/>
      <c r="Q229" s="229">
        <f>SUM(Q230:Q232)</f>
        <v>0</v>
      </c>
      <c r="R229" s="230"/>
      <c r="S229" s="230"/>
      <c r="T229" s="231"/>
      <c r="U229" s="225"/>
      <c r="V229" s="225">
        <f>SUM(V230:V232)</f>
        <v>255.03</v>
      </c>
      <c r="W229" s="225"/>
      <c r="X229" s="225"/>
      <c r="Y229" s="225"/>
      <c r="AG229" t="s">
        <v>123</v>
      </c>
    </row>
    <row r="230" spans="1:60" ht="22.5" outlineLevel="1" x14ac:dyDescent="0.2">
      <c r="A230" s="233">
        <v>92</v>
      </c>
      <c r="B230" s="234" t="s">
        <v>391</v>
      </c>
      <c r="C230" s="253" t="s">
        <v>392</v>
      </c>
      <c r="D230" s="235" t="s">
        <v>219</v>
      </c>
      <c r="E230" s="236">
        <v>1205.8249599999999</v>
      </c>
      <c r="F230" s="237"/>
      <c r="G230" s="238">
        <f>ROUND(E230*F230,2)</f>
        <v>0</v>
      </c>
      <c r="H230" s="237"/>
      <c r="I230" s="238">
        <f>ROUND(E230*H230,2)</f>
        <v>0</v>
      </c>
      <c r="J230" s="237"/>
      <c r="K230" s="238">
        <f>ROUND(E230*J230,2)</f>
        <v>0</v>
      </c>
      <c r="L230" s="238">
        <v>21</v>
      </c>
      <c r="M230" s="238">
        <f>G230*(1+L230/100)</f>
        <v>0</v>
      </c>
      <c r="N230" s="236">
        <v>0</v>
      </c>
      <c r="O230" s="236">
        <f>ROUND(E230*N230,2)</f>
        <v>0</v>
      </c>
      <c r="P230" s="236">
        <v>0</v>
      </c>
      <c r="Q230" s="236">
        <f>ROUND(E230*P230,2)</f>
        <v>0</v>
      </c>
      <c r="R230" s="238" t="s">
        <v>141</v>
      </c>
      <c r="S230" s="238" t="s">
        <v>128</v>
      </c>
      <c r="T230" s="239" t="s">
        <v>128</v>
      </c>
      <c r="U230" s="222">
        <v>0.21149999999999999</v>
      </c>
      <c r="V230" s="222">
        <f>ROUND(E230*U230,2)</f>
        <v>255.03</v>
      </c>
      <c r="W230" s="222"/>
      <c r="X230" s="222" t="s">
        <v>393</v>
      </c>
      <c r="Y230" s="222" t="s">
        <v>130</v>
      </c>
      <c r="Z230" s="212"/>
      <c r="AA230" s="212"/>
      <c r="AB230" s="212"/>
      <c r="AC230" s="212"/>
      <c r="AD230" s="212"/>
      <c r="AE230" s="212"/>
      <c r="AF230" s="212"/>
      <c r="AG230" s="212" t="s">
        <v>394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2" x14ac:dyDescent="0.2">
      <c r="A231" s="219"/>
      <c r="B231" s="220"/>
      <c r="C231" s="254" t="s">
        <v>395</v>
      </c>
      <c r="D231" s="248"/>
      <c r="E231" s="248"/>
      <c r="F231" s="248"/>
      <c r="G231" s="248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135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2" x14ac:dyDescent="0.2">
      <c r="A232" s="219"/>
      <c r="B232" s="220"/>
      <c r="C232" s="256" t="s">
        <v>396</v>
      </c>
      <c r="D232" s="249"/>
      <c r="E232" s="249"/>
      <c r="F232" s="249"/>
      <c r="G232" s="249"/>
      <c r="H232" s="222"/>
      <c r="I232" s="222"/>
      <c r="J232" s="222"/>
      <c r="K232" s="222"/>
      <c r="L232" s="222"/>
      <c r="M232" s="222"/>
      <c r="N232" s="221"/>
      <c r="O232" s="221"/>
      <c r="P232" s="221"/>
      <c r="Q232" s="221"/>
      <c r="R232" s="222"/>
      <c r="S232" s="222"/>
      <c r="T232" s="222"/>
      <c r="U232" s="222"/>
      <c r="V232" s="222"/>
      <c r="W232" s="222"/>
      <c r="X232" s="222"/>
      <c r="Y232" s="222"/>
      <c r="Z232" s="212"/>
      <c r="AA232" s="212"/>
      <c r="AB232" s="212"/>
      <c r="AC232" s="212"/>
      <c r="AD232" s="212"/>
      <c r="AE232" s="212"/>
      <c r="AF232" s="212"/>
      <c r="AG232" s="212" t="s">
        <v>202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x14ac:dyDescent="0.2">
      <c r="A233" s="226" t="s">
        <v>122</v>
      </c>
      <c r="B233" s="227" t="s">
        <v>88</v>
      </c>
      <c r="C233" s="251" t="s">
        <v>89</v>
      </c>
      <c r="D233" s="228"/>
      <c r="E233" s="229"/>
      <c r="F233" s="230"/>
      <c r="G233" s="230">
        <f>SUMIF(AG234:AG234,"&lt;&gt;NOR",G234:G234)</f>
        <v>0</v>
      </c>
      <c r="H233" s="230"/>
      <c r="I233" s="230">
        <f>SUM(I234:I234)</f>
        <v>0</v>
      </c>
      <c r="J233" s="230"/>
      <c r="K233" s="230">
        <f>SUM(K234:K234)</f>
        <v>0</v>
      </c>
      <c r="L233" s="230"/>
      <c r="M233" s="230">
        <f>SUM(M234:M234)</f>
        <v>0</v>
      </c>
      <c r="N233" s="229"/>
      <c r="O233" s="229">
        <f>SUM(O234:O234)</f>
        <v>0</v>
      </c>
      <c r="P233" s="229"/>
      <c r="Q233" s="229">
        <f>SUM(Q234:Q234)</f>
        <v>0</v>
      </c>
      <c r="R233" s="230"/>
      <c r="S233" s="230"/>
      <c r="T233" s="231"/>
      <c r="U233" s="225"/>
      <c r="V233" s="225">
        <f>SUM(V234:V234)</f>
        <v>0</v>
      </c>
      <c r="W233" s="225"/>
      <c r="X233" s="225"/>
      <c r="Y233" s="225"/>
      <c r="AG233" t="s">
        <v>123</v>
      </c>
    </row>
    <row r="234" spans="1:60" outlineLevel="1" x14ac:dyDescent="0.2">
      <c r="A234" s="240">
        <v>93</v>
      </c>
      <c r="B234" s="241" t="s">
        <v>397</v>
      </c>
      <c r="C234" s="252" t="s">
        <v>89</v>
      </c>
      <c r="D234" s="242" t="s">
        <v>398</v>
      </c>
      <c r="E234" s="243">
        <v>1</v>
      </c>
      <c r="F234" s="244"/>
      <c r="G234" s="245">
        <f>ROUND(E234*F234,2)</f>
        <v>0</v>
      </c>
      <c r="H234" s="244"/>
      <c r="I234" s="245">
        <f>ROUND(E234*H234,2)</f>
        <v>0</v>
      </c>
      <c r="J234" s="244"/>
      <c r="K234" s="245">
        <f>ROUND(E234*J234,2)</f>
        <v>0</v>
      </c>
      <c r="L234" s="245">
        <v>21</v>
      </c>
      <c r="M234" s="245">
        <f>G234*(1+L234/100)</f>
        <v>0</v>
      </c>
      <c r="N234" s="243">
        <v>0</v>
      </c>
      <c r="O234" s="243">
        <f>ROUND(E234*N234,2)</f>
        <v>0</v>
      </c>
      <c r="P234" s="243">
        <v>0</v>
      </c>
      <c r="Q234" s="243">
        <f>ROUND(E234*P234,2)</f>
        <v>0</v>
      </c>
      <c r="R234" s="245"/>
      <c r="S234" s="245" t="s">
        <v>282</v>
      </c>
      <c r="T234" s="246" t="s">
        <v>283</v>
      </c>
      <c r="U234" s="222">
        <v>0</v>
      </c>
      <c r="V234" s="222">
        <f>ROUND(E234*U234,2)</f>
        <v>0</v>
      </c>
      <c r="W234" s="222"/>
      <c r="X234" s="222" t="s">
        <v>399</v>
      </c>
      <c r="Y234" s="222" t="s">
        <v>130</v>
      </c>
      <c r="Z234" s="212"/>
      <c r="AA234" s="212"/>
      <c r="AB234" s="212"/>
      <c r="AC234" s="212"/>
      <c r="AD234" s="212"/>
      <c r="AE234" s="212"/>
      <c r="AF234" s="212"/>
      <c r="AG234" s="212" t="s">
        <v>400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x14ac:dyDescent="0.2">
      <c r="A235" s="226" t="s">
        <v>122</v>
      </c>
      <c r="B235" s="227" t="s">
        <v>90</v>
      </c>
      <c r="C235" s="251" t="s">
        <v>91</v>
      </c>
      <c r="D235" s="228"/>
      <c r="E235" s="229"/>
      <c r="F235" s="230"/>
      <c r="G235" s="230">
        <f>SUMIF(AG236:AG243,"&lt;&gt;NOR",G236:G243)</f>
        <v>0</v>
      </c>
      <c r="H235" s="230"/>
      <c r="I235" s="230">
        <f>SUM(I236:I243)</f>
        <v>0</v>
      </c>
      <c r="J235" s="230"/>
      <c r="K235" s="230">
        <f>SUM(K236:K243)</f>
        <v>0</v>
      </c>
      <c r="L235" s="230"/>
      <c r="M235" s="230">
        <f>SUM(M236:M243)</f>
        <v>0</v>
      </c>
      <c r="N235" s="229"/>
      <c r="O235" s="229">
        <f>SUM(O236:O243)</f>
        <v>0</v>
      </c>
      <c r="P235" s="229"/>
      <c r="Q235" s="229">
        <f>SUM(Q236:Q243)</f>
        <v>0</v>
      </c>
      <c r="R235" s="230"/>
      <c r="S235" s="230"/>
      <c r="T235" s="231"/>
      <c r="U235" s="225"/>
      <c r="V235" s="225">
        <f>SUM(V236:V243)</f>
        <v>0</v>
      </c>
      <c r="W235" s="225"/>
      <c r="X235" s="225"/>
      <c r="Y235" s="225"/>
      <c r="AG235" t="s">
        <v>123</v>
      </c>
    </row>
    <row r="236" spans="1:60" outlineLevel="1" x14ac:dyDescent="0.2">
      <c r="A236" s="233">
        <v>94</v>
      </c>
      <c r="B236" s="234" t="s">
        <v>401</v>
      </c>
      <c r="C236" s="253" t="s">
        <v>91</v>
      </c>
      <c r="D236" s="235" t="s">
        <v>398</v>
      </c>
      <c r="E236" s="236">
        <v>1</v>
      </c>
      <c r="F236" s="237"/>
      <c r="G236" s="238">
        <f>ROUND(E236*F236,2)</f>
        <v>0</v>
      </c>
      <c r="H236" s="237"/>
      <c r="I236" s="238">
        <f>ROUND(E236*H236,2)</f>
        <v>0</v>
      </c>
      <c r="J236" s="237"/>
      <c r="K236" s="238">
        <f>ROUND(E236*J236,2)</f>
        <v>0</v>
      </c>
      <c r="L236" s="238">
        <v>21</v>
      </c>
      <c r="M236" s="238">
        <f>G236*(1+L236/100)</f>
        <v>0</v>
      </c>
      <c r="N236" s="236">
        <v>0</v>
      </c>
      <c r="O236" s="236">
        <f>ROUND(E236*N236,2)</f>
        <v>0</v>
      </c>
      <c r="P236" s="236">
        <v>0</v>
      </c>
      <c r="Q236" s="236">
        <f>ROUND(E236*P236,2)</f>
        <v>0</v>
      </c>
      <c r="R236" s="238"/>
      <c r="S236" s="238" t="s">
        <v>282</v>
      </c>
      <c r="T236" s="239" t="s">
        <v>283</v>
      </c>
      <c r="U236" s="222">
        <v>0</v>
      </c>
      <c r="V236" s="222">
        <f>ROUND(E236*U236,2)</f>
        <v>0</v>
      </c>
      <c r="W236" s="222"/>
      <c r="X236" s="222" t="s">
        <v>399</v>
      </c>
      <c r="Y236" s="222" t="s">
        <v>130</v>
      </c>
      <c r="Z236" s="212"/>
      <c r="AA236" s="212"/>
      <c r="AB236" s="212"/>
      <c r="AC236" s="212"/>
      <c r="AD236" s="212"/>
      <c r="AE236" s="212"/>
      <c r="AF236" s="212"/>
      <c r="AG236" s="212" t="s">
        <v>400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ht="22.5" outlineLevel="2" x14ac:dyDescent="0.2">
      <c r="A237" s="219"/>
      <c r="B237" s="220"/>
      <c r="C237" s="257" t="s">
        <v>402</v>
      </c>
      <c r="D237" s="250"/>
      <c r="E237" s="250"/>
      <c r="F237" s="250"/>
      <c r="G237" s="250"/>
      <c r="H237" s="222"/>
      <c r="I237" s="222"/>
      <c r="J237" s="222"/>
      <c r="K237" s="222"/>
      <c r="L237" s="222"/>
      <c r="M237" s="222"/>
      <c r="N237" s="221"/>
      <c r="O237" s="221"/>
      <c r="P237" s="221"/>
      <c r="Q237" s="221"/>
      <c r="R237" s="222"/>
      <c r="S237" s="222"/>
      <c r="T237" s="222"/>
      <c r="U237" s="222"/>
      <c r="V237" s="222"/>
      <c r="W237" s="222"/>
      <c r="X237" s="222"/>
      <c r="Y237" s="222"/>
      <c r="Z237" s="212"/>
      <c r="AA237" s="212"/>
      <c r="AB237" s="212"/>
      <c r="AC237" s="212"/>
      <c r="AD237" s="212"/>
      <c r="AE237" s="212"/>
      <c r="AF237" s="212"/>
      <c r="AG237" s="212" t="s">
        <v>202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47" t="str">
        <f>C237</f>
        <v>Vybudování, provoz a odstranění, vč. zapravení okolí do původního stavu, poplatky za vodu a energie, atd. pro zařízení staveniště a stavbu</v>
      </c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40">
        <v>95</v>
      </c>
      <c r="B238" s="241" t="s">
        <v>403</v>
      </c>
      <c r="C238" s="252" t="s">
        <v>404</v>
      </c>
      <c r="D238" s="242" t="s">
        <v>405</v>
      </c>
      <c r="E238" s="243">
        <v>1</v>
      </c>
      <c r="F238" s="244"/>
      <c r="G238" s="245">
        <f>ROUND(E238*F238,2)</f>
        <v>0</v>
      </c>
      <c r="H238" s="244"/>
      <c r="I238" s="245">
        <f>ROUND(E238*H238,2)</f>
        <v>0</v>
      </c>
      <c r="J238" s="244"/>
      <c r="K238" s="245">
        <f>ROUND(E238*J238,2)</f>
        <v>0</v>
      </c>
      <c r="L238" s="245">
        <v>21</v>
      </c>
      <c r="M238" s="245">
        <f>G238*(1+L238/100)</f>
        <v>0</v>
      </c>
      <c r="N238" s="243">
        <v>0</v>
      </c>
      <c r="O238" s="243">
        <f>ROUND(E238*N238,2)</f>
        <v>0</v>
      </c>
      <c r="P238" s="243">
        <v>0</v>
      </c>
      <c r="Q238" s="243">
        <f>ROUND(E238*P238,2)</f>
        <v>0</v>
      </c>
      <c r="R238" s="245"/>
      <c r="S238" s="245" t="s">
        <v>282</v>
      </c>
      <c r="T238" s="246" t="s">
        <v>283</v>
      </c>
      <c r="U238" s="222">
        <v>0</v>
      </c>
      <c r="V238" s="222">
        <f>ROUND(E238*U238,2)</f>
        <v>0</v>
      </c>
      <c r="W238" s="222"/>
      <c r="X238" s="222" t="s">
        <v>399</v>
      </c>
      <c r="Y238" s="222" t="s">
        <v>130</v>
      </c>
      <c r="Z238" s="212"/>
      <c r="AA238" s="212"/>
      <c r="AB238" s="212"/>
      <c r="AC238" s="212"/>
      <c r="AD238" s="212"/>
      <c r="AE238" s="212"/>
      <c r="AF238" s="212"/>
      <c r="AG238" s="212" t="s">
        <v>406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40">
        <v>96</v>
      </c>
      <c r="B239" s="241" t="s">
        <v>407</v>
      </c>
      <c r="C239" s="252" t="s">
        <v>408</v>
      </c>
      <c r="D239" s="242" t="s">
        <v>405</v>
      </c>
      <c r="E239" s="243">
        <v>1</v>
      </c>
      <c r="F239" s="244"/>
      <c r="G239" s="245">
        <f>ROUND(E239*F239,2)</f>
        <v>0</v>
      </c>
      <c r="H239" s="244"/>
      <c r="I239" s="245">
        <f>ROUND(E239*H239,2)</f>
        <v>0</v>
      </c>
      <c r="J239" s="244"/>
      <c r="K239" s="245">
        <f>ROUND(E239*J239,2)</f>
        <v>0</v>
      </c>
      <c r="L239" s="245">
        <v>21</v>
      </c>
      <c r="M239" s="245">
        <f>G239*(1+L239/100)</f>
        <v>0</v>
      </c>
      <c r="N239" s="243">
        <v>0</v>
      </c>
      <c r="O239" s="243">
        <f>ROUND(E239*N239,2)</f>
        <v>0</v>
      </c>
      <c r="P239" s="243">
        <v>0</v>
      </c>
      <c r="Q239" s="243">
        <f>ROUND(E239*P239,2)</f>
        <v>0</v>
      </c>
      <c r="R239" s="245"/>
      <c r="S239" s="245" t="s">
        <v>282</v>
      </c>
      <c r="T239" s="246" t="s">
        <v>283</v>
      </c>
      <c r="U239" s="222">
        <v>0</v>
      </c>
      <c r="V239" s="222">
        <f>ROUND(E239*U239,2)</f>
        <v>0</v>
      </c>
      <c r="W239" s="222"/>
      <c r="X239" s="222" t="s">
        <v>399</v>
      </c>
      <c r="Y239" s="222" t="s">
        <v>130</v>
      </c>
      <c r="Z239" s="212"/>
      <c r="AA239" s="212"/>
      <c r="AB239" s="212"/>
      <c r="AC239" s="212"/>
      <c r="AD239" s="212"/>
      <c r="AE239" s="212"/>
      <c r="AF239" s="212"/>
      <c r="AG239" s="212" t="s">
        <v>406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1" x14ac:dyDescent="0.2">
      <c r="A240" s="240">
        <v>97</v>
      </c>
      <c r="B240" s="241" t="s">
        <v>409</v>
      </c>
      <c r="C240" s="252" t="s">
        <v>410</v>
      </c>
      <c r="D240" s="242" t="s">
        <v>405</v>
      </c>
      <c r="E240" s="243">
        <v>1</v>
      </c>
      <c r="F240" s="244"/>
      <c r="G240" s="245">
        <f>ROUND(E240*F240,2)</f>
        <v>0</v>
      </c>
      <c r="H240" s="244"/>
      <c r="I240" s="245">
        <f>ROUND(E240*H240,2)</f>
        <v>0</v>
      </c>
      <c r="J240" s="244"/>
      <c r="K240" s="245">
        <f>ROUND(E240*J240,2)</f>
        <v>0</v>
      </c>
      <c r="L240" s="245">
        <v>21</v>
      </c>
      <c r="M240" s="245">
        <f>G240*(1+L240/100)</f>
        <v>0</v>
      </c>
      <c r="N240" s="243">
        <v>0</v>
      </c>
      <c r="O240" s="243">
        <f>ROUND(E240*N240,2)</f>
        <v>0</v>
      </c>
      <c r="P240" s="243">
        <v>0</v>
      </c>
      <c r="Q240" s="243">
        <f>ROUND(E240*P240,2)</f>
        <v>0</v>
      </c>
      <c r="R240" s="245"/>
      <c r="S240" s="245" t="s">
        <v>282</v>
      </c>
      <c r="T240" s="246" t="s">
        <v>283</v>
      </c>
      <c r="U240" s="222">
        <v>0</v>
      </c>
      <c r="V240" s="222">
        <f>ROUND(E240*U240,2)</f>
        <v>0</v>
      </c>
      <c r="W240" s="222"/>
      <c r="X240" s="222" t="s">
        <v>399</v>
      </c>
      <c r="Y240" s="222" t="s">
        <v>130</v>
      </c>
      <c r="Z240" s="212"/>
      <c r="AA240" s="212"/>
      <c r="AB240" s="212"/>
      <c r="AC240" s="212"/>
      <c r="AD240" s="212"/>
      <c r="AE240" s="212"/>
      <c r="AF240" s="212"/>
      <c r="AG240" s="212" t="s">
        <v>406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1" x14ac:dyDescent="0.2">
      <c r="A241" s="240">
        <v>98</v>
      </c>
      <c r="B241" s="241" t="s">
        <v>411</v>
      </c>
      <c r="C241" s="252" t="s">
        <v>412</v>
      </c>
      <c r="D241" s="242" t="s">
        <v>405</v>
      </c>
      <c r="E241" s="243">
        <v>1</v>
      </c>
      <c r="F241" s="244"/>
      <c r="G241" s="245">
        <f>ROUND(E241*F241,2)</f>
        <v>0</v>
      </c>
      <c r="H241" s="244"/>
      <c r="I241" s="245">
        <f>ROUND(E241*H241,2)</f>
        <v>0</v>
      </c>
      <c r="J241" s="244"/>
      <c r="K241" s="245">
        <f>ROUND(E241*J241,2)</f>
        <v>0</v>
      </c>
      <c r="L241" s="245">
        <v>21</v>
      </c>
      <c r="M241" s="245">
        <f>G241*(1+L241/100)</f>
        <v>0</v>
      </c>
      <c r="N241" s="243">
        <v>0</v>
      </c>
      <c r="O241" s="243">
        <f>ROUND(E241*N241,2)</f>
        <v>0</v>
      </c>
      <c r="P241" s="243">
        <v>0</v>
      </c>
      <c r="Q241" s="243">
        <f>ROUND(E241*P241,2)</f>
        <v>0</v>
      </c>
      <c r="R241" s="245"/>
      <c r="S241" s="245" t="s">
        <v>282</v>
      </c>
      <c r="T241" s="246" t="s">
        <v>283</v>
      </c>
      <c r="U241" s="222">
        <v>0</v>
      </c>
      <c r="V241" s="222">
        <f>ROUND(E241*U241,2)</f>
        <v>0</v>
      </c>
      <c r="W241" s="222"/>
      <c r="X241" s="222" t="s">
        <v>399</v>
      </c>
      <c r="Y241" s="222" t="s">
        <v>130</v>
      </c>
      <c r="Z241" s="212"/>
      <c r="AA241" s="212"/>
      <c r="AB241" s="212"/>
      <c r="AC241" s="212"/>
      <c r="AD241" s="212"/>
      <c r="AE241" s="212"/>
      <c r="AF241" s="212"/>
      <c r="AG241" s="212" t="s">
        <v>406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1" x14ac:dyDescent="0.2">
      <c r="A242" s="240">
        <v>99</v>
      </c>
      <c r="B242" s="241" t="s">
        <v>413</v>
      </c>
      <c r="C242" s="252" t="s">
        <v>414</v>
      </c>
      <c r="D242" s="242" t="s">
        <v>405</v>
      </c>
      <c r="E242" s="243">
        <v>1</v>
      </c>
      <c r="F242" s="244"/>
      <c r="G242" s="245">
        <f>ROUND(E242*F242,2)</f>
        <v>0</v>
      </c>
      <c r="H242" s="244"/>
      <c r="I242" s="245">
        <f>ROUND(E242*H242,2)</f>
        <v>0</v>
      </c>
      <c r="J242" s="244"/>
      <c r="K242" s="245">
        <f>ROUND(E242*J242,2)</f>
        <v>0</v>
      </c>
      <c r="L242" s="245">
        <v>21</v>
      </c>
      <c r="M242" s="245">
        <f>G242*(1+L242/100)</f>
        <v>0</v>
      </c>
      <c r="N242" s="243">
        <v>0</v>
      </c>
      <c r="O242" s="243">
        <f>ROUND(E242*N242,2)</f>
        <v>0</v>
      </c>
      <c r="P242" s="243">
        <v>0</v>
      </c>
      <c r="Q242" s="243">
        <f>ROUND(E242*P242,2)</f>
        <v>0</v>
      </c>
      <c r="R242" s="245"/>
      <c r="S242" s="245" t="s">
        <v>282</v>
      </c>
      <c r="T242" s="246" t="s">
        <v>283</v>
      </c>
      <c r="U242" s="222">
        <v>0</v>
      </c>
      <c r="V242" s="222">
        <f>ROUND(E242*U242,2)</f>
        <v>0</v>
      </c>
      <c r="W242" s="222"/>
      <c r="X242" s="222" t="s">
        <v>399</v>
      </c>
      <c r="Y242" s="222" t="s">
        <v>130</v>
      </c>
      <c r="Z242" s="212"/>
      <c r="AA242" s="212"/>
      <c r="AB242" s="212"/>
      <c r="AC242" s="212"/>
      <c r="AD242" s="212"/>
      <c r="AE242" s="212"/>
      <c r="AF242" s="212"/>
      <c r="AG242" s="212" t="s">
        <v>406</v>
      </c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1" x14ac:dyDescent="0.2">
      <c r="A243" s="240">
        <v>100</v>
      </c>
      <c r="B243" s="241" t="s">
        <v>415</v>
      </c>
      <c r="C243" s="252" t="s">
        <v>416</v>
      </c>
      <c r="D243" s="242" t="s">
        <v>405</v>
      </c>
      <c r="E243" s="243">
        <v>1</v>
      </c>
      <c r="F243" s="244"/>
      <c r="G243" s="245">
        <f>ROUND(E243*F243,2)</f>
        <v>0</v>
      </c>
      <c r="H243" s="244"/>
      <c r="I243" s="245">
        <f>ROUND(E243*H243,2)</f>
        <v>0</v>
      </c>
      <c r="J243" s="244"/>
      <c r="K243" s="245">
        <f>ROUND(E243*J243,2)</f>
        <v>0</v>
      </c>
      <c r="L243" s="245">
        <v>21</v>
      </c>
      <c r="M243" s="245">
        <f>G243*(1+L243/100)</f>
        <v>0</v>
      </c>
      <c r="N243" s="243">
        <v>0</v>
      </c>
      <c r="O243" s="243">
        <f>ROUND(E243*N243,2)</f>
        <v>0</v>
      </c>
      <c r="P243" s="243">
        <v>0</v>
      </c>
      <c r="Q243" s="243">
        <f>ROUND(E243*P243,2)</f>
        <v>0</v>
      </c>
      <c r="R243" s="245"/>
      <c r="S243" s="245" t="s">
        <v>282</v>
      </c>
      <c r="T243" s="246" t="s">
        <v>283</v>
      </c>
      <c r="U243" s="222">
        <v>0</v>
      </c>
      <c r="V243" s="222">
        <f>ROUND(E243*U243,2)</f>
        <v>0</v>
      </c>
      <c r="W243" s="222"/>
      <c r="X243" s="222" t="s">
        <v>399</v>
      </c>
      <c r="Y243" s="222" t="s">
        <v>130</v>
      </c>
      <c r="Z243" s="212"/>
      <c r="AA243" s="212"/>
      <c r="AB243" s="212"/>
      <c r="AC243" s="212"/>
      <c r="AD243" s="212"/>
      <c r="AE243" s="212"/>
      <c r="AF243" s="212"/>
      <c r="AG243" s="212" t="s">
        <v>406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x14ac:dyDescent="0.2">
      <c r="A244" s="226" t="s">
        <v>122</v>
      </c>
      <c r="B244" s="227" t="s">
        <v>92</v>
      </c>
      <c r="C244" s="251" t="s">
        <v>28</v>
      </c>
      <c r="D244" s="228"/>
      <c r="E244" s="229"/>
      <c r="F244" s="230"/>
      <c r="G244" s="230">
        <f>SUMIF(AG245:AG259,"&lt;&gt;NOR",G245:G259)</f>
        <v>0</v>
      </c>
      <c r="H244" s="230"/>
      <c r="I244" s="230">
        <f>SUM(I245:I259)</f>
        <v>0</v>
      </c>
      <c r="J244" s="230"/>
      <c r="K244" s="230">
        <f>SUM(K245:K259)</f>
        <v>0</v>
      </c>
      <c r="L244" s="230"/>
      <c r="M244" s="230">
        <f>SUM(M245:M259)</f>
        <v>0</v>
      </c>
      <c r="N244" s="229"/>
      <c r="O244" s="229">
        <f>SUM(O245:O259)</f>
        <v>0</v>
      </c>
      <c r="P244" s="229"/>
      <c r="Q244" s="229">
        <f>SUM(Q245:Q259)</f>
        <v>0</v>
      </c>
      <c r="R244" s="230"/>
      <c r="S244" s="230"/>
      <c r="T244" s="231"/>
      <c r="U244" s="225"/>
      <c r="V244" s="225">
        <f>SUM(V245:V259)</f>
        <v>0</v>
      </c>
      <c r="W244" s="225"/>
      <c r="X244" s="225"/>
      <c r="Y244" s="225"/>
      <c r="AG244" t="s">
        <v>123</v>
      </c>
    </row>
    <row r="245" spans="1:60" outlineLevel="1" x14ac:dyDescent="0.2">
      <c r="A245" s="233">
        <v>101</v>
      </c>
      <c r="B245" s="234" t="s">
        <v>417</v>
      </c>
      <c r="C245" s="253" t="s">
        <v>418</v>
      </c>
      <c r="D245" s="235" t="s">
        <v>419</v>
      </c>
      <c r="E245" s="236">
        <v>1</v>
      </c>
      <c r="F245" s="237"/>
      <c r="G245" s="238">
        <f>ROUND(E245*F245,2)</f>
        <v>0</v>
      </c>
      <c r="H245" s="237"/>
      <c r="I245" s="238">
        <f>ROUND(E245*H245,2)</f>
        <v>0</v>
      </c>
      <c r="J245" s="237"/>
      <c r="K245" s="238">
        <f>ROUND(E245*J245,2)</f>
        <v>0</v>
      </c>
      <c r="L245" s="238">
        <v>21</v>
      </c>
      <c r="M245" s="238">
        <f>G245*(1+L245/100)</f>
        <v>0</v>
      </c>
      <c r="N245" s="236">
        <v>0</v>
      </c>
      <c r="O245" s="236">
        <f>ROUND(E245*N245,2)</f>
        <v>0</v>
      </c>
      <c r="P245" s="236">
        <v>0</v>
      </c>
      <c r="Q245" s="236">
        <f>ROUND(E245*P245,2)</f>
        <v>0</v>
      </c>
      <c r="R245" s="238"/>
      <c r="S245" s="238" t="s">
        <v>128</v>
      </c>
      <c r="T245" s="239" t="s">
        <v>283</v>
      </c>
      <c r="U245" s="222">
        <v>0</v>
      </c>
      <c r="V245" s="222">
        <f>ROUND(E245*U245,2)</f>
        <v>0</v>
      </c>
      <c r="W245" s="222"/>
      <c r="X245" s="222" t="s">
        <v>399</v>
      </c>
      <c r="Y245" s="222" t="s">
        <v>130</v>
      </c>
      <c r="Z245" s="212"/>
      <c r="AA245" s="212"/>
      <c r="AB245" s="212"/>
      <c r="AC245" s="212"/>
      <c r="AD245" s="212"/>
      <c r="AE245" s="212"/>
      <c r="AF245" s="212"/>
      <c r="AG245" s="212" t="s">
        <v>420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ht="22.5" outlineLevel="2" x14ac:dyDescent="0.2">
      <c r="A246" s="219"/>
      <c r="B246" s="220"/>
      <c r="C246" s="257" t="s">
        <v>421</v>
      </c>
      <c r="D246" s="250"/>
      <c r="E246" s="250"/>
      <c r="F246" s="250"/>
      <c r="G246" s="250"/>
      <c r="H246" s="222"/>
      <c r="I246" s="222"/>
      <c r="J246" s="222"/>
      <c r="K246" s="222"/>
      <c r="L246" s="222"/>
      <c r="M246" s="222"/>
      <c r="N246" s="221"/>
      <c r="O246" s="221"/>
      <c r="P246" s="221"/>
      <c r="Q246" s="221"/>
      <c r="R246" s="222"/>
      <c r="S246" s="222"/>
      <c r="T246" s="222"/>
      <c r="U246" s="222"/>
      <c r="V246" s="222"/>
      <c r="W246" s="222"/>
      <c r="X246" s="222"/>
      <c r="Y246" s="222"/>
      <c r="Z246" s="212"/>
      <c r="AA246" s="212"/>
      <c r="AB246" s="212"/>
      <c r="AC246" s="212"/>
      <c r="AD246" s="212"/>
      <c r="AE246" s="212"/>
      <c r="AF246" s="212"/>
      <c r="AG246" s="212" t="s">
        <v>202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47" t="str">
        <f>C246</f>
        <v>Náklady spojené s povinnou publicitou, pokud ji objednatel požaduje. Zahrnuje zejména náklady na propagační a informační billboardy, tabule, internetovou propagaci, tiskoviny apod.</v>
      </c>
      <c r="BB246" s="212"/>
      <c r="BC246" s="212"/>
      <c r="BD246" s="212"/>
      <c r="BE246" s="212"/>
      <c r="BF246" s="212"/>
      <c r="BG246" s="212"/>
      <c r="BH246" s="212"/>
    </row>
    <row r="247" spans="1:60" outlineLevel="1" x14ac:dyDescent="0.2">
      <c r="A247" s="240">
        <v>102</v>
      </c>
      <c r="B247" s="241" t="s">
        <v>422</v>
      </c>
      <c r="C247" s="252" t="s">
        <v>423</v>
      </c>
      <c r="D247" s="242" t="s">
        <v>398</v>
      </c>
      <c r="E247" s="243">
        <v>1</v>
      </c>
      <c r="F247" s="244"/>
      <c r="G247" s="245">
        <f>ROUND(E247*F247,2)</f>
        <v>0</v>
      </c>
      <c r="H247" s="244"/>
      <c r="I247" s="245">
        <f>ROUND(E247*H247,2)</f>
        <v>0</v>
      </c>
      <c r="J247" s="244"/>
      <c r="K247" s="245">
        <f>ROUND(E247*J247,2)</f>
        <v>0</v>
      </c>
      <c r="L247" s="245">
        <v>21</v>
      </c>
      <c r="M247" s="245">
        <f>G247*(1+L247/100)</f>
        <v>0</v>
      </c>
      <c r="N247" s="243">
        <v>0</v>
      </c>
      <c r="O247" s="243">
        <f>ROUND(E247*N247,2)</f>
        <v>0</v>
      </c>
      <c r="P247" s="243">
        <v>0</v>
      </c>
      <c r="Q247" s="243">
        <f>ROUND(E247*P247,2)</f>
        <v>0</v>
      </c>
      <c r="R247" s="245"/>
      <c r="S247" s="245" t="s">
        <v>282</v>
      </c>
      <c r="T247" s="246" t="s">
        <v>283</v>
      </c>
      <c r="U247" s="222">
        <v>0</v>
      </c>
      <c r="V247" s="222">
        <f>ROUND(E247*U247,2)</f>
        <v>0</v>
      </c>
      <c r="W247" s="222"/>
      <c r="X247" s="222" t="s">
        <v>399</v>
      </c>
      <c r="Y247" s="222" t="s">
        <v>130</v>
      </c>
      <c r="Z247" s="212"/>
      <c r="AA247" s="212"/>
      <c r="AB247" s="212"/>
      <c r="AC247" s="212"/>
      <c r="AD247" s="212"/>
      <c r="AE247" s="212"/>
      <c r="AF247" s="212"/>
      <c r="AG247" s="212" t="s">
        <v>400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1" x14ac:dyDescent="0.2">
      <c r="A248" s="233">
        <v>103</v>
      </c>
      <c r="B248" s="234" t="s">
        <v>424</v>
      </c>
      <c r="C248" s="253" t="s">
        <v>425</v>
      </c>
      <c r="D248" s="235" t="s">
        <v>398</v>
      </c>
      <c r="E248" s="236">
        <v>1</v>
      </c>
      <c r="F248" s="237"/>
      <c r="G248" s="238">
        <f>ROUND(E248*F248,2)</f>
        <v>0</v>
      </c>
      <c r="H248" s="237"/>
      <c r="I248" s="238">
        <f>ROUND(E248*H248,2)</f>
        <v>0</v>
      </c>
      <c r="J248" s="237"/>
      <c r="K248" s="238">
        <f>ROUND(E248*J248,2)</f>
        <v>0</v>
      </c>
      <c r="L248" s="238">
        <v>21</v>
      </c>
      <c r="M248" s="238">
        <f>G248*(1+L248/100)</f>
        <v>0</v>
      </c>
      <c r="N248" s="236">
        <v>0</v>
      </c>
      <c r="O248" s="236">
        <f>ROUND(E248*N248,2)</f>
        <v>0</v>
      </c>
      <c r="P248" s="236">
        <v>0</v>
      </c>
      <c r="Q248" s="236">
        <f>ROUND(E248*P248,2)</f>
        <v>0</v>
      </c>
      <c r="R248" s="238"/>
      <c r="S248" s="238" t="s">
        <v>282</v>
      </c>
      <c r="T248" s="239" t="s">
        <v>283</v>
      </c>
      <c r="U248" s="222">
        <v>0</v>
      </c>
      <c r="V248" s="222">
        <f>ROUND(E248*U248,2)</f>
        <v>0</v>
      </c>
      <c r="W248" s="222"/>
      <c r="X248" s="222" t="s">
        <v>399</v>
      </c>
      <c r="Y248" s="222" t="s">
        <v>130</v>
      </c>
      <c r="Z248" s="212"/>
      <c r="AA248" s="212"/>
      <c r="AB248" s="212"/>
      <c r="AC248" s="212"/>
      <c r="AD248" s="212"/>
      <c r="AE248" s="212"/>
      <c r="AF248" s="212"/>
      <c r="AG248" s="212" t="s">
        <v>400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2" x14ac:dyDescent="0.2">
      <c r="A249" s="219"/>
      <c r="B249" s="220"/>
      <c r="C249" s="257" t="s">
        <v>426</v>
      </c>
      <c r="D249" s="250"/>
      <c r="E249" s="250"/>
      <c r="F249" s="250"/>
      <c r="G249" s="250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202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1" x14ac:dyDescent="0.2">
      <c r="A250" s="240">
        <v>104</v>
      </c>
      <c r="B250" s="241" t="s">
        <v>427</v>
      </c>
      <c r="C250" s="252" t="s">
        <v>428</v>
      </c>
      <c r="D250" s="242" t="s">
        <v>398</v>
      </c>
      <c r="E250" s="243">
        <v>1</v>
      </c>
      <c r="F250" s="244"/>
      <c r="G250" s="245">
        <f>ROUND(E250*F250,2)</f>
        <v>0</v>
      </c>
      <c r="H250" s="244"/>
      <c r="I250" s="245">
        <f>ROUND(E250*H250,2)</f>
        <v>0</v>
      </c>
      <c r="J250" s="244"/>
      <c r="K250" s="245">
        <f>ROUND(E250*J250,2)</f>
        <v>0</v>
      </c>
      <c r="L250" s="245">
        <v>21</v>
      </c>
      <c r="M250" s="245">
        <f>G250*(1+L250/100)</f>
        <v>0</v>
      </c>
      <c r="N250" s="243">
        <v>0</v>
      </c>
      <c r="O250" s="243">
        <f>ROUND(E250*N250,2)</f>
        <v>0</v>
      </c>
      <c r="P250" s="243">
        <v>0</v>
      </c>
      <c r="Q250" s="243">
        <f>ROUND(E250*P250,2)</f>
        <v>0</v>
      </c>
      <c r="R250" s="245"/>
      <c r="S250" s="245" t="s">
        <v>282</v>
      </c>
      <c r="T250" s="246" t="s">
        <v>283</v>
      </c>
      <c r="U250" s="222">
        <v>0</v>
      </c>
      <c r="V250" s="222">
        <f>ROUND(E250*U250,2)</f>
        <v>0</v>
      </c>
      <c r="W250" s="222"/>
      <c r="X250" s="222" t="s">
        <v>399</v>
      </c>
      <c r="Y250" s="222" t="s">
        <v>130</v>
      </c>
      <c r="Z250" s="212"/>
      <c r="AA250" s="212"/>
      <c r="AB250" s="212"/>
      <c r="AC250" s="212"/>
      <c r="AD250" s="212"/>
      <c r="AE250" s="212"/>
      <c r="AF250" s="212"/>
      <c r="AG250" s="212" t="s">
        <v>400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40">
        <v>105</v>
      </c>
      <c r="B251" s="241" t="s">
        <v>429</v>
      </c>
      <c r="C251" s="252" t="s">
        <v>430</v>
      </c>
      <c r="D251" s="242" t="s">
        <v>398</v>
      </c>
      <c r="E251" s="243">
        <v>1</v>
      </c>
      <c r="F251" s="244"/>
      <c r="G251" s="245">
        <f>ROUND(E251*F251,2)</f>
        <v>0</v>
      </c>
      <c r="H251" s="244"/>
      <c r="I251" s="245">
        <f>ROUND(E251*H251,2)</f>
        <v>0</v>
      </c>
      <c r="J251" s="244"/>
      <c r="K251" s="245">
        <f>ROUND(E251*J251,2)</f>
        <v>0</v>
      </c>
      <c r="L251" s="245">
        <v>21</v>
      </c>
      <c r="M251" s="245">
        <f>G251*(1+L251/100)</f>
        <v>0</v>
      </c>
      <c r="N251" s="243">
        <v>0</v>
      </c>
      <c r="O251" s="243">
        <f>ROUND(E251*N251,2)</f>
        <v>0</v>
      </c>
      <c r="P251" s="243">
        <v>0</v>
      </c>
      <c r="Q251" s="243">
        <f>ROUND(E251*P251,2)</f>
        <v>0</v>
      </c>
      <c r="R251" s="245"/>
      <c r="S251" s="245" t="s">
        <v>282</v>
      </c>
      <c r="T251" s="246" t="s">
        <v>283</v>
      </c>
      <c r="U251" s="222">
        <v>0</v>
      </c>
      <c r="V251" s="222">
        <f>ROUND(E251*U251,2)</f>
        <v>0</v>
      </c>
      <c r="W251" s="222"/>
      <c r="X251" s="222" t="s">
        <v>399</v>
      </c>
      <c r="Y251" s="222" t="s">
        <v>130</v>
      </c>
      <c r="Z251" s="212"/>
      <c r="AA251" s="212"/>
      <c r="AB251" s="212"/>
      <c r="AC251" s="212"/>
      <c r="AD251" s="212"/>
      <c r="AE251" s="212"/>
      <c r="AF251" s="212"/>
      <c r="AG251" s="212" t="s">
        <v>400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1" x14ac:dyDescent="0.2">
      <c r="A252" s="240">
        <v>106</v>
      </c>
      <c r="B252" s="241" t="s">
        <v>431</v>
      </c>
      <c r="C252" s="252" t="s">
        <v>432</v>
      </c>
      <c r="D252" s="242" t="s">
        <v>398</v>
      </c>
      <c r="E252" s="243">
        <v>1</v>
      </c>
      <c r="F252" s="244"/>
      <c r="G252" s="245">
        <f>ROUND(E252*F252,2)</f>
        <v>0</v>
      </c>
      <c r="H252" s="244"/>
      <c r="I252" s="245">
        <f>ROUND(E252*H252,2)</f>
        <v>0</v>
      </c>
      <c r="J252" s="244"/>
      <c r="K252" s="245">
        <f>ROUND(E252*J252,2)</f>
        <v>0</v>
      </c>
      <c r="L252" s="245">
        <v>21</v>
      </c>
      <c r="M252" s="245">
        <f>G252*(1+L252/100)</f>
        <v>0</v>
      </c>
      <c r="N252" s="243">
        <v>0</v>
      </c>
      <c r="O252" s="243">
        <f>ROUND(E252*N252,2)</f>
        <v>0</v>
      </c>
      <c r="P252" s="243">
        <v>0</v>
      </c>
      <c r="Q252" s="243">
        <f>ROUND(E252*P252,2)</f>
        <v>0</v>
      </c>
      <c r="R252" s="245"/>
      <c r="S252" s="245" t="s">
        <v>282</v>
      </c>
      <c r="T252" s="246" t="s">
        <v>283</v>
      </c>
      <c r="U252" s="222">
        <v>0</v>
      </c>
      <c r="V252" s="222">
        <f>ROUND(E252*U252,2)</f>
        <v>0</v>
      </c>
      <c r="W252" s="222"/>
      <c r="X252" s="222" t="s">
        <v>399</v>
      </c>
      <c r="Y252" s="222" t="s">
        <v>130</v>
      </c>
      <c r="Z252" s="212"/>
      <c r="AA252" s="212"/>
      <c r="AB252" s="212"/>
      <c r="AC252" s="212"/>
      <c r="AD252" s="212"/>
      <c r="AE252" s="212"/>
      <c r="AF252" s="212"/>
      <c r="AG252" s="212" t="s">
        <v>400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1" x14ac:dyDescent="0.2">
      <c r="A253" s="240">
        <v>107</v>
      </c>
      <c r="B253" s="241" t="s">
        <v>433</v>
      </c>
      <c r="C253" s="252" t="s">
        <v>434</v>
      </c>
      <c r="D253" s="242" t="s">
        <v>398</v>
      </c>
      <c r="E253" s="243">
        <v>1</v>
      </c>
      <c r="F253" s="244"/>
      <c r="G253" s="245">
        <f>ROUND(E253*F253,2)</f>
        <v>0</v>
      </c>
      <c r="H253" s="244"/>
      <c r="I253" s="245">
        <f>ROUND(E253*H253,2)</f>
        <v>0</v>
      </c>
      <c r="J253" s="244"/>
      <c r="K253" s="245">
        <f>ROUND(E253*J253,2)</f>
        <v>0</v>
      </c>
      <c r="L253" s="245">
        <v>21</v>
      </c>
      <c r="M253" s="245">
        <f>G253*(1+L253/100)</f>
        <v>0</v>
      </c>
      <c r="N253" s="243">
        <v>0</v>
      </c>
      <c r="O253" s="243">
        <f>ROUND(E253*N253,2)</f>
        <v>0</v>
      </c>
      <c r="P253" s="243">
        <v>0</v>
      </c>
      <c r="Q253" s="243">
        <f>ROUND(E253*P253,2)</f>
        <v>0</v>
      </c>
      <c r="R253" s="245"/>
      <c r="S253" s="245" t="s">
        <v>282</v>
      </c>
      <c r="T253" s="246" t="s">
        <v>283</v>
      </c>
      <c r="U253" s="222">
        <v>0</v>
      </c>
      <c r="V253" s="222">
        <f>ROUND(E253*U253,2)</f>
        <v>0</v>
      </c>
      <c r="W253" s="222"/>
      <c r="X253" s="222" t="s">
        <v>399</v>
      </c>
      <c r="Y253" s="222" t="s">
        <v>130</v>
      </c>
      <c r="Z253" s="212"/>
      <c r="AA253" s="212"/>
      <c r="AB253" s="212"/>
      <c r="AC253" s="212"/>
      <c r="AD253" s="212"/>
      <c r="AE253" s="212"/>
      <c r="AF253" s="212"/>
      <c r="AG253" s="212" t="s">
        <v>400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1" x14ac:dyDescent="0.2">
      <c r="A254" s="233">
        <v>108</v>
      </c>
      <c r="B254" s="234" t="s">
        <v>435</v>
      </c>
      <c r="C254" s="253" t="s">
        <v>436</v>
      </c>
      <c r="D254" s="235" t="s">
        <v>405</v>
      </c>
      <c r="E254" s="236">
        <v>1</v>
      </c>
      <c r="F254" s="237"/>
      <c r="G254" s="238">
        <f>ROUND(E254*F254,2)</f>
        <v>0</v>
      </c>
      <c r="H254" s="237"/>
      <c r="I254" s="238">
        <f>ROUND(E254*H254,2)</f>
        <v>0</v>
      </c>
      <c r="J254" s="237"/>
      <c r="K254" s="238">
        <f>ROUND(E254*J254,2)</f>
        <v>0</v>
      </c>
      <c r="L254" s="238">
        <v>21</v>
      </c>
      <c r="M254" s="238">
        <f>G254*(1+L254/100)</f>
        <v>0</v>
      </c>
      <c r="N254" s="236">
        <v>0</v>
      </c>
      <c r="O254" s="236">
        <f>ROUND(E254*N254,2)</f>
        <v>0</v>
      </c>
      <c r="P254" s="236">
        <v>0</v>
      </c>
      <c r="Q254" s="236">
        <f>ROUND(E254*P254,2)</f>
        <v>0</v>
      </c>
      <c r="R254" s="238"/>
      <c r="S254" s="238" t="s">
        <v>282</v>
      </c>
      <c r="T254" s="239" t="s">
        <v>283</v>
      </c>
      <c r="U254" s="222">
        <v>0</v>
      </c>
      <c r="V254" s="222">
        <f>ROUND(E254*U254,2)</f>
        <v>0</v>
      </c>
      <c r="W254" s="222"/>
      <c r="X254" s="222" t="s">
        <v>399</v>
      </c>
      <c r="Y254" s="222" t="s">
        <v>130</v>
      </c>
      <c r="Z254" s="212"/>
      <c r="AA254" s="212"/>
      <c r="AB254" s="212"/>
      <c r="AC254" s="212"/>
      <c r="AD254" s="212"/>
      <c r="AE254" s="212"/>
      <c r="AF254" s="212"/>
      <c r="AG254" s="212" t="s">
        <v>406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ht="22.5" outlineLevel="2" x14ac:dyDescent="0.2">
      <c r="A255" s="219"/>
      <c r="B255" s="220"/>
      <c r="C255" s="257" t="s">
        <v>437</v>
      </c>
      <c r="D255" s="250"/>
      <c r="E255" s="250"/>
      <c r="F255" s="250"/>
      <c r="G255" s="250"/>
      <c r="H255" s="222"/>
      <c r="I255" s="222"/>
      <c r="J255" s="222"/>
      <c r="K255" s="222"/>
      <c r="L255" s="222"/>
      <c r="M255" s="222"/>
      <c r="N255" s="221"/>
      <c r="O255" s="221"/>
      <c r="P255" s="221"/>
      <c r="Q255" s="221"/>
      <c r="R255" s="222"/>
      <c r="S255" s="222"/>
      <c r="T255" s="222"/>
      <c r="U255" s="222"/>
      <c r="V255" s="222"/>
      <c r="W255" s="222"/>
      <c r="X255" s="222"/>
      <c r="Y255" s="222"/>
      <c r="Z255" s="212"/>
      <c r="AA255" s="212"/>
      <c r="AB255" s="212"/>
      <c r="AC255" s="212"/>
      <c r="AD255" s="212"/>
      <c r="AE255" s="212"/>
      <c r="AF255" s="212"/>
      <c r="AG255" s="212" t="s">
        <v>202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47" t="str">
        <f>C255</f>
        <v>v průběhu a po skončení stavby ,vč.nákresů,fotodokumentace.Zařazení do fotoalba v časové posloupnosti s popisem činností a číslem objektů.listinná forma+digi dle smlovy</v>
      </c>
      <c r="BB255" s="212"/>
      <c r="BC255" s="212"/>
      <c r="BD255" s="212"/>
      <c r="BE255" s="212"/>
      <c r="BF255" s="212"/>
      <c r="BG255" s="212"/>
      <c r="BH255" s="212"/>
    </row>
    <row r="256" spans="1:60" outlineLevel="1" x14ac:dyDescent="0.2">
      <c r="A256" s="233">
        <v>109</v>
      </c>
      <c r="B256" s="234" t="s">
        <v>438</v>
      </c>
      <c r="C256" s="253" t="s">
        <v>439</v>
      </c>
      <c r="D256" s="235" t="s">
        <v>405</v>
      </c>
      <c r="E256" s="236">
        <v>1</v>
      </c>
      <c r="F256" s="237"/>
      <c r="G256" s="238">
        <f>ROUND(E256*F256,2)</f>
        <v>0</v>
      </c>
      <c r="H256" s="237"/>
      <c r="I256" s="238">
        <f>ROUND(E256*H256,2)</f>
        <v>0</v>
      </c>
      <c r="J256" s="237"/>
      <c r="K256" s="238">
        <f>ROUND(E256*J256,2)</f>
        <v>0</v>
      </c>
      <c r="L256" s="238">
        <v>21</v>
      </c>
      <c r="M256" s="238">
        <f>G256*(1+L256/100)</f>
        <v>0</v>
      </c>
      <c r="N256" s="236">
        <v>0</v>
      </c>
      <c r="O256" s="236">
        <f>ROUND(E256*N256,2)</f>
        <v>0</v>
      </c>
      <c r="P256" s="236">
        <v>0</v>
      </c>
      <c r="Q256" s="236">
        <f>ROUND(E256*P256,2)</f>
        <v>0</v>
      </c>
      <c r="R256" s="238"/>
      <c r="S256" s="238" t="s">
        <v>282</v>
      </c>
      <c r="T256" s="239" t="s">
        <v>283</v>
      </c>
      <c r="U256" s="222">
        <v>0</v>
      </c>
      <c r="V256" s="222">
        <f>ROUND(E256*U256,2)</f>
        <v>0</v>
      </c>
      <c r="W256" s="222"/>
      <c r="X256" s="222" t="s">
        <v>399</v>
      </c>
      <c r="Y256" s="222" t="s">
        <v>130</v>
      </c>
      <c r="Z256" s="212"/>
      <c r="AA256" s="212"/>
      <c r="AB256" s="212"/>
      <c r="AC256" s="212"/>
      <c r="AD256" s="212"/>
      <c r="AE256" s="212"/>
      <c r="AF256" s="212"/>
      <c r="AG256" s="212" t="s">
        <v>406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2" x14ac:dyDescent="0.2">
      <c r="A257" s="219"/>
      <c r="B257" s="220"/>
      <c r="C257" s="257" t="s">
        <v>440</v>
      </c>
      <c r="D257" s="250"/>
      <c r="E257" s="250"/>
      <c r="F257" s="250"/>
      <c r="G257" s="250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202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1" x14ac:dyDescent="0.2">
      <c r="A258" s="240">
        <v>110</v>
      </c>
      <c r="B258" s="241" t="s">
        <v>441</v>
      </c>
      <c r="C258" s="252" t="s">
        <v>442</v>
      </c>
      <c r="D258" s="242" t="s">
        <v>405</v>
      </c>
      <c r="E258" s="243">
        <v>1</v>
      </c>
      <c r="F258" s="244"/>
      <c r="G258" s="245">
        <f>ROUND(E258*F258,2)</f>
        <v>0</v>
      </c>
      <c r="H258" s="244"/>
      <c r="I258" s="245">
        <f>ROUND(E258*H258,2)</f>
        <v>0</v>
      </c>
      <c r="J258" s="244"/>
      <c r="K258" s="245">
        <f>ROUND(E258*J258,2)</f>
        <v>0</v>
      </c>
      <c r="L258" s="245">
        <v>21</v>
      </c>
      <c r="M258" s="245">
        <f>G258*(1+L258/100)</f>
        <v>0</v>
      </c>
      <c r="N258" s="243">
        <v>0</v>
      </c>
      <c r="O258" s="243">
        <f>ROUND(E258*N258,2)</f>
        <v>0</v>
      </c>
      <c r="P258" s="243">
        <v>0</v>
      </c>
      <c r="Q258" s="243">
        <f>ROUND(E258*P258,2)</f>
        <v>0</v>
      </c>
      <c r="R258" s="245"/>
      <c r="S258" s="245" t="s">
        <v>282</v>
      </c>
      <c r="T258" s="246" t="s">
        <v>283</v>
      </c>
      <c r="U258" s="222">
        <v>0</v>
      </c>
      <c r="V258" s="222">
        <f>ROUND(E258*U258,2)</f>
        <v>0</v>
      </c>
      <c r="W258" s="222"/>
      <c r="X258" s="222" t="s">
        <v>399</v>
      </c>
      <c r="Y258" s="222" t="s">
        <v>130</v>
      </c>
      <c r="Z258" s="212"/>
      <c r="AA258" s="212"/>
      <c r="AB258" s="212"/>
      <c r="AC258" s="212"/>
      <c r="AD258" s="212"/>
      <c r="AE258" s="212"/>
      <c r="AF258" s="212"/>
      <c r="AG258" s="212" t="s">
        <v>406</v>
      </c>
      <c r="AH258" s="212"/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1" x14ac:dyDescent="0.2">
      <c r="A259" s="233">
        <v>111</v>
      </c>
      <c r="B259" s="234" t="s">
        <v>443</v>
      </c>
      <c r="C259" s="253" t="s">
        <v>444</v>
      </c>
      <c r="D259" s="235" t="s">
        <v>405</v>
      </c>
      <c r="E259" s="236">
        <v>1</v>
      </c>
      <c r="F259" s="237"/>
      <c r="G259" s="238">
        <f>ROUND(E259*F259,2)</f>
        <v>0</v>
      </c>
      <c r="H259" s="237"/>
      <c r="I259" s="238">
        <f>ROUND(E259*H259,2)</f>
        <v>0</v>
      </c>
      <c r="J259" s="237"/>
      <c r="K259" s="238">
        <f>ROUND(E259*J259,2)</f>
        <v>0</v>
      </c>
      <c r="L259" s="238">
        <v>21</v>
      </c>
      <c r="M259" s="238">
        <f>G259*(1+L259/100)</f>
        <v>0</v>
      </c>
      <c r="N259" s="236">
        <v>0</v>
      </c>
      <c r="O259" s="236">
        <f>ROUND(E259*N259,2)</f>
        <v>0</v>
      </c>
      <c r="P259" s="236">
        <v>0</v>
      </c>
      <c r="Q259" s="236">
        <f>ROUND(E259*P259,2)</f>
        <v>0</v>
      </c>
      <c r="R259" s="238"/>
      <c r="S259" s="238" t="s">
        <v>282</v>
      </c>
      <c r="T259" s="239" t="s">
        <v>283</v>
      </c>
      <c r="U259" s="222">
        <v>0</v>
      </c>
      <c r="V259" s="222">
        <f>ROUND(E259*U259,2)</f>
        <v>0</v>
      </c>
      <c r="W259" s="222"/>
      <c r="X259" s="222" t="s">
        <v>399</v>
      </c>
      <c r="Y259" s="222" t="s">
        <v>130</v>
      </c>
      <c r="Z259" s="212"/>
      <c r="AA259" s="212"/>
      <c r="AB259" s="212"/>
      <c r="AC259" s="212"/>
      <c r="AD259" s="212"/>
      <c r="AE259" s="212"/>
      <c r="AF259" s="212"/>
      <c r="AG259" s="212" t="s">
        <v>406</v>
      </c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x14ac:dyDescent="0.2">
      <c r="A260" s="3"/>
      <c r="B260" s="4"/>
      <c r="C260" s="258"/>
      <c r="D260" s="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AE260">
        <v>12</v>
      </c>
      <c r="AF260">
        <v>21</v>
      </c>
      <c r="AG260" t="s">
        <v>108</v>
      </c>
    </row>
    <row r="261" spans="1:60" x14ac:dyDescent="0.2">
      <c r="A261" s="215"/>
      <c r="B261" s="216" t="s">
        <v>29</v>
      </c>
      <c r="C261" s="259"/>
      <c r="D261" s="217"/>
      <c r="E261" s="218"/>
      <c r="F261" s="218"/>
      <c r="G261" s="232">
        <f>G8+G84+G93+G117+G178+G191+G195+G229+G233+G235+G244</f>
        <v>0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AE261">
        <f>SUMIF(L7:L259,AE260,G7:G259)</f>
        <v>0</v>
      </c>
      <c r="AF261">
        <f>SUMIF(L7:L259,AF260,G7:G259)</f>
        <v>0</v>
      </c>
      <c r="AG261" t="s">
        <v>445</v>
      </c>
    </row>
    <row r="262" spans="1:60" x14ac:dyDescent="0.2">
      <c r="C262" s="260"/>
      <c r="D262" s="10"/>
      <c r="AG262" t="s">
        <v>446</v>
      </c>
    </row>
    <row r="263" spans="1:60" x14ac:dyDescent="0.2">
      <c r="D263" s="10"/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kcFBGoKK1K1+3Jnpzl92rz7KO4YzvN7Xqocj1w/JTxqRRb/WLA9QlH99QR7cc9UrTkd2dqKGj6N2AtSCtt4Mg==" saltValue="I3DQ0TU5k6pWbC8U8rkqHA==" spinCount="100000" sheet="1" formatRows="0"/>
  <mergeCells count="55">
    <mergeCell ref="C257:G257"/>
    <mergeCell ref="C231:G231"/>
    <mergeCell ref="C232:G232"/>
    <mergeCell ref="C237:G237"/>
    <mergeCell ref="C246:G246"/>
    <mergeCell ref="C249:G249"/>
    <mergeCell ref="C255:G255"/>
    <mergeCell ref="C188:G188"/>
    <mergeCell ref="C190:G190"/>
    <mergeCell ref="C193:G193"/>
    <mergeCell ref="C213:G213"/>
    <mergeCell ref="C218:G218"/>
    <mergeCell ref="C226:G226"/>
    <mergeCell ref="C135:G135"/>
    <mergeCell ref="C140:G140"/>
    <mergeCell ref="C176:G176"/>
    <mergeCell ref="C177:G177"/>
    <mergeCell ref="C180:G180"/>
    <mergeCell ref="C184:G184"/>
    <mergeCell ref="C113:G113"/>
    <mergeCell ref="C119:G119"/>
    <mergeCell ref="C122:G122"/>
    <mergeCell ref="C126:G126"/>
    <mergeCell ref="C131:G131"/>
    <mergeCell ref="C133:G133"/>
    <mergeCell ref="C77:G77"/>
    <mergeCell ref="C86:G86"/>
    <mergeCell ref="C91:G91"/>
    <mergeCell ref="C101:G101"/>
    <mergeCell ref="C104:G104"/>
    <mergeCell ref="C108:G108"/>
    <mergeCell ref="C55:G55"/>
    <mergeCell ref="C59:G59"/>
    <mergeCell ref="C62:G62"/>
    <mergeCell ref="C67:G67"/>
    <mergeCell ref="C68:G68"/>
    <mergeCell ref="C73:G73"/>
    <mergeCell ref="C34:G34"/>
    <mergeCell ref="C38:G38"/>
    <mergeCell ref="C41:G41"/>
    <mergeCell ref="C46:G46"/>
    <mergeCell ref="C49:G49"/>
    <mergeCell ref="C52:G52"/>
    <mergeCell ref="C18:G18"/>
    <mergeCell ref="C20:G20"/>
    <mergeCell ref="C22:G22"/>
    <mergeCell ref="C25:G25"/>
    <mergeCell ref="C28:G28"/>
    <mergeCell ref="C30:G30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862E-7E40-4F75-96E0-6B93C98AF68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58</v>
      </c>
      <c r="C3" s="201" t="s">
        <v>59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53</v>
      </c>
      <c r="C4" s="204" t="s">
        <v>55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122</v>
      </c>
      <c r="B8" s="227" t="s">
        <v>72</v>
      </c>
      <c r="C8" s="251" t="s">
        <v>73</v>
      </c>
      <c r="D8" s="228"/>
      <c r="E8" s="229"/>
      <c r="F8" s="230"/>
      <c r="G8" s="230">
        <f>SUMIF(AG9:AG83,"&lt;&gt;NOR",G9:G83)</f>
        <v>0</v>
      </c>
      <c r="H8" s="230"/>
      <c r="I8" s="230">
        <f>SUM(I9:I83)</f>
        <v>0</v>
      </c>
      <c r="J8" s="230"/>
      <c r="K8" s="230">
        <f>SUM(K9:K83)</f>
        <v>0</v>
      </c>
      <c r="L8" s="230"/>
      <c r="M8" s="230">
        <f>SUM(M9:M83)</f>
        <v>0</v>
      </c>
      <c r="N8" s="229"/>
      <c r="O8" s="229">
        <f>SUM(O9:O83)</f>
        <v>1120.94</v>
      </c>
      <c r="P8" s="229"/>
      <c r="Q8" s="229">
        <f>SUM(Q9:Q83)</f>
        <v>350.83000000000004</v>
      </c>
      <c r="R8" s="230"/>
      <c r="S8" s="230"/>
      <c r="T8" s="231"/>
      <c r="U8" s="225"/>
      <c r="V8" s="225">
        <f>SUM(V9:V83)</f>
        <v>2387.02</v>
      </c>
      <c r="W8" s="225"/>
      <c r="X8" s="225"/>
      <c r="Y8" s="225"/>
      <c r="AG8" t="s">
        <v>123</v>
      </c>
    </row>
    <row r="9" spans="1:60" ht="33.75" outlineLevel="1" x14ac:dyDescent="0.2">
      <c r="A9" s="233">
        <v>1</v>
      </c>
      <c r="B9" s="234" t="s">
        <v>447</v>
      </c>
      <c r="C9" s="253" t="s">
        <v>448</v>
      </c>
      <c r="D9" s="235" t="s">
        <v>126</v>
      </c>
      <c r="E9" s="236">
        <v>18.600000000000001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0.2</v>
      </c>
      <c r="Q9" s="236">
        <f>ROUND(E9*P9,2)</f>
        <v>3.72</v>
      </c>
      <c r="R9" s="238" t="s">
        <v>127</v>
      </c>
      <c r="S9" s="238" t="s">
        <v>128</v>
      </c>
      <c r="T9" s="239" t="s">
        <v>128</v>
      </c>
      <c r="U9" s="222">
        <v>0.1</v>
      </c>
      <c r="V9" s="222">
        <f>ROUND(E9*U9,2)</f>
        <v>1.86</v>
      </c>
      <c r="W9" s="222"/>
      <c r="X9" s="222" t="s">
        <v>129</v>
      </c>
      <c r="Y9" s="222" t="s">
        <v>130</v>
      </c>
      <c r="Z9" s="212"/>
      <c r="AA9" s="212"/>
      <c r="AB9" s="212"/>
      <c r="AC9" s="212"/>
      <c r="AD9" s="212"/>
      <c r="AE9" s="212"/>
      <c r="AF9" s="212"/>
      <c r="AG9" s="212" t="s">
        <v>131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54" t="s">
        <v>449</v>
      </c>
      <c r="D10" s="248"/>
      <c r="E10" s="248"/>
      <c r="F10" s="248"/>
      <c r="G10" s="248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135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33">
        <v>2</v>
      </c>
      <c r="B11" s="234" t="s">
        <v>124</v>
      </c>
      <c r="C11" s="253" t="s">
        <v>125</v>
      </c>
      <c r="D11" s="235" t="s">
        <v>126</v>
      </c>
      <c r="E11" s="236">
        <v>262.8</v>
      </c>
      <c r="F11" s="237"/>
      <c r="G11" s="238">
        <f>ROUND(E11*F11,2)</f>
        <v>0</v>
      </c>
      <c r="H11" s="237"/>
      <c r="I11" s="238">
        <f>ROUND(E11*H11,2)</f>
        <v>0</v>
      </c>
      <c r="J11" s="237"/>
      <c r="K11" s="238">
        <f>ROUND(E11*J11,2)</f>
        <v>0</v>
      </c>
      <c r="L11" s="238">
        <v>21</v>
      </c>
      <c r="M11" s="238">
        <f>G11*(1+L11/100)</f>
        <v>0</v>
      </c>
      <c r="N11" s="236">
        <v>0</v>
      </c>
      <c r="O11" s="236">
        <f>ROUND(E11*N11,2)</f>
        <v>0</v>
      </c>
      <c r="P11" s="236">
        <v>0.66</v>
      </c>
      <c r="Q11" s="236">
        <f>ROUND(E11*P11,2)</f>
        <v>173.45</v>
      </c>
      <c r="R11" s="238" t="s">
        <v>127</v>
      </c>
      <c r="S11" s="238" t="s">
        <v>128</v>
      </c>
      <c r="T11" s="239" t="s">
        <v>128</v>
      </c>
      <c r="U11" s="222">
        <v>0.11899999999999999</v>
      </c>
      <c r="V11" s="222">
        <f>ROUND(E11*U11,2)</f>
        <v>31.27</v>
      </c>
      <c r="W11" s="222"/>
      <c r="X11" s="222" t="s">
        <v>129</v>
      </c>
      <c r="Y11" s="222" t="s">
        <v>130</v>
      </c>
      <c r="Z11" s="212"/>
      <c r="AA11" s="212"/>
      <c r="AB11" s="212"/>
      <c r="AC11" s="212"/>
      <c r="AD11" s="212"/>
      <c r="AE11" s="212"/>
      <c r="AF11" s="212"/>
      <c r="AG11" s="212" t="s">
        <v>131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19"/>
      <c r="B12" s="220"/>
      <c r="C12" s="255" t="s">
        <v>562</v>
      </c>
      <c r="D12" s="223"/>
      <c r="E12" s="224">
        <v>244.2</v>
      </c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146</v>
      </c>
      <c r="AH12" s="212">
        <v>5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55" t="s">
        <v>563</v>
      </c>
      <c r="D13" s="223"/>
      <c r="E13" s="224">
        <v>18.600000000000001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146</v>
      </c>
      <c r="AH13" s="212">
        <v>5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 x14ac:dyDescent="0.2">
      <c r="A14" s="233">
        <v>3</v>
      </c>
      <c r="B14" s="234" t="s">
        <v>564</v>
      </c>
      <c r="C14" s="253" t="s">
        <v>565</v>
      </c>
      <c r="D14" s="235" t="s">
        <v>126</v>
      </c>
      <c r="E14" s="236">
        <v>415.5</v>
      </c>
      <c r="F14" s="237"/>
      <c r="G14" s="238">
        <f>ROUND(E14*F14,2)</f>
        <v>0</v>
      </c>
      <c r="H14" s="237"/>
      <c r="I14" s="238">
        <f>ROUND(E14*H14,2)</f>
        <v>0</v>
      </c>
      <c r="J14" s="237"/>
      <c r="K14" s="238">
        <f>ROUND(E14*J14,2)</f>
        <v>0</v>
      </c>
      <c r="L14" s="238">
        <v>21</v>
      </c>
      <c r="M14" s="238">
        <f>G14*(1+L14/100)</f>
        <v>0</v>
      </c>
      <c r="N14" s="236">
        <v>0</v>
      </c>
      <c r="O14" s="236">
        <f>ROUND(E14*N14,2)</f>
        <v>0</v>
      </c>
      <c r="P14" s="236">
        <v>0.11</v>
      </c>
      <c r="Q14" s="236">
        <f>ROUND(E14*P14,2)</f>
        <v>45.71</v>
      </c>
      <c r="R14" s="238" t="s">
        <v>127</v>
      </c>
      <c r="S14" s="238" t="s">
        <v>128</v>
      </c>
      <c r="T14" s="239" t="s">
        <v>128</v>
      </c>
      <c r="U14" s="222">
        <v>0.08</v>
      </c>
      <c r="V14" s="222">
        <f>ROUND(E14*U14,2)</f>
        <v>33.24</v>
      </c>
      <c r="W14" s="222"/>
      <c r="X14" s="222" t="s">
        <v>129</v>
      </c>
      <c r="Y14" s="222" t="s">
        <v>130</v>
      </c>
      <c r="Z14" s="212"/>
      <c r="AA14" s="212"/>
      <c r="AB14" s="212"/>
      <c r="AC14" s="212"/>
      <c r="AD14" s="212"/>
      <c r="AE14" s="212"/>
      <c r="AF14" s="212"/>
      <c r="AG14" s="212" t="s">
        <v>131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2" x14ac:dyDescent="0.2">
      <c r="A15" s="219"/>
      <c r="B15" s="220"/>
      <c r="C15" s="254" t="s">
        <v>134</v>
      </c>
      <c r="D15" s="248"/>
      <c r="E15" s="248"/>
      <c r="F15" s="248"/>
      <c r="G15" s="248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135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47" t="str">
        <f>C15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5" s="212"/>
      <c r="BC15" s="212"/>
      <c r="BD15" s="212"/>
      <c r="BE15" s="212"/>
      <c r="BF15" s="212"/>
      <c r="BG15" s="212"/>
      <c r="BH15" s="212"/>
    </row>
    <row r="16" spans="1:60" ht="22.5" outlineLevel="1" x14ac:dyDescent="0.2">
      <c r="A16" s="233">
        <v>4</v>
      </c>
      <c r="B16" s="234" t="s">
        <v>136</v>
      </c>
      <c r="C16" s="253" t="s">
        <v>137</v>
      </c>
      <c r="D16" s="235" t="s">
        <v>126</v>
      </c>
      <c r="E16" s="236">
        <v>244.2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0</v>
      </c>
      <c r="O16" s="236">
        <f>ROUND(E16*N16,2)</f>
        <v>0</v>
      </c>
      <c r="P16" s="236">
        <v>0.154</v>
      </c>
      <c r="Q16" s="236">
        <f>ROUND(E16*P16,2)</f>
        <v>37.61</v>
      </c>
      <c r="R16" s="238" t="s">
        <v>127</v>
      </c>
      <c r="S16" s="238" t="s">
        <v>128</v>
      </c>
      <c r="T16" s="239" t="s">
        <v>128</v>
      </c>
      <c r="U16" s="222">
        <v>9.6000000000000002E-2</v>
      </c>
      <c r="V16" s="222">
        <f>ROUND(E16*U16,2)</f>
        <v>23.44</v>
      </c>
      <c r="W16" s="222"/>
      <c r="X16" s="222" t="s">
        <v>129</v>
      </c>
      <c r="Y16" s="222" t="s">
        <v>130</v>
      </c>
      <c r="Z16" s="212"/>
      <c r="AA16" s="212"/>
      <c r="AB16" s="212"/>
      <c r="AC16" s="212"/>
      <c r="AD16" s="212"/>
      <c r="AE16" s="212"/>
      <c r="AF16" s="212"/>
      <c r="AG16" s="212" t="s">
        <v>131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22.5" outlineLevel="2" x14ac:dyDescent="0.2">
      <c r="A17" s="219"/>
      <c r="B17" s="220"/>
      <c r="C17" s="254" t="s">
        <v>134</v>
      </c>
      <c r="D17" s="248"/>
      <c r="E17" s="248"/>
      <c r="F17" s="248"/>
      <c r="G17" s="248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135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47" t="str">
        <f>C17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55" t="s">
        <v>566</v>
      </c>
      <c r="D18" s="223"/>
      <c r="E18" s="224">
        <v>244.2</v>
      </c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146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33">
        <v>5</v>
      </c>
      <c r="B19" s="234" t="s">
        <v>453</v>
      </c>
      <c r="C19" s="253" t="s">
        <v>454</v>
      </c>
      <c r="D19" s="235" t="s">
        <v>140</v>
      </c>
      <c r="E19" s="236">
        <v>170.6</v>
      </c>
      <c r="F19" s="237"/>
      <c r="G19" s="238">
        <f>ROUND(E19*F19,2)</f>
        <v>0</v>
      </c>
      <c r="H19" s="237"/>
      <c r="I19" s="238">
        <f>ROUND(E19*H19,2)</f>
        <v>0</v>
      </c>
      <c r="J19" s="237"/>
      <c r="K19" s="238">
        <f>ROUND(E19*J19,2)</f>
        <v>0</v>
      </c>
      <c r="L19" s="238">
        <v>21</v>
      </c>
      <c r="M19" s="238">
        <f>G19*(1+L19/100)</f>
        <v>0</v>
      </c>
      <c r="N19" s="236">
        <v>0</v>
      </c>
      <c r="O19" s="236">
        <f>ROUND(E19*N19,2)</f>
        <v>0</v>
      </c>
      <c r="P19" s="236">
        <v>0.40799999999999997</v>
      </c>
      <c r="Q19" s="236">
        <f>ROUND(E19*P19,2)</f>
        <v>69.599999999999994</v>
      </c>
      <c r="R19" s="238" t="s">
        <v>141</v>
      </c>
      <c r="S19" s="238" t="s">
        <v>128</v>
      </c>
      <c r="T19" s="239" t="s">
        <v>128</v>
      </c>
      <c r="U19" s="222">
        <v>0.54</v>
      </c>
      <c r="V19" s="222">
        <f>ROUND(E19*U19,2)</f>
        <v>92.12</v>
      </c>
      <c r="W19" s="222"/>
      <c r="X19" s="222" t="s">
        <v>129</v>
      </c>
      <c r="Y19" s="222" t="s">
        <v>130</v>
      </c>
      <c r="Z19" s="212"/>
      <c r="AA19" s="212"/>
      <c r="AB19" s="212"/>
      <c r="AC19" s="212"/>
      <c r="AD19" s="212"/>
      <c r="AE19" s="212"/>
      <c r="AF19" s="212"/>
      <c r="AG19" s="212" t="s">
        <v>131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54" t="s">
        <v>142</v>
      </c>
      <c r="D20" s="248"/>
      <c r="E20" s="248"/>
      <c r="F20" s="248"/>
      <c r="G20" s="248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135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6</v>
      </c>
      <c r="B21" s="234" t="s">
        <v>143</v>
      </c>
      <c r="C21" s="253" t="s">
        <v>144</v>
      </c>
      <c r="D21" s="235" t="s">
        <v>140</v>
      </c>
      <c r="E21" s="236">
        <v>12.03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1.7243999999999999</v>
      </c>
      <c r="Q21" s="236">
        <f>ROUND(E21*P21,2)</f>
        <v>20.74</v>
      </c>
      <c r="R21" s="238" t="s">
        <v>141</v>
      </c>
      <c r="S21" s="238" t="s">
        <v>128</v>
      </c>
      <c r="T21" s="239" t="s">
        <v>128</v>
      </c>
      <c r="U21" s="222">
        <v>0.61</v>
      </c>
      <c r="V21" s="222">
        <f>ROUND(E21*U21,2)</f>
        <v>7.34</v>
      </c>
      <c r="W21" s="222"/>
      <c r="X21" s="222" t="s">
        <v>129</v>
      </c>
      <c r="Y21" s="222" t="s">
        <v>130</v>
      </c>
      <c r="Z21" s="212"/>
      <c r="AA21" s="212"/>
      <c r="AB21" s="212"/>
      <c r="AC21" s="212"/>
      <c r="AD21" s="212"/>
      <c r="AE21" s="212"/>
      <c r="AF21" s="212"/>
      <c r="AG21" s="212" t="s">
        <v>131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54" t="s">
        <v>142</v>
      </c>
      <c r="D22" s="248"/>
      <c r="E22" s="248"/>
      <c r="F22" s="248"/>
      <c r="G22" s="248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135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55" t="s">
        <v>567</v>
      </c>
      <c r="D23" s="223"/>
      <c r="E23" s="224">
        <v>12.03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146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 x14ac:dyDescent="0.2">
      <c r="A24" s="233">
        <v>7</v>
      </c>
      <c r="B24" s="234" t="s">
        <v>147</v>
      </c>
      <c r="C24" s="253" t="s">
        <v>148</v>
      </c>
      <c r="D24" s="235" t="s">
        <v>149</v>
      </c>
      <c r="E24" s="236">
        <v>272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 t="s">
        <v>150</v>
      </c>
      <c r="S24" s="238" t="s">
        <v>128</v>
      </c>
      <c r="T24" s="239" t="s">
        <v>128</v>
      </c>
      <c r="U24" s="222">
        <v>0.2</v>
      </c>
      <c r="V24" s="222">
        <f>ROUND(E24*U24,2)</f>
        <v>54.4</v>
      </c>
      <c r="W24" s="222"/>
      <c r="X24" s="222" t="s">
        <v>129</v>
      </c>
      <c r="Y24" s="222" t="s">
        <v>130</v>
      </c>
      <c r="Z24" s="212"/>
      <c r="AA24" s="212"/>
      <c r="AB24" s="212"/>
      <c r="AC24" s="212"/>
      <c r="AD24" s="212"/>
      <c r="AE24" s="212"/>
      <c r="AF24" s="212"/>
      <c r="AG24" s="212" t="s">
        <v>131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2" x14ac:dyDescent="0.2">
      <c r="A25" s="219"/>
      <c r="B25" s="220"/>
      <c r="C25" s="254" t="s">
        <v>151</v>
      </c>
      <c r="D25" s="248"/>
      <c r="E25" s="248"/>
      <c r="F25" s="248"/>
      <c r="G25" s="248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135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47" t="str">
        <f>C25</f>
        <v>na vzdálenost od hladiny vody v jímce po výšku roviny proložené osou nejvyššího bodu výtlačného potrubí. Včetně odpadní potrubí v délce do 20 m.</v>
      </c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55" t="s">
        <v>568</v>
      </c>
      <c r="D26" s="223"/>
      <c r="E26" s="224">
        <v>272</v>
      </c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146</v>
      </c>
      <c r="AH26" s="212">
        <v>5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33">
        <v>8</v>
      </c>
      <c r="B27" s="234" t="s">
        <v>152</v>
      </c>
      <c r="C27" s="253" t="s">
        <v>153</v>
      </c>
      <c r="D27" s="235" t="s">
        <v>154</v>
      </c>
      <c r="E27" s="236">
        <v>34</v>
      </c>
      <c r="F27" s="237"/>
      <c r="G27" s="238">
        <f>ROUND(E27*F27,2)</f>
        <v>0</v>
      </c>
      <c r="H27" s="237"/>
      <c r="I27" s="238">
        <f>ROUND(E27*H27,2)</f>
        <v>0</v>
      </c>
      <c r="J27" s="237"/>
      <c r="K27" s="238">
        <f>ROUND(E27*J27,2)</f>
        <v>0</v>
      </c>
      <c r="L27" s="238">
        <v>21</v>
      </c>
      <c r="M27" s="238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8" t="s">
        <v>150</v>
      </c>
      <c r="S27" s="238" t="s">
        <v>128</v>
      </c>
      <c r="T27" s="239" t="s">
        <v>128</v>
      </c>
      <c r="U27" s="222">
        <v>0</v>
      </c>
      <c r="V27" s="222">
        <f>ROUND(E27*U27,2)</f>
        <v>0</v>
      </c>
      <c r="W27" s="222"/>
      <c r="X27" s="222" t="s">
        <v>129</v>
      </c>
      <c r="Y27" s="222" t="s">
        <v>130</v>
      </c>
      <c r="Z27" s="212"/>
      <c r="AA27" s="212"/>
      <c r="AB27" s="212"/>
      <c r="AC27" s="212"/>
      <c r="AD27" s="212"/>
      <c r="AE27" s="212"/>
      <c r="AF27" s="212"/>
      <c r="AG27" s="212" t="s">
        <v>131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2" x14ac:dyDescent="0.2">
      <c r="A28" s="219"/>
      <c r="B28" s="220"/>
      <c r="C28" s="254" t="s">
        <v>155</v>
      </c>
      <c r="D28" s="248"/>
      <c r="E28" s="248"/>
      <c r="F28" s="248"/>
      <c r="G28" s="248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135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47" t="str">
        <f>C28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33">
        <v>9</v>
      </c>
      <c r="B29" s="234" t="s">
        <v>156</v>
      </c>
      <c r="C29" s="253" t="s">
        <v>157</v>
      </c>
      <c r="D29" s="235" t="s">
        <v>158</v>
      </c>
      <c r="E29" s="236">
        <v>131.09</v>
      </c>
      <c r="F29" s="237"/>
      <c r="G29" s="238">
        <f>ROUND(E29*F29,2)</f>
        <v>0</v>
      </c>
      <c r="H29" s="237"/>
      <c r="I29" s="238">
        <f>ROUND(E29*H29,2)</f>
        <v>0</v>
      </c>
      <c r="J29" s="237"/>
      <c r="K29" s="238">
        <f>ROUND(E29*J29,2)</f>
        <v>0</v>
      </c>
      <c r="L29" s="238">
        <v>21</v>
      </c>
      <c r="M29" s="238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8" t="s">
        <v>150</v>
      </c>
      <c r="S29" s="238" t="s">
        <v>128</v>
      </c>
      <c r="T29" s="239" t="s">
        <v>128</v>
      </c>
      <c r="U29" s="222">
        <v>1.76</v>
      </c>
      <c r="V29" s="222">
        <f>ROUND(E29*U29,2)</f>
        <v>230.72</v>
      </c>
      <c r="W29" s="222"/>
      <c r="X29" s="222" t="s">
        <v>129</v>
      </c>
      <c r="Y29" s="222" t="s">
        <v>130</v>
      </c>
      <c r="Z29" s="212"/>
      <c r="AA29" s="212"/>
      <c r="AB29" s="212"/>
      <c r="AC29" s="212"/>
      <c r="AD29" s="212"/>
      <c r="AE29" s="212"/>
      <c r="AF29" s="212"/>
      <c r="AG29" s="212" t="s">
        <v>131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54" t="s">
        <v>159</v>
      </c>
      <c r="D30" s="248"/>
      <c r="E30" s="248"/>
      <c r="F30" s="248"/>
      <c r="G30" s="248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135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47" t="str">
        <f>C30</f>
        <v>Příplatek k cenám hloubených vykopávek za ztížení vykopávky v blízkosti podzemního vedení nebo výbušnin pro jakoukoliv třídu horniny.</v>
      </c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55" t="s">
        <v>569</v>
      </c>
      <c r="D31" s="223"/>
      <c r="E31" s="224">
        <v>69.09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146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19"/>
      <c r="B32" s="220"/>
      <c r="C32" s="255" t="s">
        <v>570</v>
      </c>
      <c r="D32" s="223"/>
      <c r="E32" s="224">
        <v>62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146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33">
        <v>10</v>
      </c>
      <c r="B33" s="234" t="s">
        <v>459</v>
      </c>
      <c r="C33" s="253" t="s">
        <v>460</v>
      </c>
      <c r="D33" s="235" t="s">
        <v>158</v>
      </c>
      <c r="E33" s="236">
        <v>210.773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8" t="s">
        <v>150</v>
      </c>
      <c r="S33" s="238" t="s">
        <v>128</v>
      </c>
      <c r="T33" s="239" t="s">
        <v>128</v>
      </c>
      <c r="U33" s="222">
        <v>1.556</v>
      </c>
      <c r="V33" s="222">
        <f>ROUND(E33*U33,2)</f>
        <v>327.96</v>
      </c>
      <c r="W33" s="222"/>
      <c r="X33" s="222" t="s">
        <v>129</v>
      </c>
      <c r="Y33" s="222" t="s">
        <v>130</v>
      </c>
      <c r="Z33" s="212"/>
      <c r="AA33" s="212"/>
      <c r="AB33" s="212"/>
      <c r="AC33" s="212"/>
      <c r="AD33" s="212"/>
      <c r="AE33" s="212"/>
      <c r="AF33" s="212"/>
      <c r="AG33" s="212" t="s">
        <v>131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22.5" outlineLevel="2" x14ac:dyDescent="0.2">
      <c r="A34" s="219"/>
      <c r="B34" s="220"/>
      <c r="C34" s="254" t="s">
        <v>163</v>
      </c>
      <c r="D34" s="248"/>
      <c r="E34" s="248"/>
      <c r="F34" s="248"/>
      <c r="G34" s="248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47" t="str">
        <f>C34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55" t="s">
        <v>571</v>
      </c>
      <c r="D35" s="223"/>
      <c r="E35" s="224">
        <v>61.353000000000002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146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2">
      <c r="A36" s="219"/>
      <c r="B36" s="220"/>
      <c r="C36" s="255" t="s">
        <v>572</v>
      </c>
      <c r="D36" s="223"/>
      <c r="E36" s="224">
        <v>149.41999999999999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146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33">
        <v>11</v>
      </c>
      <c r="B37" s="234" t="s">
        <v>166</v>
      </c>
      <c r="C37" s="253" t="s">
        <v>167</v>
      </c>
      <c r="D37" s="235" t="s">
        <v>158</v>
      </c>
      <c r="E37" s="236">
        <v>210.773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 t="s">
        <v>150</v>
      </c>
      <c r="S37" s="238" t="s">
        <v>128</v>
      </c>
      <c r="T37" s="239" t="s">
        <v>128</v>
      </c>
      <c r="U37" s="222">
        <v>0.107</v>
      </c>
      <c r="V37" s="222">
        <f>ROUND(E37*U37,2)</f>
        <v>22.55</v>
      </c>
      <c r="W37" s="222"/>
      <c r="X37" s="222" t="s">
        <v>129</v>
      </c>
      <c r="Y37" s="222" t="s">
        <v>130</v>
      </c>
      <c r="Z37" s="212"/>
      <c r="AA37" s="212"/>
      <c r="AB37" s="212"/>
      <c r="AC37" s="212"/>
      <c r="AD37" s="212"/>
      <c r="AE37" s="212"/>
      <c r="AF37" s="212"/>
      <c r="AG37" s="212" t="s">
        <v>131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2" x14ac:dyDescent="0.2">
      <c r="A38" s="219"/>
      <c r="B38" s="220"/>
      <c r="C38" s="254" t="s">
        <v>163</v>
      </c>
      <c r="D38" s="248"/>
      <c r="E38" s="248"/>
      <c r="F38" s="248"/>
      <c r="G38" s="248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135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47" t="str">
        <f>C38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55" t="s">
        <v>573</v>
      </c>
      <c r="D39" s="223"/>
      <c r="E39" s="224">
        <v>210.773</v>
      </c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146</v>
      </c>
      <c r="AH39" s="212">
        <v>5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33">
        <v>12</v>
      </c>
      <c r="B40" s="234" t="s">
        <v>169</v>
      </c>
      <c r="C40" s="253" t="s">
        <v>170</v>
      </c>
      <c r="D40" s="235" t="s">
        <v>158</v>
      </c>
      <c r="E40" s="236">
        <v>455.23615999999998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 t="s">
        <v>150</v>
      </c>
      <c r="S40" s="238" t="s">
        <v>128</v>
      </c>
      <c r="T40" s="239" t="s">
        <v>128</v>
      </c>
      <c r="U40" s="222">
        <v>0.16</v>
      </c>
      <c r="V40" s="222">
        <f>ROUND(E40*U40,2)</f>
        <v>72.84</v>
      </c>
      <c r="W40" s="222"/>
      <c r="X40" s="222" t="s">
        <v>129</v>
      </c>
      <c r="Y40" s="222" t="s">
        <v>130</v>
      </c>
      <c r="Z40" s="212"/>
      <c r="AA40" s="212"/>
      <c r="AB40" s="212"/>
      <c r="AC40" s="212"/>
      <c r="AD40" s="212"/>
      <c r="AE40" s="212"/>
      <c r="AF40" s="212"/>
      <c r="AG40" s="212" t="s">
        <v>131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33.75" outlineLevel="2" x14ac:dyDescent="0.2">
      <c r="A41" s="219"/>
      <c r="B41" s="220"/>
      <c r="C41" s="254" t="s">
        <v>171</v>
      </c>
      <c r="D41" s="248"/>
      <c r="E41" s="248"/>
      <c r="F41" s="248"/>
      <c r="G41" s="248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135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47" t="str">
        <f>C41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1" s="212"/>
      <c r="BC41" s="212"/>
      <c r="BD41" s="212"/>
      <c r="BE41" s="212"/>
      <c r="BF41" s="212"/>
      <c r="BG41" s="212"/>
      <c r="BH41" s="212"/>
    </row>
    <row r="42" spans="1:60" ht="22.5" outlineLevel="2" x14ac:dyDescent="0.2">
      <c r="A42" s="219"/>
      <c r="B42" s="220"/>
      <c r="C42" s="255" t="s">
        <v>574</v>
      </c>
      <c r="D42" s="223"/>
      <c r="E42" s="224">
        <v>490.28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146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 x14ac:dyDescent="0.2">
      <c r="A43" s="219"/>
      <c r="B43" s="220"/>
      <c r="C43" s="255" t="s">
        <v>575</v>
      </c>
      <c r="D43" s="223"/>
      <c r="E43" s="224">
        <v>-21.438230000000001</v>
      </c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146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55" t="s">
        <v>576</v>
      </c>
      <c r="D44" s="223"/>
      <c r="E44" s="224">
        <v>-13.60561</v>
      </c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146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33">
        <v>13</v>
      </c>
      <c r="B45" s="234" t="s">
        <v>175</v>
      </c>
      <c r="C45" s="253" t="s">
        <v>176</v>
      </c>
      <c r="D45" s="235" t="s">
        <v>158</v>
      </c>
      <c r="E45" s="236">
        <v>455.23615999999998</v>
      </c>
      <c r="F45" s="237"/>
      <c r="G45" s="238">
        <f>ROUND(E45*F45,2)</f>
        <v>0</v>
      </c>
      <c r="H45" s="237"/>
      <c r="I45" s="238">
        <f>ROUND(E45*H45,2)</f>
        <v>0</v>
      </c>
      <c r="J45" s="237"/>
      <c r="K45" s="238">
        <f>ROUND(E45*J45,2)</f>
        <v>0</v>
      </c>
      <c r="L45" s="238">
        <v>21</v>
      </c>
      <c r="M45" s="238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8" t="s">
        <v>150</v>
      </c>
      <c r="S45" s="238" t="s">
        <v>128</v>
      </c>
      <c r="T45" s="239" t="s">
        <v>128</v>
      </c>
      <c r="U45" s="222">
        <v>8.4000000000000005E-2</v>
      </c>
      <c r="V45" s="222">
        <f>ROUND(E45*U45,2)</f>
        <v>38.24</v>
      </c>
      <c r="W45" s="222"/>
      <c r="X45" s="222" t="s">
        <v>129</v>
      </c>
      <c r="Y45" s="222" t="s">
        <v>130</v>
      </c>
      <c r="Z45" s="212"/>
      <c r="AA45" s="212"/>
      <c r="AB45" s="212"/>
      <c r="AC45" s="212"/>
      <c r="AD45" s="212"/>
      <c r="AE45" s="212"/>
      <c r="AF45" s="212"/>
      <c r="AG45" s="212" t="s">
        <v>131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33.75" outlineLevel="2" x14ac:dyDescent="0.2">
      <c r="A46" s="219"/>
      <c r="B46" s="220"/>
      <c r="C46" s="254" t="s">
        <v>171</v>
      </c>
      <c r="D46" s="248"/>
      <c r="E46" s="248"/>
      <c r="F46" s="248"/>
      <c r="G46" s="248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135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47" t="str">
        <f>C46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19"/>
      <c r="B47" s="220"/>
      <c r="C47" s="255" t="s">
        <v>577</v>
      </c>
      <c r="D47" s="223"/>
      <c r="E47" s="224">
        <v>455.23615999999998</v>
      </c>
      <c r="F47" s="222"/>
      <c r="G47" s="22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146</v>
      </c>
      <c r="AH47" s="212">
        <v>5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ht="22.5" outlineLevel="1" x14ac:dyDescent="0.2">
      <c r="A48" s="233">
        <v>14</v>
      </c>
      <c r="B48" s="234" t="s">
        <v>178</v>
      </c>
      <c r="C48" s="253" t="s">
        <v>179</v>
      </c>
      <c r="D48" s="235" t="s">
        <v>126</v>
      </c>
      <c r="E48" s="236">
        <v>802.76</v>
      </c>
      <c r="F48" s="237"/>
      <c r="G48" s="238">
        <f>ROUND(E48*F48,2)</f>
        <v>0</v>
      </c>
      <c r="H48" s="237"/>
      <c r="I48" s="238">
        <f>ROUND(E48*H48,2)</f>
        <v>0</v>
      </c>
      <c r="J48" s="237"/>
      <c r="K48" s="238">
        <f>ROUND(E48*J48,2)</f>
        <v>0</v>
      </c>
      <c r="L48" s="238">
        <v>21</v>
      </c>
      <c r="M48" s="238">
        <f>G48*(1+L48/100)</f>
        <v>0</v>
      </c>
      <c r="N48" s="236">
        <v>8.4999999999999995E-4</v>
      </c>
      <c r="O48" s="236">
        <f>ROUND(E48*N48,2)</f>
        <v>0.68</v>
      </c>
      <c r="P48" s="236">
        <v>0</v>
      </c>
      <c r="Q48" s="236">
        <f>ROUND(E48*P48,2)</f>
        <v>0</v>
      </c>
      <c r="R48" s="238" t="s">
        <v>150</v>
      </c>
      <c r="S48" s="238" t="s">
        <v>128</v>
      </c>
      <c r="T48" s="239" t="s">
        <v>128</v>
      </c>
      <c r="U48" s="222">
        <v>0.48</v>
      </c>
      <c r="V48" s="222">
        <f>ROUND(E48*U48,2)</f>
        <v>385.32</v>
      </c>
      <c r="W48" s="222"/>
      <c r="X48" s="222" t="s">
        <v>129</v>
      </c>
      <c r="Y48" s="222" t="s">
        <v>130</v>
      </c>
      <c r="Z48" s="212"/>
      <c r="AA48" s="212"/>
      <c r="AB48" s="212"/>
      <c r="AC48" s="212"/>
      <c r="AD48" s="212"/>
      <c r="AE48" s="212"/>
      <c r="AF48" s="212"/>
      <c r="AG48" s="212" t="s">
        <v>131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19"/>
      <c r="B49" s="220"/>
      <c r="C49" s="254" t="s">
        <v>180</v>
      </c>
      <c r="D49" s="248"/>
      <c r="E49" s="248"/>
      <c r="F49" s="248"/>
      <c r="G49" s="248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135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2" x14ac:dyDescent="0.2">
      <c r="A50" s="219"/>
      <c r="B50" s="220"/>
      <c r="C50" s="255" t="s">
        <v>578</v>
      </c>
      <c r="D50" s="223"/>
      <c r="E50" s="224">
        <v>802.76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146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33">
        <v>15</v>
      </c>
      <c r="B51" s="234" t="s">
        <v>182</v>
      </c>
      <c r="C51" s="253" t="s">
        <v>183</v>
      </c>
      <c r="D51" s="235" t="s">
        <v>126</v>
      </c>
      <c r="E51" s="236">
        <v>802.76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 t="s">
        <v>150</v>
      </c>
      <c r="S51" s="238" t="s">
        <v>128</v>
      </c>
      <c r="T51" s="239" t="s">
        <v>128</v>
      </c>
      <c r="U51" s="222">
        <v>0.32700000000000001</v>
      </c>
      <c r="V51" s="222">
        <f>ROUND(E51*U51,2)</f>
        <v>262.5</v>
      </c>
      <c r="W51" s="222"/>
      <c r="X51" s="222" t="s">
        <v>129</v>
      </c>
      <c r="Y51" s="222" t="s">
        <v>130</v>
      </c>
      <c r="Z51" s="212"/>
      <c r="AA51" s="212"/>
      <c r="AB51" s="212"/>
      <c r="AC51" s="212"/>
      <c r="AD51" s="212"/>
      <c r="AE51" s="212"/>
      <c r="AF51" s="212"/>
      <c r="AG51" s="212" t="s">
        <v>131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54" t="s">
        <v>184</v>
      </c>
      <c r="D52" s="248"/>
      <c r="E52" s="248"/>
      <c r="F52" s="248"/>
      <c r="G52" s="248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135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55" t="s">
        <v>579</v>
      </c>
      <c r="D53" s="223"/>
      <c r="E53" s="224">
        <v>802.76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146</v>
      </c>
      <c r="AH53" s="212">
        <v>5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33">
        <v>16</v>
      </c>
      <c r="B54" s="234" t="s">
        <v>580</v>
      </c>
      <c r="C54" s="253" t="s">
        <v>581</v>
      </c>
      <c r="D54" s="235" t="s">
        <v>158</v>
      </c>
      <c r="E54" s="236">
        <v>666.00915999999995</v>
      </c>
      <c r="F54" s="237"/>
      <c r="G54" s="238">
        <f>ROUND(E54*F54,2)</f>
        <v>0</v>
      </c>
      <c r="H54" s="237"/>
      <c r="I54" s="238">
        <f>ROUND(E54*H54,2)</f>
        <v>0</v>
      </c>
      <c r="J54" s="237"/>
      <c r="K54" s="238">
        <f>ROUND(E54*J54,2)</f>
        <v>0</v>
      </c>
      <c r="L54" s="238">
        <v>21</v>
      </c>
      <c r="M54" s="238">
        <f>G54*(1+L54/100)</f>
        <v>0</v>
      </c>
      <c r="N54" s="236">
        <v>0</v>
      </c>
      <c r="O54" s="236">
        <f>ROUND(E54*N54,2)</f>
        <v>0</v>
      </c>
      <c r="P54" s="236">
        <v>0</v>
      </c>
      <c r="Q54" s="236">
        <f>ROUND(E54*P54,2)</f>
        <v>0</v>
      </c>
      <c r="R54" s="238" t="s">
        <v>150</v>
      </c>
      <c r="S54" s="238" t="s">
        <v>128</v>
      </c>
      <c r="T54" s="239" t="s">
        <v>128</v>
      </c>
      <c r="U54" s="222">
        <v>0.51900000000000002</v>
      </c>
      <c r="V54" s="222">
        <f>ROUND(E54*U54,2)</f>
        <v>345.66</v>
      </c>
      <c r="W54" s="222"/>
      <c r="X54" s="222" t="s">
        <v>129</v>
      </c>
      <c r="Y54" s="222" t="s">
        <v>130</v>
      </c>
      <c r="Z54" s="212"/>
      <c r="AA54" s="212"/>
      <c r="AB54" s="212"/>
      <c r="AC54" s="212"/>
      <c r="AD54" s="212"/>
      <c r="AE54" s="212"/>
      <c r="AF54" s="212"/>
      <c r="AG54" s="212" t="s">
        <v>131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19"/>
      <c r="B55" s="220"/>
      <c r="C55" s="254" t="s">
        <v>188</v>
      </c>
      <c r="D55" s="248"/>
      <c r="E55" s="248"/>
      <c r="F55" s="248"/>
      <c r="G55" s="248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47" t="str">
        <f>C55</f>
        <v>bez naložení do dopravní nádoby, ale s vyprázdněním dopravní nádoby na hromadu nebo na dopravní prostředek,</v>
      </c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55" t="s">
        <v>573</v>
      </c>
      <c r="D56" s="223"/>
      <c r="E56" s="224">
        <v>210.773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146</v>
      </c>
      <c r="AH56" s="212">
        <v>5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55" t="s">
        <v>577</v>
      </c>
      <c r="D57" s="223"/>
      <c r="E57" s="224">
        <v>455.23615999999998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146</v>
      </c>
      <c r="AH57" s="212">
        <v>5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33">
        <v>17</v>
      </c>
      <c r="B58" s="234" t="s">
        <v>189</v>
      </c>
      <c r="C58" s="253" t="s">
        <v>190</v>
      </c>
      <c r="D58" s="235" t="s">
        <v>158</v>
      </c>
      <c r="E58" s="236">
        <v>666.00915999999995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 t="s">
        <v>150</v>
      </c>
      <c r="S58" s="238" t="s">
        <v>128</v>
      </c>
      <c r="T58" s="239" t="s">
        <v>128</v>
      </c>
      <c r="U58" s="222">
        <v>1.0999999999999999E-2</v>
      </c>
      <c r="V58" s="222">
        <f>ROUND(E58*U58,2)</f>
        <v>7.33</v>
      </c>
      <c r="W58" s="222"/>
      <c r="X58" s="222" t="s">
        <v>129</v>
      </c>
      <c r="Y58" s="222" t="s">
        <v>130</v>
      </c>
      <c r="Z58" s="212"/>
      <c r="AA58" s="212"/>
      <c r="AB58" s="212"/>
      <c r="AC58" s="212"/>
      <c r="AD58" s="212"/>
      <c r="AE58" s="212"/>
      <c r="AF58" s="212"/>
      <c r="AG58" s="212" t="s">
        <v>131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19"/>
      <c r="B59" s="220"/>
      <c r="C59" s="254" t="s">
        <v>191</v>
      </c>
      <c r="D59" s="248"/>
      <c r="E59" s="248"/>
      <c r="F59" s="248"/>
      <c r="G59" s="248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135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55" t="s">
        <v>582</v>
      </c>
      <c r="D60" s="223"/>
      <c r="E60" s="224">
        <v>666.00915999999995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146</v>
      </c>
      <c r="AH60" s="212">
        <v>5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 x14ac:dyDescent="0.2">
      <c r="A61" s="233">
        <v>18</v>
      </c>
      <c r="B61" s="234" t="s">
        <v>193</v>
      </c>
      <c r="C61" s="253" t="s">
        <v>194</v>
      </c>
      <c r="D61" s="235" t="s">
        <v>158</v>
      </c>
      <c r="E61" s="236">
        <v>666.00915999999995</v>
      </c>
      <c r="F61" s="237"/>
      <c r="G61" s="238">
        <f>ROUND(E61*F61,2)</f>
        <v>0</v>
      </c>
      <c r="H61" s="237"/>
      <c r="I61" s="238">
        <f>ROUND(E61*H61,2)</f>
        <v>0</v>
      </c>
      <c r="J61" s="237"/>
      <c r="K61" s="238">
        <f>ROUND(E61*J61,2)</f>
        <v>0</v>
      </c>
      <c r="L61" s="238">
        <v>21</v>
      </c>
      <c r="M61" s="238">
        <f>G61*(1+L61/100)</f>
        <v>0</v>
      </c>
      <c r="N61" s="236">
        <v>0</v>
      </c>
      <c r="O61" s="236">
        <f>ROUND(E61*N61,2)</f>
        <v>0</v>
      </c>
      <c r="P61" s="236">
        <v>0</v>
      </c>
      <c r="Q61" s="236">
        <f>ROUND(E61*P61,2)</f>
        <v>0</v>
      </c>
      <c r="R61" s="238" t="s">
        <v>150</v>
      </c>
      <c r="S61" s="238" t="s">
        <v>128</v>
      </c>
      <c r="T61" s="239" t="s">
        <v>128</v>
      </c>
      <c r="U61" s="222">
        <v>1.0999999999999999E-2</v>
      </c>
      <c r="V61" s="222">
        <f>ROUND(E61*U61,2)</f>
        <v>7.33</v>
      </c>
      <c r="W61" s="222"/>
      <c r="X61" s="222" t="s">
        <v>129</v>
      </c>
      <c r="Y61" s="222" t="s">
        <v>130</v>
      </c>
      <c r="Z61" s="212"/>
      <c r="AA61" s="212"/>
      <c r="AB61" s="212"/>
      <c r="AC61" s="212"/>
      <c r="AD61" s="212"/>
      <c r="AE61" s="212"/>
      <c r="AF61" s="212"/>
      <c r="AG61" s="212" t="s">
        <v>131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54" t="s">
        <v>191</v>
      </c>
      <c r="D62" s="248"/>
      <c r="E62" s="248"/>
      <c r="F62" s="248"/>
      <c r="G62" s="248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135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55" t="s">
        <v>583</v>
      </c>
      <c r="D63" s="223"/>
      <c r="E63" s="224">
        <v>666.00915999999995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146</v>
      </c>
      <c r="AH63" s="212">
        <v>5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2.5" outlineLevel="1" x14ac:dyDescent="0.2">
      <c r="A64" s="233">
        <v>19</v>
      </c>
      <c r="B64" s="234" t="s">
        <v>196</v>
      </c>
      <c r="C64" s="253" t="s">
        <v>197</v>
      </c>
      <c r="D64" s="235" t="s">
        <v>158</v>
      </c>
      <c r="E64" s="236">
        <v>666.00915999999995</v>
      </c>
      <c r="F64" s="237"/>
      <c r="G64" s="238">
        <f>ROUND(E64*F64,2)</f>
        <v>0</v>
      </c>
      <c r="H64" s="237"/>
      <c r="I64" s="238">
        <f>ROUND(E64*H64,2)</f>
        <v>0</v>
      </c>
      <c r="J64" s="237"/>
      <c r="K64" s="238">
        <f>ROUND(E64*J64,2)</f>
        <v>0</v>
      </c>
      <c r="L64" s="238">
        <v>21</v>
      </c>
      <c r="M64" s="238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8" t="s">
        <v>150</v>
      </c>
      <c r="S64" s="238" t="s">
        <v>128</v>
      </c>
      <c r="T64" s="239" t="s">
        <v>128</v>
      </c>
      <c r="U64" s="222">
        <v>5.2999999999999999E-2</v>
      </c>
      <c r="V64" s="222">
        <f>ROUND(E64*U64,2)</f>
        <v>35.299999999999997</v>
      </c>
      <c r="W64" s="222"/>
      <c r="X64" s="222" t="s">
        <v>129</v>
      </c>
      <c r="Y64" s="222" t="s">
        <v>130</v>
      </c>
      <c r="Z64" s="212"/>
      <c r="AA64" s="212"/>
      <c r="AB64" s="212"/>
      <c r="AC64" s="212"/>
      <c r="AD64" s="212"/>
      <c r="AE64" s="212"/>
      <c r="AF64" s="212"/>
      <c r="AG64" s="212" t="s">
        <v>131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55" t="s">
        <v>582</v>
      </c>
      <c r="D65" s="223"/>
      <c r="E65" s="224">
        <v>666.00915999999995</v>
      </c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146</v>
      </c>
      <c r="AH65" s="212">
        <v>5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1" x14ac:dyDescent="0.2">
      <c r="A66" s="233">
        <v>20</v>
      </c>
      <c r="B66" s="234" t="s">
        <v>198</v>
      </c>
      <c r="C66" s="253" t="s">
        <v>199</v>
      </c>
      <c r="D66" s="235" t="s">
        <v>158</v>
      </c>
      <c r="E66" s="236">
        <v>435.18716000000001</v>
      </c>
      <c r="F66" s="237"/>
      <c r="G66" s="238">
        <f>ROUND(E66*F66,2)</f>
        <v>0</v>
      </c>
      <c r="H66" s="237"/>
      <c r="I66" s="238">
        <f>ROUND(E66*H66,2)</f>
        <v>0</v>
      </c>
      <c r="J66" s="237"/>
      <c r="K66" s="238">
        <f>ROUND(E66*J66,2)</f>
        <v>0</v>
      </c>
      <c r="L66" s="238">
        <v>21</v>
      </c>
      <c r="M66" s="238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8" t="s">
        <v>150</v>
      </c>
      <c r="S66" s="238" t="s">
        <v>128</v>
      </c>
      <c r="T66" s="239" t="s">
        <v>128</v>
      </c>
      <c r="U66" s="222">
        <v>0.20200000000000001</v>
      </c>
      <c r="V66" s="222">
        <f>ROUND(E66*U66,2)</f>
        <v>87.91</v>
      </c>
      <c r="W66" s="222"/>
      <c r="X66" s="222" t="s">
        <v>129</v>
      </c>
      <c r="Y66" s="222" t="s">
        <v>130</v>
      </c>
      <c r="Z66" s="212"/>
      <c r="AA66" s="212"/>
      <c r="AB66" s="212"/>
      <c r="AC66" s="212"/>
      <c r="AD66" s="212"/>
      <c r="AE66" s="212"/>
      <c r="AF66" s="212"/>
      <c r="AG66" s="212" t="s">
        <v>131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54" t="s">
        <v>200</v>
      </c>
      <c r="D67" s="248"/>
      <c r="E67" s="248"/>
      <c r="F67" s="248"/>
      <c r="G67" s="248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135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2">
      <c r="A68" s="219"/>
      <c r="B68" s="220"/>
      <c r="C68" s="256" t="s">
        <v>201</v>
      </c>
      <c r="D68" s="249"/>
      <c r="E68" s="249"/>
      <c r="F68" s="249"/>
      <c r="G68" s="249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202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5" t="s">
        <v>583</v>
      </c>
      <c r="D69" s="223"/>
      <c r="E69" s="224">
        <v>666.00915999999995</v>
      </c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146</v>
      </c>
      <c r="AH69" s="212">
        <v>5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">
      <c r="A70" s="219"/>
      <c r="B70" s="220"/>
      <c r="C70" s="255" t="s">
        <v>584</v>
      </c>
      <c r="D70" s="223"/>
      <c r="E70" s="224">
        <v>-32.634</v>
      </c>
      <c r="F70" s="222"/>
      <c r="G70" s="22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146</v>
      </c>
      <c r="AH70" s="212">
        <v>5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55" t="s">
        <v>585</v>
      </c>
      <c r="D71" s="223"/>
      <c r="E71" s="224">
        <v>-198.18799999999999</v>
      </c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146</v>
      </c>
      <c r="AH71" s="212">
        <v>5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33">
        <v>21</v>
      </c>
      <c r="B72" s="234" t="s">
        <v>205</v>
      </c>
      <c r="C72" s="253" t="s">
        <v>206</v>
      </c>
      <c r="D72" s="235" t="s">
        <v>158</v>
      </c>
      <c r="E72" s="236">
        <v>198.18799999999999</v>
      </c>
      <c r="F72" s="237"/>
      <c r="G72" s="238">
        <f>ROUND(E72*F72,2)</f>
        <v>0</v>
      </c>
      <c r="H72" s="237"/>
      <c r="I72" s="238">
        <f>ROUND(E72*H72,2)</f>
        <v>0</v>
      </c>
      <c r="J72" s="237"/>
      <c r="K72" s="238">
        <f>ROUND(E72*J72,2)</f>
        <v>0</v>
      </c>
      <c r="L72" s="238">
        <v>21</v>
      </c>
      <c r="M72" s="238">
        <f>G72*(1+L72/100)</f>
        <v>0</v>
      </c>
      <c r="N72" s="236">
        <v>1.7</v>
      </c>
      <c r="O72" s="236">
        <f>ROUND(E72*N72,2)</f>
        <v>336.92</v>
      </c>
      <c r="P72" s="236">
        <v>0</v>
      </c>
      <c r="Q72" s="236">
        <f>ROUND(E72*P72,2)</f>
        <v>0</v>
      </c>
      <c r="R72" s="238" t="s">
        <v>150</v>
      </c>
      <c r="S72" s="238" t="s">
        <v>128</v>
      </c>
      <c r="T72" s="239" t="s">
        <v>128</v>
      </c>
      <c r="U72" s="222">
        <v>1.59</v>
      </c>
      <c r="V72" s="222">
        <f>ROUND(E72*U72,2)</f>
        <v>315.12</v>
      </c>
      <c r="W72" s="222"/>
      <c r="X72" s="222" t="s">
        <v>129</v>
      </c>
      <c r="Y72" s="222" t="s">
        <v>130</v>
      </c>
      <c r="Z72" s="212"/>
      <c r="AA72" s="212"/>
      <c r="AB72" s="212"/>
      <c r="AC72" s="212"/>
      <c r="AD72" s="212"/>
      <c r="AE72" s="212"/>
      <c r="AF72" s="212"/>
      <c r="AG72" s="212" t="s">
        <v>131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ht="22.5" outlineLevel="2" x14ac:dyDescent="0.2">
      <c r="A73" s="219"/>
      <c r="B73" s="220"/>
      <c r="C73" s="254" t="s">
        <v>207</v>
      </c>
      <c r="D73" s="248"/>
      <c r="E73" s="248"/>
      <c r="F73" s="248"/>
      <c r="G73" s="248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135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47" t="str">
        <f>C73</f>
        <v>sypaninou z vhodných hornin tř. 1 - 4 nebo materiálem připraveným podél výkopu ve vzdálenosti do 3 m od jeho kraje, pro jakoukoliv hloubku výkopu a jakoukoliv míru zhutnění,</v>
      </c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19"/>
      <c r="B74" s="220"/>
      <c r="C74" s="255" t="s">
        <v>586</v>
      </c>
      <c r="D74" s="223"/>
      <c r="E74" s="224">
        <v>167.18799999999999</v>
      </c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146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">
      <c r="A75" s="219"/>
      <c r="B75" s="220"/>
      <c r="C75" s="255" t="s">
        <v>587</v>
      </c>
      <c r="D75" s="223"/>
      <c r="E75" s="224">
        <v>31</v>
      </c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146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33">
        <v>22</v>
      </c>
      <c r="B76" s="234" t="s">
        <v>210</v>
      </c>
      <c r="C76" s="253" t="s">
        <v>211</v>
      </c>
      <c r="D76" s="235" t="s">
        <v>126</v>
      </c>
      <c r="E76" s="236">
        <v>254</v>
      </c>
      <c r="F76" s="237"/>
      <c r="G76" s="238">
        <f>ROUND(E76*F76,2)</f>
        <v>0</v>
      </c>
      <c r="H76" s="237"/>
      <c r="I76" s="238">
        <f>ROUND(E76*H76,2)</f>
        <v>0</v>
      </c>
      <c r="J76" s="237"/>
      <c r="K76" s="238">
        <f>ROUND(E76*J76,2)</f>
        <v>0</v>
      </c>
      <c r="L76" s="238">
        <v>21</v>
      </c>
      <c r="M76" s="238">
        <f>G76*(1+L76/100)</f>
        <v>0</v>
      </c>
      <c r="N76" s="236">
        <v>0</v>
      </c>
      <c r="O76" s="236">
        <f>ROUND(E76*N76,2)</f>
        <v>0</v>
      </c>
      <c r="P76" s="236">
        <v>0</v>
      </c>
      <c r="Q76" s="236">
        <f>ROUND(E76*P76,2)</f>
        <v>0</v>
      </c>
      <c r="R76" s="238" t="s">
        <v>150</v>
      </c>
      <c r="S76" s="238" t="s">
        <v>128</v>
      </c>
      <c r="T76" s="239" t="s">
        <v>128</v>
      </c>
      <c r="U76" s="222">
        <v>1.7999999999999999E-2</v>
      </c>
      <c r="V76" s="222">
        <f>ROUND(E76*U76,2)</f>
        <v>4.57</v>
      </c>
      <c r="W76" s="222"/>
      <c r="X76" s="222" t="s">
        <v>129</v>
      </c>
      <c r="Y76" s="222" t="s">
        <v>130</v>
      </c>
      <c r="Z76" s="212"/>
      <c r="AA76" s="212"/>
      <c r="AB76" s="212"/>
      <c r="AC76" s="212"/>
      <c r="AD76" s="212"/>
      <c r="AE76" s="212"/>
      <c r="AF76" s="212"/>
      <c r="AG76" s="212" t="s">
        <v>131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54" t="s">
        <v>212</v>
      </c>
      <c r="D77" s="248"/>
      <c r="E77" s="248"/>
      <c r="F77" s="248"/>
      <c r="G77" s="248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135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19"/>
      <c r="B78" s="220"/>
      <c r="C78" s="255" t="s">
        <v>588</v>
      </c>
      <c r="D78" s="223"/>
      <c r="E78" s="224">
        <v>9.8000000000000007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146</v>
      </c>
      <c r="AH78" s="212">
        <v>5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55" t="s">
        <v>589</v>
      </c>
      <c r="D79" s="223"/>
      <c r="E79" s="224">
        <v>244.2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146</v>
      </c>
      <c r="AH79" s="212">
        <v>5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33">
        <v>23</v>
      </c>
      <c r="B80" s="234" t="s">
        <v>214</v>
      </c>
      <c r="C80" s="253" t="s">
        <v>215</v>
      </c>
      <c r="D80" s="235" t="s">
        <v>158</v>
      </c>
      <c r="E80" s="236">
        <v>666.00915999999995</v>
      </c>
      <c r="F80" s="237"/>
      <c r="G80" s="238">
        <f>ROUND(E80*F80,2)</f>
        <v>0</v>
      </c>
      <c r="H80" s="237"/>
      <c r="I80" s="238">
        <f>ROUND(E80*H80,2)</f>
        <v>0</v>
      </c>
      <c r="J80" s="237"/>
      <c r="K80" s="238">
        <f>ROUND(E80*J80,2)</f>
        <v>0</v>
      </c>
      <c r="L80" s="238">
        <v>21</v>
      </c>
      <c r="M80" s="238">
        <f>G80*(1+L80/100)</f>
        <v>0</v>
      </c>
      <c r="N80" s="236">
        <v>0</v>
      </c>
      <c r="O80" s="236">
        <f>ROUND(E80*N80,2)</f>
        <v>0</v>
      </c>
      <c r="P80" s="236">
        <v>0</v>
      </c>
      <c r="Q80" s="236">
        <f>ROUND(E80*P80,2)</f>
        <v>0</v>
      </c>
      <c r="R80" s="238" t="s">
        <v>150</v>
      </c>
      <c r="S80" s="238" t="s">
        <v>128</v>
      </c>
      <c r="T80" s="239" t="s">
        <v>128</v>
      </c>
      <c r="U80" s="222">
        <v>0</v>
      </c>
      <c r="V80" s="222">
        <f>ROUND(E80*U80,2)</f>
        <v>0</v>
      </c>
      <c r="W80" s="222"/>
      <c r="X80" s="222" t="s">
        <v>129</v>
      </c>
      <c r="Y80" s="222" t="s">
        <v>130</v>
      </c>
      <c r="Z80" s="212"/>
      <c r="AA80" s="212"/>
      <c r="AB80" s="212"/>
      <c r="AC80" s="212"/>
      <c r="AD80" s="212"/>
      <c r="AE80" s="212"/>
      <c r="AF80" s="212"/>
      <c r="AG80" s="212" t="s">
        <v>131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">
      <c r="A81" s="219"/>
      <c r="B81" s="220"/>
      <c r="C81" s="255" t="s">
        <v>590</v>
      </c>
      <c r="D81" s="223"/>
      <c r="E81" s="224">
        <v>666.00915999999995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146</v>
      </c>
      <c r="AH81" s="212">
        <v>5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 x14ac:dyDescent="0.2">
      <c r="A82" s="233">
        <v>24</v>
      </c>
      <c r="B82" s="234" t="s">
        <v>217</v>
      </c>
      <c r="C82" s="253" t="s">
        <v>218</v>
      </c>
      <c r="D82" s="235" t="s">
        <v>219</v>
      </c>
      <c r="E82" s="236">
        <v>783.33689000000004</v>
      </c>
      <c r="F82" s="237"/>
      <c r="G82" s="238">
        <f>ROUND(E82*F82,2)</f>
        <v>0</v>
      </c>
      <c r="H82" s="237"/>
      <c r="I82" s="238">
        <f>ROUND(E82*H82,2)</f>
        <v>0</v>
      </c>
      <c r="J82" s="237"/>
      <c r="K82" s="238">
        <f>ROUND(E82*J82,2)</f>
        <v>0</v>
      </c>
      <c r="L82" s="238">
        <v>21</v>
      </c>
      <c r="M82" s="238">
        <f>G82*(1+L82/100)</f>
        <v>0</v>
      </c>
      <c r="N82" s="236">
        <v>1</v>
      </c>
      <c r="O82" s="236">
        <f>ROUND(E82*N82,2)</f>
        <v>783.34</v>
      </c>
      <c r="P82" s="236">
        <v>0</v>
      </c>
      <c r="Q82" s="236">
        <f>ROUND(E82*P82,2)</f>
        <v>0</v>
      </c>
      <c r="R82" s="238" t="s">
        <v>220</v>
      </c>
      <c r="S82" s="238" t="s">
        <v>128</v>
      </c>
      <c r="T82" s="239" t="s">
        <v>128</v>
      </c>
      <c r="U82" s="222">
        <v>0</v>
      </c>
      <c r="V82" s="222">
        <f>ROUND(E82*U82,2)</f>
        <v>0</v>
      </c>
      <c r="W82" s="222"/>
      <c r="X82" s="222" t="s">
        <v>221</v>
      </c>
      <c r="Y82" s="222" t="s">
        <v>130</v>
      </c>
      <c r="Z82" s="212"/>
      <c r="AA82" s="212"/>
      <c r="AB82" s="212"/>
      <c r="AC82" s="212"/>
      <c r="AD82" s="212"/>
      <c r="AE82" s="212"/>
      <c r="AF82" s="212"/>
      <c r="AG82" s="212" t="s">
        <v>222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">
      <c r="A83" s="219"/>
      <c r="B83" s="220"/>
      <c r="C83" s="255" t="s">
        <v>591</v>
      </c>
      <c r="D83" s="223"/>
      <c r="E83" s="224">
        <v>783.33689000000004</v>
      </c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146</v>
      </c>
      <c r="AH83" s="212">
        <v>5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x14ac:dyDescent="0.2">
      <c r="A84" s="226" t="s">
        <v>122</v>
      </c>
      <c r="B84" s="227" t="s">
        <v>74</v>
      </c>
      <c r="C84" s="251" t="s">
        <v>75</v>
      </c>
      <c r="D84" s="228"/>
      <c r="E84" s="229"/>
      <c r="F84" s="230"/>
      <c r="G84" s="230">
        <f>SUMIF(AG85:AG92,"&lt;&gt;NOR",G85:G92)</f>
        <v>0</v>
      </c>
      <c r="H84" s="230"/>
      <c r="I84" s="230">
        <f>SUM(I85:I92)</f>
        <v>0</v>
      </c>
      <c r="J84" s="230"/>
      <c r="K84" s="230">
        <f>SUM(K85:K92)</f>
        <v>0</v>
      </c>
      <c r="L84" s="230"/>
      <c r="M84" s="230">
        <f>SUM(M85:M92)</f>
        <v>0</v>
      </c>
      <c r="N84" s="229"/>
      <c r="O84" s="229">
        <f>SUM(O85:O92)</f>
        <v>72.95</v>
      </c>
      <c r="P84" s="229"/>
      <c r="Q84" s="229">
        <f>SUM(Q85:Q92)</f>
        <v>0</v>
      </c>
      <c r="R84" s="230"/>
      <c r="S84" s="230"/>
      <c r="T84" s="231"/>
      <c r="U84" s="225"/>
      <c r="V84" s="225">
        <f>SUM(V85:V92)</f>
        <v>62.01</v>
      </c>
      <c r="W84" s="225"/>
      <c r="X84" s="225"/>
      <c r="Y84" s="225"/>
      <c r="AG84" t="s">
        <v>123</v>
      </c>
    </row>
    <row r="85" spans="1:60" outlineLevel="1" x14ac:dyDescent="0.2">
      <c r="A85" s="233">
        <v>25</v>
      </c>
      <c r="B85" s="234" t="s">
        <v>224</v>
      </c>
      <c r="C85" s="253" t="s">
        <v>225</v>
      </c>
      <c r="D85" s="235" t="s">
        <v>158</v>
      </c>
      <c r="E85" s="236">
        <v>32.634</v>
      </c>
      <c r="F85" s="237"/>
      <c r="G85" s="238">
        <f>ROUND(E85*F85,2)</f>
        <v>0</v>
      </c>
      <c r="H85" s="237"/>
      <c r="I85" s="238">
        <f>ROUND(E85*H85,2)</f>
        <v>0</v>
      </c>
      <c r="J85" s="237"/>
      <c r="K85" s="238">
        <f>ROUND(E85*J85,2)</f>
        <v>0</v>
      </c>
      <c r="L85" s="238">
        <v>21</v>
      </c>
      <c r="M85" s="238">
        <f>G85*(1+L85/100)</f>
        <v>0</v>
      </c>
      <c r="N85" s="236">
        <v>1.8907700000000001</v>
      </c>
      <c r="O85" s="236">
        <f>ROUND(E85*N85,2)</f>
        <v>61.7</v>
      </c>
      <c r="P85" s="236">
        <v>0</v>
      </c>
      <c r="Q85" s="236">
        <f>ROUND(E85*P85,2)</f>
        <v>0</v>
      </c>
      <c r="R85" s="238" t="s">
        <v>141</v>
      </c>
      <c r="S85" s="238" t="s">
        <v>128</v>
      </c>
      <c r="T85" s="239" t="s">
        <v>128</v>
      </c>
      <c r="U85" s="222">
        <v>1.7</v>
      </c>
      <c r="V85" s="222">
        <f>ROUND(E85*U85,2)</f>
        <v>55.48</v>
      </c>
      <c r="W85" s="222"/>
      <c r="X85" s="222" t="s">
        <v>129</v>
      </c>
      <c r="Y85" s="222" t="s">
        <v>130</v>
      </c>
      <c r="Z85" s="212"/>
      <c r="AA85" s="212"/>
      <c r="AB85" s="212"/>
      <c r="AC85" s="212"/>
      <c r="AD85" s="212"/>
      <c r="AE85" s="212"/>
      <c r="AF85" s="212"/>
      <c r="AG85" s="212" t="s">
        <v>131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19"/>
      <c r="B86" s="220"/>
      <c r="C86" s="254" t="s">
        <v>226</v>
      </c>
      <c r="D86" s="248"/>
      <c r="E86" s="248"/>
      <c r="F86" s="248"/>
      <c r="G86" s="248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135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55" t="s">
        <v>592</v>
      </c>
      <c r="D87" s="223"/>
      <c r="E87" s="224">
        <v>23.884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55" t="s">
        <v>481</v>
      </c>
      <c r="D88" s="223"/>
      <c r="E88" s="224">
        <v>2.5499999999999998</v>
      </c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146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55" t="s">
        <v>593</v>
      </c>
      <c r="D89" s="223"/>
      <c r="E89" s="224">
        <v>6.2</v>
      </c>
      <c r="F89" s="222"/>
      <c r="G89" s="222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146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22.5" outlineLevel="1" x14ac:dyDescent="0.2">
      <c r="A90" s="233">
        <v>26</v>
      </c>
      <c r="B90" s="234" t="s">
        <v>230</v>
      </c>
      <c r="C90" s="253" t="s">
        <v>231</v>
      </c>
      <c r="D90" s="235" t="s">
        <v>158</v>
      </c>
      <c r="E90" s="236">
        <v>4.5</v>
      </c>
      <c r="F90" s="237"/>
      <c r="G90" s="238">
        <f>ROUND(E90*F90,2)</f>
        <v>0</v>
      </c>
      <c r="H90" s="237"/>
      <c r="I90" s="238">
        <f>ROUND(E90*H90,2)</f>
        <v>0</v>
      </c>
      <c r="J90" s="237"/>
      <c r="K90" s="238">
        <f>ROUND(E90*J90,2)</f>
        <v>0</v>
      </c>
      <c r="L90" s="238">
        <v>21</v>
      </c>
      <c r="M90" s="238">
        <f>G90*(1+L90/100)</f>
        <v>0</v>
      </c>
      <c r="N90" s="236">
        <v>2.5</v>
      </c>
      <c r="O90" s="236">
        <f>ROUND(E90*N90,2)</f>
        <v>11.25</v>
      </c>
      <c r="P90" s="236">
        <v>0</v>
      </c>
      <c r="Q90" s="236">
        <f>ROUND(E90*P90,2)</f>
        <v>0</v>
      </c>
      <c r="R90" s="238" t="s">
        <v>141</v>
      </c>
      <c r="S90" s="238" t="s">
        <v>128</v>
      </c>
      <c r="T90" s="239" t="s">
        <v>128</v>
      </c>
      <c r="U90" s="222">
        <v>1.45</v>
      </c>
      <c r="V90" s="222">
        <f>ROUND(E90*U90,2)</f>
        <v>6.53</v>
      </c>
      <c r="W90" s="222"/>
      <c r="X90" s="222" t="s">
        <v>129</v>
      </c>
      <c r="Y90" s="222" t="s">
        <v>130</v>
      </c>
      <c r="Z90" s="212"/>
      <c r="AA90" s="212"/>
      <c r="AB90" s="212"/>
      <c r="AC90" s="212"/>
      <c r="AD90" s="212"/>
      <c r="AE90" s="212"/>
      <c r="AF90" s="212"/>
      <c r="AG90" s="212" t="s">
        <v>131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54" t="s">
        <v>232</v>
      </c>
      <c r="D91" s="248"/>
      <c r="E91" s="248"/>
      <c r="F91" s="248"/>
      <c r="G91" s="248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135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5" t="s">
        <v>483</v>
      </c>
      <c r="D92" s="223"/>
      <c r="E92" s="224">
        <v>4.5</v>
      </c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146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">
      <c r="A93" s="226" t="s">
        <v>122</v>
      </c>
      <c r="B93" s="227" t="s">
        <v>76</v>
      </c>
      <c r="C93" s="251" t="s">
        <v>77</v>
      </c>
      <c r="D93" s="228"/>
      <c r="E93" s="229"/>
      <c r="F93" s="230"/>
      <c r="G93" s="230">
        <f>SUMIF(AG94:AG116,"&lt;&gt;NOR",G94:G116)</f>
        <v>0</v>
      </c>
      <c r="H93" s="230"/>
      <c r="I93" s="230">
        <f>SUM(I94:I116)</f>
        <v>0</v>
      </c>
      <c r="J93" s="230"/>
      <c r="K93" s="230">
        <f>SUM(K94:K116)</f>
        <v>0</v>
      </c>
      <c r="L93" s="230"/>
      <c r="M93" s="230">
        <f>SUM(M94:M116)</f>
        <v>0</v>
      </c>
      <c r="N93" s="229"/>
      <c r="O93" s="229">
        <f>SUM(O94:O116)</f>
        <v>305.72000000000003</v>
      </c>
      <c r="P93" s="229"/>
      <c r="Q93" s="229">
        <f>SUM(Q94:Q116)</f>
        <v>0</v>
      </c>
      <c r="R93" s="230"/>
      <c r="S93" s="230"/>
      <c r="T93" s="231"/>
      <c r="U93" s="225"/>
      <c r="V93" s="225">
        <f>SUM(V94:V116)</f>
        <v>80.14</v>
      </c>
      <c r="W93" s="225"/>
      <c r="X93" s="225"/>
      <c r="Y93" s="225"/>
      <c r="AG93" t="s">
        <v>123</v>
      </c>
    </row>
    <row r="94" spans="1:60" ht="22.5" outlineLevel="1" x14ac:dyDescent="0.2">
      <c r="A94" s="233">
        <v>27</v>
      </c>
      <c r="B94" s="234" t="s">
        <v>484</v>
      </c>
      <c r="C94" s="253" t="s">
        <v>485</v>
      </c>
      <c r="D94" s="235" t="s">
        <v>126</v>
      </c>
      <c r="E94" s="236">
        <v>9.8000000000000007</v>
      </c>
      <c r="F94" s="237"/>
      <c r="G94" s="238">
        <f>ROUND(E94*F94,2)</f>
        <v>0</v>
      </c>
      <c r="H94" s="237"/>
      <c r="I94" s="238">
        <f>ROUND(E94*H94,2)</f>
        <v>0</v>
      </c>
      <c r="J94" s="237"/>
      <c r="K94" s="238">
        <f>ROUND(E94*J94,2)</f>
        <v>0</v>
      </c>
      <c r="L94" s="238">
        <v>21</v>
      </c>
      <c r="M94" s="238">
        <f>G94*(1+L94/100)</f>
        <v>0</v>
      </c>
      <c r="N94" s="236">
        <v>0.34499999999999997</v>
      </c>
      <c r="O94" s="236">
        <f>ROUND(E94*N94,2)</f>
        <v>3.38</v>
      </c>
      <c r="P94" s="236">
        <v>0</v>
      </c>
      <c r="Q94" s="236">
        <f>ROUND(E94*P94,2)</f>
        <v>0</v>
      </c>
      <c r="R94" s="238" t="s">
        <v>127</v>
      </c>
      <c r="S94" s="238" t="s">
        <v>128</v>
      </c>
      <c r="T94" s="239" t="s">
        <v>128</v>
      </c>
      <c r="U94" s="222">
        <v>2.5999999999999999E-2</v>
      </c>
      <c r="V94" s="222">
        <f>ROUND(E94*U94,2)</f>
        <v>0.25</v>
      </c>
      <c r="W94" s="222"/>
      <c r="X94" s="222" t="s">
        <v>129</v>
      </c>
      <c r="Y94" s="222" t="s">
        <v>130</v>
      </c>
      <c r="Z94" s="212"/>
      <c r="AA94" s="212"/>
      <c r="AB94" s="212"/>
      <c r="AC94" s="212"/>
      <c r="AD94" s="212"/>
      <c r="AE94" s="212"/>
      <c r="AF94" s="212"/>
      <c r="AG94" s="212" t="s">
        <v>131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55" t="s">
        <v>594</v>
      </c>
      <c r="D95" s="223"/>
      <c r="E95" s="224">
        <v>9.8000000000000007</v>
      </c>
      <c r="F95" s="222"/>
      <c r="G95" s="222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146</v>
      </c>
      <c r="AH95" s="212">
        <v>5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33">
        <v>28</v>
      </c>
      <c r="B96" s="234" t="s">
        <v>487</v>
      </c>
      <c r="C96" s="253" t="s">
        <v>488</v>
      </c>
      <c r="D96" s="235" t="s">
        <v>126</v>
      </c>
      <c r="E96" s="236">
        <v>9.8000000000000007</v>
      </c>
      <c r="F96" s="237"/>
      <c r="G96" s="238">
        <f>ROUND(E96*F96,2)</f>
        <v>0</v>
      </c>
      <c r="H96" s="237"/>
      <c r="I96" s="238">
        <f>ROUND(E96*H96,2)</f>
        <v>0</v>
      </c>
      <c r="J96" s="237"/>
      <c r="K96" s="238">
        <f>ROUND(E96*J96,2)</f>
        <v>0</v>
      </c>
      <c r="L96" s="238">
        <v>21</v>
      </c>
      <c r="M96" s="238">
        <f>G96*(1+L96/100)</f>
        <v>0</v>
      </c>
      <c r="N96" s="236">
        <v>0.46</v>
      </c>
      <c r="O96" s="236">
        <f>ROUND(E96*N96,2)</f>
        <v>4.51</v>
      </c>
      <c r="P96" s="236">
        <v>0</v>
      </c>
      <c r="Q96" s="236">
        <f>ROUND(E96*P96,2)</f>
        <v>0</v>
      </c>
      <c r="R96" s="238" t="s">
        <v>127</v>
      </c>
      <c r="S96" s="238" t="s">
        <v>128</v>
      </c>
      <c r="T96" s="239" t="s">
        <v>128</v>
      </c>
      <c r="U96" s="222">
        <v>0.03</v>
      </c>
      <c r="V96" s="222">
        <f>ROUND(E96*U96,2)</f>
        <v>0.28999999999999998</v>
      </c>
      <c r="W96" s="222"/>
      <c r="X96" s="222" t="s">
        <v>129</v>
      </c>
      <c r="Y96" s="222" t="s">
        <v>130</v>
      </c>
      <c r="Z96" s="212"/>
      <c r="AA96" s="212"/>
      <c r="AB96" s="212"/>
      <c r="AC96" s="212"/>
      <c r="AD96" s="212"/>
      <c r="AE96" s="212"/>
      <c r="AF96" s="212"/>
      <c r="AG96" s="212" t="s">
        <v>131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5" t="s">
        <v>595</v>
      </c>
      <c r="D97" s="223"/>
      <c r="E97" s="224">
        <v>9.8000000000000007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146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22.5" outlineLevel="1" x14ac:dyDescent="0.2">
      <c r="A98" s="233">
        <v>29</v>
      </c>
      <c r="B98" s="234" t="s">
        <v>234</v>
      </c>
      <c r="C98" s="253" t="s">
        <v>235</v>
      </c>
      <c r="D98" s="235" t="s">
        <v>126</v>
      </c>
      <c r="E98" s="236">
        <v>244.2</v>
      </c>
      <c r="F98" s="237"/>
      <c r="G98" s="238">
        <f>ROUND(E98*F98,2)</f>
        <v>0</v>
      </c>
      <c r="H98" s="237"/>
      <c r="I98" s="238">
        <f>ROUND(E98*H98,2)</f>
        <v>0</v>
      </c>
      <c r="J98" s="237"/>
      <c r="K98" s="238">
        <f>ROUND(E98*J98,2)</f>
        <v>0</v>
      </c>
      <c r="L98" s="238">
        <v>21</v>
      </c>
      <c r="M98" s="238">
        <f>G98*(1+L98/100)</f>
        <v>0</v>
      </c>
      <c r="N98" s="236">
        <v>0.50600000000000001</v>
      </c>
      <c r="O98" s="236">
        <f>ROUND(E98*N98,2)</f>
        <v>123.57</v>
      </c>
      <c r="P98" s="236">
        <v>0</v>
      </c>
      <c r="Q98" s="236">
        <f>ROUND(E98*P98,2)</f>
        <v>0</v>
      </c>
      <c r="R98" s="238" t="s">
        <v>127</v>
      </c>
      <c r="S98" s="238" t="s">
        <v>128</v>
      </c>
      <c r="T98" s="239" t="s">
        <v>128</v>
      </c>
      <c r="U98" s="222">
        <v>0.03</v>
      </c>
      <c r="V98" s="222">
        <f>ROUND(E98*U98,2)</f>
        <v>7.33</v>
      </c>
      <c r="W98" s="222"/>
      <c r="X98" s="222" t="s">
        <v>129</v>
      </c>
      <c r="Y98" s="222" t="s">
        <v>130</v>
      </c>
      <c r="Z98" s="212"/>
      <c r="AA98" s="212"/>
      <c r="AB98" s="212"/>
      <c r="AC98" s="212"/>
      <c r="AD98" s="212"/>
      <c r="AE98" s="212"/>
      <c r="AF98" s="212"/>
      <c r="AG98" s="212" t="s">
        <v>131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55" t="s">
        <v>596</v>
      </c>
      <c r="D99" s="223"/>
      <c r="E99" s="224">
        <v>244.2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146</v>
      </c>
      <c r="AH99" s="212">
        <v>5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ht="22.5" outlineLevel="1" x14ac:dyDescent="0.2">
      <c r="A100" s="233">
        <v>30</v>
      </c>
      <c r="B100" s="234" t="s">
        <v>237</v>
      </c>
      <c r="C100" s="253" t="s">
        <v>238</v>
      </c>
      <c r="D100" s="235" t="s">
        <v>126</v>
      </c>
      <c r="E100" s="236">
        <v>244.2</v>
      </c>
      <c r="F100" s="237"/>
      <c r="G100" s="238">
        <f>ROUND(E100*F100,2)</f>
        <v>0</v>
      </c>
      <c r="H100" s="237"/>
      <c r="I100" s="238">
        <f>ROUND(E100*H100,2)</f>
        <v>0</v>
      </c>
      <c r="J100" s="237"/>
      <c r="K100" s="238">
        <f>ROUND(E100*J100,2)</f>
        <v>0</v>
      </c>
      <c r="L100" s="238">
        <v>21</v>
      </c>
      <c r="M100" s="238">
        <f>G100*(1+L100/100)</f>
        <v>0</v>
      </c>
      <c r="N100" s="236">
        <v>0.18462999999999999</v>
      </c>
      <c r="O100" s="236">
        <f>ROUND(E100*N100,2)</f>
        <v>45.09</v>
      </c>
      <c r="P100" s="236">
        <v>0</v>
      </c>
      <c r="Q100" s="236">
        <f>ROUND(E100*P100,2)</f>
        <v>0</v>
      </c>
      <c r="R100" s="238" t="s">
        <v>127</v>
      </c>
      <c r="S100" s="238" t="s">
        <v>128</v>
      </c>
      <c r="T100" s="239" t="s">
        <v>128</v>
      </c>
      <c r="U100" s="222">
        <v>6.4000000000000001E-2</v>
      </c>
      <c r="V100" s="222">
        <f>ROUND(E100*U100,2)</f>
        <v>15.63</v>
      </c>
      <c r="W100" s="222"/>
      <c r="X100" s="222" t="s">
        <v>129</v>
      </c>
      <c r="Y100" s="222" t="s">
        <v>130</v>
      </c>
      <c r="Z100" s="212"/>
      <c r="AA100" s="212"/>
      <c r="AB100" s="212"/>
      <c r="AC100" s="212"/>
      <c r="AD100" s="212"/>
      <c r="AE100" s="212"/>
      <c r="AF100" s="212"/>
      <c r="AG100" s="212" t="s">
        <v>131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54" t="s">
        <v>239</v>
      </c>
      <c r="D101" s="248"/>
      <c r="E101" s="248"/>
      <c r="F101" s="248"/>
      <c r="G101" s="248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135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55" t="s">
        <v>596</v>
      </c>
      <c r="D102" s="223"/>
      <c r="E102" s="224">
        <v>244.2</v>
      </c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146</v>
      </c>
      <c r="AH102" s="212">
        <v>5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33">
        <v>31</v>
      </c>
      <c r="B103" s="234" t="s">
        <v>240</v>
      </c>
      <c r="C103" s="253" t="s">
        <v>241</v>
      </c>
      <c r="D103" s="235" t="s">
        <v>126</v>
      </c>
      <c r="E103" s="236">
        <v>244.2</v>
      </c>
      <c r="F103" s="237"/>
      <c r="G103" s="238">
        <f>ROUND(E103*F103,2)</f>
        <v>0</v>
      </c>
      <c r="H103" s="237"/>
      <c r="I103" s="238">
        <f>ROUND(E103*H103,2)</f>
        <v>0</v>
      </c>
      <c r="J103" s="237"/>
      <c r="K103" s="238">
        <f>ROUND(E103*J103,2)</f>
        <v>0</v>
      </c>
      <c r="L103" s="238">
        <v>21</v>
      </c>
      <c r="M103" s="238">
        <f>G103*(1+L103/100)</f>
        <v>0</v>
      </c>
      <c r="N103" s="236">
        <v>0.33206000000000002</v>
      </c>
      <c r="O103" s="236">
        <f>ROUND(E103*N103,2)</f>
        <v>81.09</v>
      </c>
      <c r="P103" s="236">
        <v>0</v>
      </c>
      <c r="Q103" s="236">
        <f>ROUND(E103*P103,2)</f>
        <v>0</v>
      </c>
      <c r="R103" s="238" t="s">
        <v>127</v>
      </c>
      <c r="S103" s="238" t="s">
        <v>128</v>
      </c>
      <c r="T103" s="239" t="s">
        <v>128</v>
      </c>
      <c r="U103" s="222">
        <v>2.5000000000000001E-2</v>
      </c>
      <c r="V103" s="222">
        <f>ROUND(E103*U103,2)</f>
        <v>6.11</v>
      </c>
      <c r="W103" s="222"/>
      <c r="X103" s="222" t="s">
        <v>129</v>
      </c>
      <c r="Y103" s="222" t="s">
        <v>130</v>
      </c>
      <c r="Z103" s="212"/>
      <c r="AA103" s="212"/>
      <c r="AB103" s="212"/>
      <c r="AC103" s="212"/>
      <c r="AD103" s="212"/>
      <c r="AE103" s="212"/>
      <c r="AF103" s="212"/>
      <c r="AG103" s="212" t="s">
        <v>131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">
      <c r="A104" s="219"/>
      <c r="B104" s="220"/>
      <c r="C104" s="254" t="s">
        <v>242</v>
      </c>
      <c r="D104" s="248"/>
      <c r="E104" s="248"/>
      <c r="F104" s="248"/>
      <c r="G104" s="248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135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19"/>
      <c r="B105" s="220"/>
      <c r="C105" s="255" t="s">
        <v>589</v>
      </c>
      <c r="D105" s="223"/>
      <c r="E105" s="224">
        <v>244.2</v>
      </c>
      <c r="F105" s="222"/>
      <c r="G105" s="22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146</v>
      </c>
      <c r="AH105" s="212">
        <v>5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40">
        <v>32</v>
      </c>
      <c r="B106" s="241" t="s">
        <v>243</v>
      </c>
      <c r="C106" s="252" t="s">
        <v>244</v>
      </c>
      <c r="D106" s="242" t="s">
        <v>126</v>
      </c>
      <c r="E106" s="243">
        <v>244.2</v>
      </c>
      <c r="F106" s="244"/>
      <c r="G106" s="245">
        <f>ROUND(E106*F106,2)</f>
        <v>0</v>
      </c>
      <c r="H106" s="244"/>
      <c r="I106" s="245">
        <f>ROUND(E106*H106,2)</f>
        <v>0</v>
      </c>
      <c r="J106" s="244"/>
      <c r="K106" s="245">
        <f>ROUND(E106*J106,2)</f>
        <v>0</v>
      </c>
      <c r="L106" s="245">
        <v>21</v>
      </c>
      <c r="M106" s="245">
        <f>G106*(1+L106/100)</f>
        <v>0</v>
      </c>
      <c r="N106" s="243">
        <v>7.0200000000000002E-3</v>
      </c>
      <c r="O106" s="243">
        <f>ROUND(E106*N106,2)</f>
        <v>1.71</v>
      </c>
      <c r="P106" s="243">
        <v>0</v>
      </c>
      <c r="Q106" s="243">
        <f>ROUND(E106*P106,2)</f>
        <v>0</v>
      </c>
      <c r="R106" s="245" t="s">
        <v>127</v>
      </c>
      <c r="S106" s="245" t="s">
        <v>128</v>
      </c>
      <c r="T106" s="246" t="s">
        <v>128</v>
      </c>
      <c r="U106" s="222">
        <v>4.0000000000000001E-3</v>
      </c>
      <c r="V106" s="222">
        <f>ROUND(E106*U106,2)</f>
        <v>0.98</v>
      </c>
      <c r="W106" s="222"/>
      <c r="X106" s="222" t="s">
        <v>129</v>
      </c>
      <c r="Y106" s="222" t="s">
        <v>130</v>
      </c>
      <c r="Z106" s="212"/>
      <c r="AA106" s="212"/>
      <c r="AB106" s="212"/>
      <c r="AC106" s="212"/>
      <c r="AD106" s="212"/>
      <c r="AE106" s="212"/>
      <c r="AF106" s="212"/>
      <c r="AG106" s="212" t="s">
        <v>131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33">
        <v>33</v>
      </c>
      <c r="B107" s="234" t="s">
        <v>245</v>
      </c>
      <c r="C107" s="253" t="s">
        <v>246</v>
      </c>
      <c r="D107" s="235" t="s">
        <v>126</v>
      </c>
      <c r="E107" s="236">
        <v>415.5</v>
      </c>
      <c r="F107" s="237"/>
      <c r="G107" s="238">
        <f>ROUND(E107*F107,2)</f>
        <v>0</v>
      </c>
      <c r="H107" s="237"/>
      <c r="I107" s="238">
        <f>ROUND(E107*H107,2)</f>
        <v>0</v>
      </c>
      <c r="J107" s="237"/>
      <c r="K107" s="238">
        <f>ROUND(E107*J107,2)</f>
        <v>0</v>
      </c>
      <c r="L107" s="238">
        <v>21</v>
      </c>
      <c r="M107" s="238">
        <f>G107*(1+L107/100)</f>
        <v>0</v>
      </c>
      <c r="N107" s="236">
        <v>6.9999999999999999E-4</v>
      </c>
      <c r="O107" s="236">
        <f>ROUND(E107*N107,2)</f>
        <v>0.28999999999999998</v>
      </c>
      <c r="P107" s="236">
        <v>0</v>
      </c>
      <c r="Q107" s="236">
        <f>ROUND(E107*P107,2)</f>
        <v>0</v>
      </c>
      <c r="R107" s="238" t="s">
        <v>127</v>
      </c>
      <c r="S107" s="238" t="s">
        <v>128</v>
      </c>
      <c r="T107" s="239" t="s">
        <v>128</v>
      </c>
      <c r="U107" s="222">
        <v>2E-3</v>
      </c>
      <c r="V107" s="222">
        <f>ROUND(E107*U107,2)</f>
        <v>0.83</v>
      </c>
      <c r="W107" s="222"/>
      <c r="X107" s="222" t="s">
        <v>129</v>
      </c>
      <c r="Y107" s="222" t="s">
        <v>130</v>
      </c>
      <c r="Z107" s="212"/>
      <c r="AA107" s="212"/>
      <c r="AB107" s="212"/>
      <c r="AC107" s="212"/>
      <c r="AD107" s="212"/>
      <c r="AE107" s="212"/>
      <c r="AF107" s="212"/>
      <c r="AG107" s="212" t="s">
        <v>131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2">
      <c r="A108" s="219"/>
      <c r="B108" s="220"/>
      <c r="C108" s="254" t="s">
        <v>247</v>
      </c>
      <c r="D108" s="248"/>
      <c r="E108" s="248"/>
      <c r="F108" s="248"/>
      <c r="G108" s="248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135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55" t="s">
        <v>597</v>
      </c>
      <c r="D109" s="223"/>
      <c r="E109" s="224">
        <v>415.5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146</v>
      </c>
      <c r="AH109" s="212">
        <v>5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2.5" outlineLevel="1" x14ac:dyDescent="0.2">
      <c r="A110" s="233">
        <v>34</v>
      </c>
      <c r="B110" s="234" t="s">
        <v>249</v>
      </c>
      <c r="C110" s="253" t="s">
        <v>250</v>
      </c>
      <c r="D110" s="235" t="s">
        <v>126</v>
      </c>
      <c r="E110" s="236">
        <v>415.5</v>
      </c>
      <c r="F110" s="237"/>
      <c r="G110" s="238">
        <f>ROUND(E110*F110,2)</f>
        <v>0</v>
      </c>
      <c r="H110" s="237"/>
      <c r="I110" s="238">
        <f>ROUND(E110*H110,2)</f>
        <v>0</v>
      </c>
      <c r="J110" s="237"/>
      <c r="K110" s="238">
        <f>ROUND(E110*J110,2)</f>
        <v>0</v>
      </c>
      <c r="L110" s="238">
        <v>21</v>
      </c>
      <c r="M110" s="238">
        <f>G110*(1+L110/100)</f>
        <v>0</v>
      </c>
      <c r="N110" s="236">
        <v>0.10373</v>
      </c>
      <c r="O110" s="236">
        <f>ROUND(E110*N110,2)</f>
        <v>43.1</v>
      </c>
      <c r="P110" s="236">
        <v>0</v>
      </c>
      <c r="Q110" s="236">
        <f>ROUND(E110*P110,2)</f>
        <v>0</v>
      </c>
      <c r="R110" s="238" t="s">
        <v>127</v>
      </c>
      <c r="S110" s="238" t="s">
        <v>128</v>
      </c>
      <c r="T110" s="239" t="s">
        <v>128</v>
      </c>
      <c r="U110" s="222">
        <v>6.4000000000000001E-2</v>
      </c>
      <c r="V110" s="222">
        <f>ROUND(E110*U110,2)</f>
        <v>26.59</v>
      </c>
      <c r="W110" s="222"/>
      <c r="X110" s="222" t="s">
        <v>129</v>
      </c>
      <c r="Y110" s="222" t="s">
        <v>130</v>
      </c>
      <c r="Z110" s="212"/>
      <c r="AA110" s="212"/>
      <c r="AB110" s="212"/>
      <c r="AC110" s="212"/>
      <c r="AD110" s="212"/>
      <c r="AE110" s="212"/>
      <c r="AF110" s="212"/>
      <c r="AG110" s="212" t="s">
        <v>131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55" t="s">
        <v>598</v>
      </c>
      <c r="D111" s="223"/>
      <c r="E111" s="224">
        <v>415.5</v>
      </c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146</v>
      </c>
      <c r="AH111" s="212">
        <v>5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33">
        <v>35</v>
      </c>
      <c r="B112" s="234" t="s">
        <v>493</v>
      </c>
      <c r="C112" s="253" t="s">
        <v>494</v>
      </c>
      <c r="D112" s="235" t="s">
        <v>126</v>
      </c>
      <c r="E112" s="236">
        <v>18.600000000000001</v>
      </c>
      <c r="F112" s="237"/>
      <c r="G112" s="238">
        <f>ROUND(E112*F112,2)</f>
        <v>0</v>
      </c>
      <c r="H112" s="237"/>
      <c r="I112" s="238">
        <f>ROUND(E112*H112,2)</f>
        <v>0</v>
      </c>
      <c r="J112" s="237"/>
      <c r="K112" s="238">
        <f>ROUND(E112*J112,2)</f>
        <v>0</v>
      </c>
      <c r="L112" s="238">
        <v>21</v>
      </c>
      <c r="M112" s="238">
        <f>G112*(1+L112/100)</f>
        <v>0</v>
      </c>
      <c r="N112" s="236">
        <v>0.11</v>
      </c>
      <c r="O112" s="236">
        <f>ROUND(E112*N112,2)</f>
        <v>2.0499999999999998</v>
      </c>
      <c r="P112" s="236">
        <v>0</v>
      </c>
      <c r="Q112" s="236">
        <f>ROUND(E112*P112,2)</f>
        <v>0</v>
      </c>
      <c r="R112" s="238" t="s">
        <v>127</v>
      </c>
      <c r="S112" s="238" t="s">
        <v>128</v>
      </c>
      <c r="T112" s="239" t="s">
        <v>128</v>
      </c>
      <c r="U112" s="222">
        <v>1.19</v>
      </c>
      <c r="V112" s="222">
        <f>ROUND(E112*U112,2)</f>
        <v>22.13</v>
      </c>
      <c r="W112" s="222"/>
      <c r="X112" s="222" t="s">
        <v>129</v>
      </c>
      <c r="Y112" s="222" t="s">
        <v>130</v>
      </c>
      <c r="Z112" s="212"/>
      <c r="AA112" s="212"/>
      <c r="AB112" s="212"/>
      <c r="AC112" s="212"/>
      <c r="AD112" s="212"/>
      <c r="AE112" s="212"/>
      <c r="AF112" s="212"/>
      <c r="AG112" s="212" t="s">
        <v>131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2" x14ac:dyDescent="0.2">
      <c r="A113" s="219"/>
      <c r="B113" s="220"/>
      <c r="C113" s="254" t="s">
        <v>495</v>
      </c>
      <c r="D113" s="248"/>
      <c r="E113" s="248"/>
      <c r="F113" s="248"/>
      <c r="G113" s="248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135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47" t="str">
        <f>C113</f>
        <v>s provedením lože do 50 mm, s vyplněním spár, s dvojím beraněním a se smetením přebytečného materiálu na krajnici</v>
      </c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55" t="s">
        <v>599</v>
      </c>
      <c r="D114" s="223"/>
      <c r="E114" s="224">
        <v>18.600000000000001</v>
      </c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146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33">
        <v>36</v>
      </c>
      <c r="B115" s="234" t="s">
        <v>497</v>
      </c>
      <c r="C115" s="253" t="s">
        <v>498</v>
      </c>
      <c r="D115" s="235" t="s">
        <v>219</v>
      </c>
      <c r="E115" s="236">
        <v>0.93</v>
      </c>
      <c r="F115" s="237"/>
      <c r="G115" s="238">
        <f>ROUND(E115*F115,2)</f>
        <v>0</v>
      </c>
      <c r="H115" s="237"/>
      <c r="I115" s="238">
        <f>ROUND(E115*H115,2)</f>
        <v>0</v>
      </c>
      <c r="J115" s="237"/>
      <c r="K115" s="238">
        <f>ROUND(E115*J115,2)</f>
        <v>0</v>
      </c>
      <c r="L115" s="238">
        <v>21</v>
      </c>
      <c r="M115" s="238">
        <f>G115*(1+L115/100)</f>
        <v>0</v>
      </c>
      <c r="N115" s="236">
        <v>1</v>
      </c>
      <c r="O115" s="236">
        <f>ROUND(E115*N115,2)</f>
        <v>0.93</v>
      </c>
      <c r="P115" s="236">
        <v>0</v>
      </c>
      <c r="Q115" s="236">
        <f>ROUND(E115*P115,2)</f>
        <v>0</v>
      </c>
      <c r="R115" s="238" t="s">
        <v>220</v>
      </c>
      <c r="S115" s="238" t="s">
        <v>128</v>
      </c>
      <c r="T115" s="239" t="s">
        <v>128</v>
      </c>
      <c r="U115" s="222">
        <v>0</v>
      </c>
      <c r="V115" s="222">
        <f>ROUND(E115*U115,2)</f>
        <v>0</v>
      </c>
      <c r="W115" s="222"/>
      <c r="X115" s="222" t="s">
        <v>221</v>
      </c>
      <c r="Y115" s="222" t="s">
        <v>130</v>
      </c>
      <c r="Z115" s="212"/>
      <c r="AA115" s="212"/>
      <c r="AB115" s="212"/>
      <c r="AC115" s="212"/>
      <c r="AD115" s="212"/>
      <c r="AE115" s="212"/>
      <c r="AF115" s="212"/>
      <c r="AG115" s="212" t="s">
        <v>222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">
      <c r="A116" s="219"/>
      <c r="B116" s="220"/>
      <c r="C116" s="255" t="s">
        <v>600</v>
      </c>
      <c r="D116" s="223"/>
      <c r="E116" s="224">
        <v>0.93</v>
      </c>
      <c r="F116" s="222"/>
      <c r="G116" s="222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146</v>
      </c>
      <c r="AH116" s="212">
        <v>5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x14ac:dyDescent="0.2">
      <c r="A117" s="226" t="s">
        <v>122</v>
      </c>
      <c r="B117" s="227" t="s">
        <v>78</v>
      </c>
      <c r="C117" s="251" t="s">
        <v>79</v>
      </c>
      <c r="D117" s="228"/>
      <c r="E117" s="229"/>
      <c r="F117" s="230"/>
      <c r="G117" s="230">
        <f>SUMIF(AG118:AG174,"&lt;&gt;NOR",G118:G174)</f>
        <v>0</v>
      </c>
      <c r="H117" s="230"/>
      <c r="I117" s="230">
        <f>SUM(I118:I174)</f>
        <v>0</v>
      </c>
      <c r="J117" s="230"/>
      <c r="K117" s="230">
        <f>SUM(K118:K174)</f>
        <v>0</v>
      </c>
      <c r="L117" s="230"/>
      <c r="M117" s="230">
        <f>SUM(M118:M174)</f>
        <v>0</v>
      </c>
      <c r="N117" s="229"/>
      <c r="O117" s="229">
        <f>SUM(O118:O174)</f>
        <v>20.16</v>
      </c>
      <c r="P117" s="229"/>
      <c r="Q117" s="229">
        <f>SUM(Q118:Q174)</f>
        <v>0</v>
      </c>
      <c r="R117" s="230"/>
      <c r="S117" s="230"/>
      <c r="T117" s="231"/>
      <c r="U117" s="225"/>
      <c r="V117" s="225">
        <f>SUM(V118:V174)</f>
        <v>201.96</v>
      </c>
      <c r="W117" s="225"/>
      <c r="X117" s="225"/>
      <c r="Y117" s="225"/>
      <c r="AG117" t="s">
        <v>123</v>
      </c>
    </row>
    <row r="118" spans="1:60" outlineLevel="1" x14ac:dyDescent="0.2">
      <c r="A118" s="233">
        <v>37</v>
      </c>
      <c r="B118" s="234" t="s">
        <v>500</v>
      </c>
      <c r="C118" s="253" t="s">
        <v>501</v>
      </c>
      <c r="D118" s="235" t="s">
        <v>140</v>
      </c>
      <c r="E118" s="236">
        <v>170.6</v>
      </c>
      <c r="F118" s="237"/>
      <c r="G118" s="238">
        <f>ROUND(E118*F118,2)</f>
        <v>0</v>
      </c>
      <c r="H118" s="237"/>
      <c r="I118" s="238">
        <f>ROUND(E118*H118,2)</f>
        <v>0</v>
      </c>
      <c r="J118" s="237"/>
      <c r="K118" s="238">
        <f>ROUND(E118*J118,2)</f>
        <v>0</v>
      </c>
      <c r="L118" s="238">
        <v>21</v>
      </c>
      <c r="M118" s="238">
        <f>G118*(1+L118/100)</f>
        <v>0</v>
      </c>
      <c r="N118" s="236">
        <v>1.0000000000000001E-5</v>
      </c>
      <c r="O118" s="236">
        <f>ROUND(E118*N118,2)</f>
        <v>0</v>
      </c>
      <c r="P118" s="236">
        <v>0</v>
      </c>
      <c r="Q118" s="236">
        <f>ROUND(E118*P118,2)</f>
        <v>0</v>
      </c>
      <c r="R118" s="238" t="s">
        <v>141</v>
      </c>
      <c r="S118" s="238" t="s">
        <v>128</v>
      </c>
      <c r="T118" s="239" t="s">
        <v>128</v>
      </c>
      <c r="U118" s="222">
        <v>0.43</v>
      </c>
      <c r="V118" s="222">
        <f>ROUND(E118*U118,2)</f>
        <v>73.36</v>
      </c>
      <c r="W118" s="222"/>
      <c r="X118" s="222" t="s">
        <v>129</v>
      </c>
      <c r="Y118" s="222" t="s">
        <v>130</v>
      </c>
      <c r="Z118" s="212"/>
      <c r="AA118" s="212"/>
      <c r="AB118" s="212"/>
      <c r="AC118" s="212"/>
      <c r="AD118" s="212"/>
      <c r="AE118" s="212"/>
      <c r="AF118" s="212"/>
      <c r="AG118" s="212" t="s">
        <v>131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19"/>
      <c r="B119" s="220"/>
      <c r="C119" s="254" t="s">
        <v>254</v>
      </c>
      <c r="D119" s="248"/>
      <c r="E119" s="248"/>
      <c r="F119" s="248"/>
      <c r="G119" s="248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135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55" t="s">
        <v>601</v>
      </c>
      <c r="D120" s="223"/>
      <c r="E120" s="224">
        <v>170.6</v>
      </c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146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1" x14ac:dyDescent="0.2">
      <c r="A121" s="233">
        <v>38</v>
      </c>
      <c r="B121" s="234" t="s">
        <v>255</v>
      </c>
      <c r="C121" s="253" t="s">
        <v>256</v>
      </c>
      <c r="D121" s="235" t="s">
        <v>257</v>
      </c>
      <c r="E121" s="236">
        <v>31</v>
      </c>
      <c r="F121" s="237"/>
      <c r="G121" s="238">
        <f>ROUND(E121*F121,2)</f>
        <v>0</v>
      </c>
      <c r="H121" s="237"/>
      <c r="I121" s="238">
        <f>ROUND(E121*H121,2)</f>
        <v>0</v>
      </c>
      <c r="J121" s="237"/>
      <c r="K121" s="238">
        <f>ROUND(E121*J121,2)</f>
        <v>0</v>
      </c>
      <c r="L121" s="238">
        <v>21</v>
      </c>
      <c r="M121" s="238">
        <f>G121*(1+L121/100)</f>
        <v>0</v>
      </c>
      <c r="N121" s="236">
        <v>3.0000000000000001E-5</v>
      </c>
      <c r="O121" s="236">
        <f>ROUND(E121*N121,2)</f>
        <v>0</v>
      </c>
      <c r="P121" s="236">
        <v>0</v>
      </c>
      <c r="Q121" s="236">
        <f>ROUND(E121*P121,2)</f>
        <v>0</v>
      </c>
      <c r="R121" s="238" t="s">
        <v>141</v>
      </c>
      <c r="S121" s="238" t="s">
        <v>128</v>
      </c>
      <c r="T121" s="239" t="s">
        <v>128</v>
      </c>
      <c r="U121" s="222">
        <v>1.337</v>
      </c>
      <c r="V121" s="222">
        <f>ROUND(E121*U121,2)</f>
        <v>41.45</v>
      </c>
      <c r="W121" s="222"/>
      <c r="X121" s="222" t="s">
        <v>129</v>
      </c>
      <c r="Y121" s="222" t="s">
        <v>130</v>
      </c>
      <c r="Z121" s="212"/>
      <c r="AA121" s="212"/>
      <c r="AB121" s="212"/>
      <c r="AC121" s="212"/>
      <c r="AD121" s="212"/>
      <c r="AE121" s="212"/>
      <c r="AF121" s="212"/>
      <c r="AG121" s="212" t="s">
        <v>131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2" x14ac:dyDescent="0.2">
      <c r="A122" s="219"/>
      <c r="B122" s="220"/>
      <c r="C122" s="254" t="s">
        <v>258</v>
      </c>
      <c r="D122" s="248"/>
      <c r="E122" s="248"/>
      <c r="F122" s="248"/>
      <c r="G122" s="248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135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33">
        <v>39</v>
      </c>
      <c r="B123" s="234" t="s">
        <v>259</v>
      </c>
      <c r="C123" s="253" t="s">
        <v>260</v>
      </c>
      <c r="D123" s="235" t="s">
        <v>140</v>
      </c>
      <c r="E123" s="236">
        <v>170.6</v>
      </c>
      <c r="F123" s="237"/>
      <c r="G123" s="238">
        <f>ROUND(E123*F123,2)</f>
        <v>0</v>
      </c>
      <c r="H123" s="237"/>
      <c r="I123" s="238">
        <f>ROUND(E123*H123,2)</f>
        <v>0</v>
      </c>
      <c r="J123" s="237"/>
      <c r="K123" s="238">
        <f>ROUND(E123*J123,2)</f>
        <v>0</v>
      </c>
      <c r="L123" s="238">
        <v>21</v>
      </c>
      <c r="M123" s="238">
        <f>G123*(1+L123/100)</f>
        <v>0</v>
      </c>
      <c r="N123" s="236">
        <v>0</v>
      </c>
      <c r="O123" s="236">
        <f>ROUND(E123*N123,2)</f>
        <v>0</v>
      </c>
      <c r="P123" s="236">
        <v>0</v>
      </c>
      <c r="Q123" s="236">
        <f>ROUND(E123*P123,2)</f>
        <v>0</v>
      </c>
      <c r="R123" s="238" t="s">
        <v>141</v>
      </c>
      <c r="S123" s="238" t="s">
        <v>128</v>
      </c>
      <c r="T123" s="239" t="s">
        <v>128</v>
      </c>
      <c r="U123" s="222">
        <v>3.9E-2</v>
      </c>
      <c r="V123" s="222">
        <f>ROUND(E123*U123,2)</f>
        <v>6.65</v>
      </c>
      <c r="W123" s="222"/>
      <c r="X123" s="222" t="s">
        <v>129</v>
      </c>
      <c r="Y123" s="222" t="s">
        <v>130</v>
      </c>
      <c r="Z123" s="212"/>
      <c r="AA123" s="212"/>
      <c r="AB123" s="212"/>
      <c r="AC123" s="212"/>
      <c r="AD123" s="212"/>
      <c r="AE123" s="212"/>
      <c r="AF123" s="212"/>
      <c r="AG123" s="212" t="s">
        <v>131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55" t="s">
        <v>602</v>
      </c>
      <c r="D124" s="223"/>
      <c r="E124" s="224">
        <v>170.6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146</v>
      </c>
      <c r="AH124" s="212">
        <v>5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33">
        <v>40</v>
      </c>
      <c r="B125" s="234" t="s">
        <v>262</v>
      </c>
      <c r="C125" s="253" t="s">
        <v>263</v>
      </c>
      <c r="D125" s="235" t="s">
        <v>257</v>
      </c>
      <c r="E125" s="236">
        <v>6</v>
      </c>
      <c r="F125" s="237"/>
      <c r="G125" s="238">
        <f>ROUND(E125*F125,2)</f>
        <v>0</v>
      </c>
      <c r="H125" s="237"/>
      <c r="I125" s="238">
        <f>ROUND(E125*H125,2)</f>
        <v>0</v>
      </c>
      <c r="J125" s="237"/>
      <c r="K125" s="238">
        <f>ROUND(E125*J125,2)</f>
        <v>0</v>
      </c>
      <c r="L125" s="238">
        <v>21</v>
      </c>
      <c r="M125" s="238">
        <f>G125*(1+L125/100)</f>
        <v>0</v>
      </c>
      <c r="N125" s="236">
        <v>0</v>
      </c>
      <c r="O125" s="236">
        <f>ROUND(E125*N125,2)</f>
        <v>0</v>
      </c>
      <c r="P125" s="236">
        <v>0</v>
      </c>
      <c r="Q125" s="236">
        <f>ROUND(E125*P125,2)</f>
        <v>0</v>
      </c>
      <c r="R125" s="238" t="s">
        <v>141</v>
      </c>
      <c r="S125" s="238" t="s">
        <v>128</v>
      </c>
      <c r="T125" s="239" t="s">
        <v>128</v>
      </c>
      <c r="U125" s="222">
        <v>0.79</v>
      </c>
      <c r="V125" s="222">
        <f>ROUND(E125*U125,2)</f>
        <v>4.74</v>
      </c>
      <c r="W125" s="222"/>
      <c r="X125" s="222" t="s">
        <v>129</v>
      </c>
      <c r="Y125" s="222" t="s">
        <v>130</v>
      </c>
      <c r="Z125" s="212"/>
      <c r="AA125" s="212"/>
      <c r="AB125" s="212"/>
      <c r="AC125" s="212"/>
      <c r="AD125" s="212"/>
      <c r="AE125" s="212"/>
      <c r="AF125" s="212"/>
      <c r="AG125" s="212" t="s">
        <v>131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19"/>
      <c r="B126" s="220"/>
      <c r="C126" s="254" t="s">
        <v>264</v>
      </c>
      <c r="D126" s="248"/>
      <c r="E126" s="248"/>
      <c r="F126" s="248"/>
      <c r="G126" s="248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135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2" x14ac:dyDescent="0.2">
      <c r="A127" s="219"/>
      <c r="B127" s="220"/>
      <c r="C127" s="255" t="s">
        <v>603</v>
      </c>
      <c r="D127" s="223"/>
      <c r="E127" s="224">
        <v>1</v>
      </c>
      <c r="F127" s="222"/>
      <c r="G127" s="22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146</v>
      </c>
      <c r="AH127" s="212">
        <v>5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55" t="s">
        <v>604</v>
      </c>
      <c r="D128" s="223"/>
      <c r="E128" s="224">
        <v>1</v>
      </c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146</v>
      </c>
      <c r="AH128" s="212">
        <v>5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55" t="s">
        <v>504</v>
      </c>
      <c r="D129" s="223"/>
      <c r="E129" s="224">
        <v>2</v>
      </c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146</v>
      </c>
      <c r="AH129" s="212">
        <v>5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55" t="s">
        <v>605</v>
      </c>
      <c r="D130" s="223"/>
      <c r="E130" s="224">
        <v>2</v>
      </c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146</v>
      </c>
      <c r="AH130" s="212">
        <v>5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33">
        <v>41</v>
      </c>
      <c r="B131" s="234" t="s">
        <v>267</v>
      </c>
      <c r="C131" s="253" t="s">
        <v>268</v>
      </c>
      <c r="D131" s="235" t="s">
        <v>257</v>
      </c>
      <c r="E131" s="236">
        <v>7</v>
      </c>
      <c r="F131" s="237"/>
      <c r="G131" s="238">
        <f>ROUND(E131*F131,2)</f>
        <v>0</v>
      </c>
      <c r="H131" s="237"/>
      <c r="I131" s="238">
        <f>ROUND(E131*H131,2)</f>
        <v>0</v>
      </c>
      <c r="J131" s="237"/>
      <c r="K131" s="238">
        <f>ROUND(E131*J131,2)</f>
        <v>0</v>
      </c>
      <c r="L131" s="238">
        <v>21</v>
      </c>
      <c r="M131" s="238">
        <f>G131*(1+L131/100)</f>
        <v>0</v>
      </c>
      <c r="N131" s="236">
        <v>0</v>
      </c>
      <c r="O131" s="236">
        <f>ROUND(E131*N131,2)</f>
        <v>0</v>
      </c>
      <c r="P131" s="236">
        <v>0</v>
      </c>
      <c r="Q131" s="236">
        <f>ROUND(E131*P131,2)</f>
        <v>0</v>
      </c>
      <c r="R131" s="238" t="s">
        <v>141</v>
      </c>
      <c r="S131" s="238" t="s">
        <v>128</v>
      </c>
      <c r="T131" s="239" t="s">
        <v>128</v>
      </c>
      <c r="U131" s="222">
        <v>0.94599999999999995</v>
      </c>
      <c r="V131" s="222">
        <f>ROUND(E131*U131,2)</f>
        <v>6.62</v>
      </c>
      <c r="W131" s="222"/>
      <c r="X131" s="222" t="s">
        <v>129</v>
      </c>
      <c r="Y131" s="222" t="s">
        <v>130</v>
      </c>
      <c r="Z131" s="212"/>
      <c r="AA131" s="212"/>
      <c r="AB131" s="212"/>
      <c r="AC131" s="212"/>
      <c r="AD131" s="212"/>
      <c r="AE131" s="212"/>
      <c r="AF131" s="212"/>
      <c r="AG131" s="212" t="s">
        <v>131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2" x14ac:dyDescent="0.2">
      <c r="A132" s="219"/>
      <c r="B132" s="220"/>
      <c r="C132" s="254" t="s">
        <v>264</v>
      </c>
      <c r="D132" s="248"/>
      <c r="E132" s="248"/>
      <c r="F132" s="248"/>
      <c r="G132" s="248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135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ht="22.5" outlineLevel="1" x14ac:dyDescent="0.2">
      <c r="A133" s="233">
        <v>42</v>
      </c>
      <c r="B133" s="234" t="s">
        <v>269</v>
      </c>
      <c r="C133" s="253" t="s">
        <v>270</v>
      </c>
      <c r="D133" s="235" t="s">
        <v>257</v>
      </c>
      <c r="E133" s="236">
        <v>5</v>
      </c>
      <c r="F133" s="237"/>
      <c r="G133" s="238">
        <f>ROUND(E133*F133,2)</f>
        <v>0</v>
      </c>
      <c r="H133" s="237"/>
      <c r="I133" s="238">
        <f>ROUND(E133*H133,2)</f>
        <v>0</v>
      </c>
      <c r="J133" s="237"/>
      <c r="K133" s="238">
        <f>ROUND(E133*J133,2)</f>
        <v>0</v>
      </c>
      <c r="L133" s="238">
        <v>21</v>
      </c>
      <c r="M133" s="238">
        <f>G133*(1+L133/100)</f>
        <v>0</v>
      </c>
      <c r="N133" s="236">
        <v>0</v>
      </c>
      <c r="O133" s="236">
        <f>ROUND(E133*N133,2)</f>
        <v>0</v>
      </c>
      <c r="P133" s="236">
        <v>0</v>
      </c>
      <c r="Q133" s="236">
        <f>ROUND(E133*P133,2)</f>
        <v>0</v>
      </c>
      <c r="R133" s="238" t="s">
        <v>141</v>
      </c>
      <c r="S133" s="238" t="s">
        <v>128</v>
      </c>
      <c r="T133" s="239" t="s">
        <v>128</v>
      </c>
      <c r="U133" s="222">
        <v>0.9</v>
      </c>
      <c r="V133" s="222">
        <f>ROUND(E133*U133,2)</f>
        <v>4.5</v>
      </c>
      <c r="W133" s="222"/>
      <c r="X133" s="222" t="s">
        <v>129</v>
      </c>
      <c r="Y133" s="222" t="s">
        <v>130</v>
      </c>
      <c r="Z133" s="212"/>
      <c r="AA133" s="212"/>
      <c r="AB133" s="212"/>
      <c r="AC133" s="212"/>
      <c r="AD133" s="212"/>
      <c r="AE133" s="212"/>
      <c r="AF133" s="212"/>
      <c r="AG133" s="212" t="s">
        <v>131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19"/>
      <c r="B134" s="220"/>
      <c r="C134" s="254" t="s">
        <v>264</v>
      </c>
      <c r="D134" s="248"/>
      <c r="E134" s="248"/>
      <c r="F134" s="248"/>
      <c r="G134" s="248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135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2.5" outlineLevel="1" x14ac:dyDescent="0.2">
      <c r="A135" s="233">
        <v>43</v>
      </c>
      <c r="B135" s="234" t="s">
        <v>271</v>
      </c>
      <c r="C135" s="253" t="s">
        <v>272</v>
      </c>
      <c r="D135" s="235" t="s">
        <v>257</v>
      </c>
      <c r="E135" s="236">
        <v>5</v>
      </c>
      <c r="F135" s="237"/>
      <c r="G135" s="238">
        <f>ROUND(E135*F135,2)</f>
        <v>0</v>
      </c>
      <c r="H135" s="237"/>
      <c r="I135" s="238">
        <f>ROUND(E135*H135,2)</f>
        <v>0</v>
      </c>
      <c r="J135" s="237"/>
      <c r="K135" s="238">
        <f>ROUND(E135*J135,2)</f>
        <v>0</v>
      </c>
      <c r="L135" s="238">
        <v>21</v>
      </c>
      <c r="M135" s="238">
        <f>G135*(1+L135/100)</f>
        <v>0</v>
      </c>
      <c r="N135" s="236">
        <v>0</v>
      </c>
      <c r="O135" s="236">
        <f>ROUND(E135*N135,2)</f>
        <v>0</v>
      </c>
      <c r="P135" s="236">
        <v>0</v>
      </c>
      <c r="Q135" s="236">
        <f>ROUND(E135*P135,2)</f>
        <v>0</v>
      </c>
      <c r="R135" s="238" t="s">
        <v>141</v>
      </c>
      <c r="S135" s="238" t="s">
        <v>128</v>
      </c>
      <c r="T135" s="239" t="s">
        <v>128</v>
      </c>
      <c r="U135" s="222">
        <v>1.752</v>
      </c>
      <c r="V135" s="222">
        <f>ROUND(E135*U135,2)</f>
        <v>8.76</v>
      </c>
      <c r="W135" s="222"/>
      <c r="X135" s="222" t="s">
        <v>129</v>
      </c>
      <c r="Y135" s="222" t="s">
        <v>130</v>
      </c>
      <c r="Z135" s="212"/>
      <c r="AA135" s="212"/>
      <c r="AB135" s="212"/>
      <c r="AC135" s="212"/>
      <c r="AD135" s="212"/>
      <c r="AE135" s="212"/>
      <c r="AF135" s="212"/>
      <c r="AG135" s="212" t="s">
        <v>131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54" t="s">
        <v>264</v>
      </c>
      <c r="D136" s="248"/>
      <c r="E136" s="248"/>
      <c r="F136" s="248"/>
      <c r="G136" s="248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135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40">
        <v>44</v>
      </c>
      <c r="B137" s="241" t="s">
        <v>273</v>
      </c>
      <c r="C137" s="252" t="s">
        <v>274</v>
      </c>
      <c r="D137" s="242" t="s">
        <v>257</v>
      </c>
      <c r="E137" s="243">
        <v>5</v>
      </c>
      <c r="F137" s="244"/>
      <c r="G137" s="245">
        <f>ROUND(E137*F137,2)</f>
        <v>0</v>
      </c>
      <c r="H137" s="244"/>
      <c r="I137" s="245">
        <f>ROUND(E137*H137,2)</f>
        <v>0</v>
      </c>
      <c r="J137" s="244"/>
      <c r="K137" s="245">
        <f>ROUND(E137*J137,2)</f>
        <v>0</v>
      </c>
      <c r="L137" s="245">
        <v>21</v>
      </c>
      <c r="M137" s="245">
        <f>G137*(1+L137/100)</f>
        <v>0</v>
      </c>
      <c r="N137" s="243">
        <v>1.17E-2</v>
      </c>
      <c r="O137" s="243">
        <f>ROUND(E137*N137,2)</f>
        <v>0.06</v>
      </c>
      <c r="P137" s="243">
        <v>0</v>
      </c>
      <c r="Q137" s="243">
        <f>ROUND(E137*P137,2)</f>
        <v>0</v>
      </c>
      <c r="R137" s="245"/>
      <c r="S137" s="245" t="s">
        <v>128</v>
      </c>
      <c r="T137" s="246" t="s">
        <v>128</v>
      </c>
      <c r="U137" s="222">
        <v>1.6</v>
      </c>
      <c r="V137" s="222">
        <f>ROUND(E137*U137,2)</f>
        <v>8</v>
      </c>
      <c r="W137" s="222"/>
      <c r="X137" s="222" t="s">
        <v>129</v>
      </c>
      <c r="Y137" s="222" t="s">
        <v>130</v>
      </c>
      <c r="Z137" s="212"/>
      <c r="AA137" s="212"/>
      <c r="AB137" s="212"/>
      <c r="AC137" s="212"/>
      <c r="AD137" s="212"/>
      <c r="AE137" s="212"/>
      <c r="AF137" s="212"/>
      <c r="AG137" s="212" t="s">
        <v>131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40">
        <v>45</v>
      </c>
      <c r="B138" s="241" t="s">
        <v>280</v>
      </c>
      <c r="C138" s="252" t="s">
        <v>281</v>
      </c>
      <c r="D138" s="242" t="s">
        <v>257</v>
      </c>
      <c r="E138" s="243">
        <v>19</v>
      </c>
      <c r="F138" s="244"/>
      <c r="G138" s="245">
        <f>ROUND(E138*F138,2)</f>
        <v>0</v>
      </c>
      <c r="H138" s="244"/>
      <c r="I138" s="245">
        <f>ROUND(E138*H138,2)</f>
        <v>0</v>
      </c>
      <c r="J138" s="244"/>
      <c r="K138" s="245">
        <f>ROUND(E138*J138,2)</f>
        <v>0</v>
      </c>
      <c r="L138" s="245">
        <v>21</v>
      </c>
      <c r="M138" s="245">
        <f>G138*(1+L138/100)</f>
        <v>0</v>
      </c>
      <c r="N138" s="243">
        <v>7.79E-3</v>
      </c>
      <c r="O138" s="243">
        <f>ROUND(E138*N138,2)</f>
        <v>0.15</v>
      </c>
      <c r="P138" s="243">
        <v>0</v>
      </c>
      <c r="Q138" s="243">
        <f>ROUND(E138*P138,2)</f>
        <v>0</v>
      </c>
      <c r="R138" s="245"/>
      <c r="S138" s="245" t="s">
        <v>282</v>
      </c>
      <c r="T138" s="246" t="s">
        <v>283</v>
      </c>
      <c r="U138" s="222">
        <v>0.76</v>
      </c>
      <c r="V138" s="222">
        <f>ROUND(E138*U138,2)</f>
        <v>14.44</v>
      </c>
      <c r="W138" s="222"/>
      <c r="X138" s="222" t="s">
        <v>129</v>
      </c>
      <c r="Y138" s="222" t="s">
        <v>130</v>
      </c>
      <c r="Z138" s="212"/>
      <c r="AA138" s="212"/>
      <c r="AB138" s="212"/>
      <c r="AC138" s="212"/>
      <c r="AD138" s="212"/>
      <c r="AE138" s="212"/>
      <c r="AF138" s="212"/>
      <c r="AG138" s="212" t="s">
        <v>131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ht="22.5" outlineLevel="1" x14ac:dyDescent="0.2">
      <c r="A139" s="240">
        <v>46</v>
      </c>
      <c r="B139" s="241" t="s">
        <v>284</v>
      </c>
      <c r="C139" s="252" t="s">
        <v>285</v>
      </c>
      <c r="D139" s="242" t="s">
        <v>257</v>
      </c>
      <c r="E139" s="243">
        <v>12</v>
      </c>
      <c r="F139" s="244"/>
      <c r="G139" s="245">
        <f>ROUND(E139*F139,2)</f>
        <v>0</v>
      </c>
      <c r="H139" s="244"/>
      <c r="I139" s="245">
        <f>ROUND(E139*H139,2)</f>
        <v>0</v>
      </c>
      <c r="J139" s="244"/>
      <c r="K139" s="245">
        <f>ROUND(E139*J139,2)</f>
        <v>0</v>
      </c>
      <c r="L139" s="245">
        <v>21</v>
      </c>
      <c r="M139" s="245">
        <f>G139*(1+L139/100)</f>
        <v>0</v>
      </c>
      <c r="N139" s="243">
        <v>2.1299999999999999E-3</v>
      </c>
      <c r="O139" s="243">
        <f>ROUND(E139*N139,2)</f>
        <v>0.03</v>
      </c>
      <c r="P139" s="243">
        <v>0</v>
      </c>
      <c r="Q139" s="243">
        <f>ROUND(E139*P139,2)</f>
        <v>0</v>
      </c>
      <c r="R139" s="245"/>
      <c r="S139" s="245" t="s">
        <v>282</v>
      </c>
      <c r="T139" s="246" t="s">
        <v>283</v>
      </c>
      <c r="U139" s="222">
        <v>0.57999999999999996</v>
      </c>
      <c r="V139" s="222">
        <f>ROUND(E139*U139,2)</f>
        <v>6.96</v>
      </c>
      <c r="W139" s="222"/>
      <c r="X139" s="222" t="s">
        <v>129</v>
      </c>
      <c r="Y139" s="222" t="s">
        <v>130</v>
      </c>
      <c r="Z139" s="212"/>
      <c r="AA139" s="212"/>
      <c r="AB139" s="212"/>
      <c r="AC139" s="212"/>
      <c r="AD139" s="212"/>
      <c r="AE139" s="212"/>
      <c r="AF139" s="212"/>
      <c r="AG139" s="212" t="s">
        <v>131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33">
        <v>47</v>
      </c>
      <c r="B140" s="234" t="s">
        <v>286</v>
      </c>
      <c r="C140" s="253" t="s">
        <v>287</v>
      </c>
      <c r="D140" s="235" t="s">
        <v>140</v>
      </c>
      <c r="E140" s="236">
        <v>28.5</v>
      </c>
      <c r="F140" s="237"/>
      <c r="G140" s="238">
        <f>ROUND(E140*F140,2)</f>
        <v>0</v>
      </c>
      <c r="H140" s="237"/>
      <c r="I140" s="238">
        <f>ROUND(E140*H140,2)</f>
        <v>0</v>
      </c>
      <c r="J140" s="237"/>
      <c r="K140" s="238">
        <f>ROUND(E140*J140,2)</f>
        <v>0</v>
      </c>
      <c r="L140" s="238">
        <v>21</v>
      </c>
      <c r="M140" s="238">
        <f>G140*(1+L140/100)</f>
        <v>0</v>
      </c>
      <c r="N140" s="236">
        <v>3.5699999999999998E-3</v>
      </c>
      <c r="O140" s="236">
        <f>ROUND(E140*N140,2)</f>
        <v>0.1</v>
      </c>
      <c r="P140" s="236">
        <v>0</v>
      </c>
      <c r="Q140" s="236">
        <f>ROUND(E140*P140,2)</f>
        <v>0</v>
      </c>
      <c r="R140" s="238"/>
      <c r="S140" s="238" t="s">
        <v>282</v>
      </c>
      <c r="T140" s="239" t="s">
        <v>283</v>
      </c>
      <c r="U140" s="222">
        <v>0.55000000000000004</v>
      </c>
      <c r="V140" s="222">
        <f>ROUND(E140*U140,2)</f>
        <v>15.68</v>
      </c>
      <c r="W140" s="222"/>
      <c r="X140" s="222" t="s">
        <v>129</v>
      </c>
      <c r="Y140" s="222" t="s">
        <v>130</v>
      </c>
      <c r="Z140" s="212"/>
      <c r="AA140" s="212"/>
      <c r="AB140" s="212"/>
      <c r="AC140" s="212"/>
      <c r="AD140" s="212"/>
      <c r="AE140" s="212"/>
      <c r="AF140" s="212"/>
      <c r="AG140" s="212" t="s">
        <v>131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55" t="s">
        <v>606</v>
      </c>
      <c r="D141" s="223"/>
      <c r="E141" s="224">
        <v>28.5</v>
      </c>
      <c r="F141" s="222"/>
      <c r="G141" s="22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146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33">
        <v>48</v>
      </c>
      <c r="B142" s="234" t="s">
        <v>511</v>
      </c>
      <c r="C142" s="253" t="s">
        <v>512</v>
      </c>
      <c r="D142" s="235" t="s">
        <v>140</v>
      </c>
      <c r="E142" s="236">
        <v>18</v>
      </c>
      <c r="F142" s="237"/>
      <c r="G142" s="238">
        <f>ROUND(E142*F142,2)</f>
        <v>0</v>
      </c>
      <c r="H142" s="237"/>
      <c r="I142" s="238">
        <f>ROUND(E142*H142,2)</f>
        <v>0</v>
      </c>
      <c r="J142" s="237"/>
      <c r="K142" s="238">
        <f>ROUND(E142*J142,2)</f>
        <v>0</v>
      </c>
      <c r="L142" s="238">
        <v>21</v>
      </c>
      <c r="M142" s="238">
        <f>G142*(1+L142/100)</f>
        <v>0</v>
      </c>
      <c r="N142" s="236">
        <v>4.0299999999999997E-3</v>
      </c>
      <c r="O142" s="236">
        <f>ROUND(E142*N142,2)</f>
        <v>7.0000000000000007E-2</v>
      </c>
      <c r="P142" s="236">
        <v>0</v>
      </c>
      <c r="Q142" s="236">
        <f>ROUND(E142*P142,2)</f>
        <v>0</v>
      </c>
      <c r="R142" s="238"/>
      <c r="S142" s="238" t="s">
        <v>282</v>
      </c>
      <c r="T142" s="239" t="s">
        <v>283</v>
      </c>
      <c r="U142" s="222">
        <v>0.6</v>
      </c>
      <c r="V142" s="222">
        <f>ROUND(E142*U142,2)</f>
        <v>10.8</v>
      </c>
      <c r="W142" s="222"/>
      <c r="X142" s="222" t="s">
        <v>129</v>
      </c>
      <c r="Y142" s="222" t="s">
        <v>130</v>
      </c>
      <c r="Z142" s="212"/>
      <c r="AA142" s="212"/>
      <c r="AB142" s="212"/>
      <c r="AC142" s="212"/>
      <c r="AD142" s="212"/>
      <c r="AE142" s="212"/>
      <c r="AF142" s="212"/>
      <c r="AG142" s="212" t="s">
        <v>131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55" t="s">
        <v>607</v>
      </c>
      <c r="D143" s="223"/>
      <c r="E143" s="224">
        <v>18</v>
      </c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146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33">
        <v>49</v>
      </c>
      <c r="B144" s="234" t="s">
        <v>516</v>
      </c>
      <c r="C144" s="253" t="s">
        <v>517</v>
      </c>
      <c r="D144" s="235" t="s">
        <v>257</v>
      </c>
      <c r="E144" s="236">
        <v>30</v>
      </c>
      <c r="F144" s="237"/>
      <c r="G144" s="238">
        <f>ROUND(E144*F144,2)</f>
        <v>0</v>
      </c>
      <c r="H144" s="237"/>
      <c r="I144" s="238">
        <f>ROUND(E144*H144,2)</f>
        <v>0</v>
      </c>
      <c r="J144" s="237"/>
      <c r="K144" s="238">
        <f>ROUND(E144*J144,2)</f>
        <v>0</v>
      </c>
      <c r="L144" s="238">
        <v>21</v>
      </c>
      <c r="M144" s="238">
        <f>G144*(1+L144/100)</f>
        <v>0</v>
      </c>
      <c r="N144" s="236">
        <v>3.8100000000000002E-2</v>
      </c>
      <c r="O144" s="236">
        <f>ROUND(E144*N144,2)</f>
        <v>1.1399999999999999</v>
      </c>
      <c r="P144" s="236">
        <v>0</v>
      </c>
      <c r="Q144" s="236">
        <f>ROUND(E144*P144,2)</f>
        <v>0</v>
      </c>
      <c r="R144" s="238"/>
      <c r="S144" s="238" t="s">
        <v>282</v>
      </c>
      <c r="T144" s="239" t="s">
        <v>283</v>
      </c>
      <c r="U144" s="222">
        <v>0</v>
      </c>
      <c r="V144" s="222">
        <f>ROUND(E144*U144,2)</f>
        <v>0</v>
      </c>
      <c r="W144" s="222"/>
      <c r="X144" s="222" t="s">
        <v>221</v>
      </c>
      <c r="Y144" s="222" t="s">
        <v>130</v>
      </c>
      <c r="Z144" s="212"/>
      <c r="AA144" s="212"/>
      <c r="AB144" s="212"/>
      <c r="AC144" s="212"/>
      <c r="AD144" s="212"/>
      <c r="AE144" s="212"/>
      <c r="AF144" s="212"/>
      <c r="AG144" s="212" t="s">
        <v>222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55" t="s">
        <v>608</v>
      </c>
      <c r="D145" s="223"/>
      <c r="E145" s="224">
        <v>29.144169999999999</v>
      </c>
      <c r="F145" s="222"/>
      <c r="G145" s="22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146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55" t="s">
        <v>609</v>
      </c>
      <c r="D146" s="223"/>
      <c r="E146" s="224">
        <v>0.85582999999999998</v>
      </c>
      <c r="F146" s="222"/>
      <c r="G146" s="22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146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40">
        <v>50</v>
      </c>
      <c r="B147" s="241" t="s">
        <v>292</v>
      </c>
      <c r="C147" s="252" t="s">
        <v>293</v>
      </c>
      <c r="D147" s="242" t="s">
        <v>257</v>
      </c>
      <c r="E147" s="243">
        <v>38</v>
      </c>
      <c r="F147" s="244"/>
      <c r="G147" s="245">
        <f>ROUND(E147*F147,2)</f>
        <v>0</v>
      </c>
      <c r="H147" s="244"/>
      <c r="I147" s="245">
        <f>ROUND(E147*H147,2)</f>
        <v>0</v>
      </c>
      <c r="J147" s="244"/>
      <c r="K147" s="245">
        <f>ROUND(E147*J147,2)</f>
        <v>0</v>
      </c>
      <c r="L147" s="245">
        <v>21</v>
      </c>
      <c r="M147" s="245">
        <f>G147*(1+L147/100)</f>
        <v>0</v>
      </c>
      <c r="N147" s="243">
        <v>6.6E-4</v>
      </c>
      <c r="O147" s="243">
        <f>ROUND(E147*N147,2)</f>
        <v>0.03</v>
      </c>
      <c r="P147" s="243">
        <v>0</v>
      </c>
      <c r="Q147" s="243">
        <f>ROUND(E147*P147,2)</f>
        <v>0</v>
      </c>
      <c r="R147" s="245"/>
      <c r="S147" s="245" t="s">
        <v>282</v>
      </c>
      <c r="T147" s="246" t="s">
        <v>283</v>
      </c>
      <c r="U147" s="222">
        <v>0</v>
      </c>
      <c r="V147" s="222">
        <f>ROUND(E147*U147,2)</f>
        <v>0</v>
      </c>
      <c r="W147" s="222"/>
      <c r="X147" s="222" t="s">
        <v>221</v>
      </c>
      <c r="Y147" s="222" t="s">
        <v>130</v>
      </c>
      <c r="Z147" s="212"/>
      <c r="AA147" s="212"/>
      <c r="AB147" s="212"/>
      <c r="AC147" s="212"/>
      <c r="AD147" s="212"/>
      <c r="AE147" s="212"/>
      <c r="AF147" s="212"/>
      <c r="AG147" s="212" t="s">
        <v>222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40">
        <v>51</v>
      </c>
      <c r="B148" s="241" t="s">
        <v>294</v>
      </c>
      <c r="C148" s="252" t="s">
        <v>295</v>
      </c>
      <c r="D148" s="242" t="s">
        <v>257</v>
      </c>
      <c r="E148" s="243">
        <v>24</v>
      </c>
      <c r="F148" s="244"/>
      <c r="G148" s="245">
        <f>ROUND(E148*F148,2)</f>
        <v>0</v>
      </c>
      <c r="H148" s="244"/>
      <c r="I148" s="245">
        <f>ROUND(E148*H148,2)</f>
        <v>0</v>
      </c>
      <c r="J148" s="244"/>
      <c r="K148" s="245">
        <f>ROUND(E148*J148,2)</f>
        <v>0</v>
      </c>
      <c r="L148" s="245">
        <v>21</v>
      </c>
      <c r="M148" s="245">
        <f>G148*(1+L148/100)</f>
        <v>0</v>
      </c>
      <c r="N148" s="243">
        <v>1.2700000000000001E-3</v>
      </c>
      <c r="O148" s="243">
        <f>ROUND(E148*N148,2)</f>
        <v>0.03</v>
      </c>
      <c r="P148" s="243">
        <v>0</v>
      </c>
      <c r="Q148" s="243">
        <f>ROUND(E148*P148,2)</f>
        <v>0</v>
      </c>
      <c r="R148" s="245"/>
      <c r="S148" s="245" t="s">
        <v>282</v>
      </c>
      <c r="T148" s="246" t="s">
        <v>283</v>
      </c>
      <c r="U148" s="222">
        <v>0</v>
      </c>
      <c r="V148" s="222">
        <f>ROUND(E148*U148,2)</f>
        <v>0</v>
      </c>
      <c r="W148" s="222"/>
      <c r="X148" s="222" t="s">
        <v>221</v>
      </c>
      <c r="Y148" s="222" t="s">
        <v>130</v>
      </c>
      <c r="Z148" s="212"/>
      <c r="AA148" s="212"/>
      <c r="AB148" s="212"/>
      <c r="AC148" s="212"/>
      <c r="AD148" s="212"/>
      <c r="AE148" s="212"/>
      <c r="AF148" s="212"/>
      <c r="AG148" s="212" t="s">
        <v>222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40">
        <v>52</v>
      </c>
      <c r="B149" s="241" t="s">
        <v>610</v>
      </c>
      <c r="C149" s="252" t="s">
        <v>611</v>
      </c>
      <c r="D149" s="242" t="s">
        <v>257</v>
      </c>
      <c r="E149" s="243">
        <v>2</v>
      </c>
      <c r="F149" s="244"/>
      <c r="G149" s="245">
        <f>ROUND(E149*F149,2)</f>
        <v>0</v>
      </c>
      <c r="H149" s="244"/>
      <c r="I149" s="245">
        <f>ROUND(E149*H149,2)</f>
        <v>0</v>
      </c>
      <c r="J149" s="244"/>
      <c r="K149" s="245">
        <f>ROUND(E149*J149,2)</f>
        <v>0</v>
      </c>
      <c r="L149" s="245">
        <v>21</v>
      </c>
      <c r="M149" s="245">
        <f>G149*(1+L149/100)</f>
        <v>0</v>
      </c>
      <c r="N149" s="243">
        <v>4.2999999999999999E-4</v>
      </c>
      <c r="O149" s="243">
        <f>ROUND(E149*N149,2)</f>
        <v>0</v>
      </c>
      <c r="P149" s="243">
        <v>0</v>
      </c>
      <c r="Q149" s="243">
        <f>ROUND(E149*P149,2)</f>
        <v>0</v>
      </c>
      <c r="R149" s="245"/>
      <c r="S149" s="245" t="s">
        <v>282</v>
      </c>
      <c r="T149" s="246" t="s">
        <v>283</v>
      </c>
      <c r="U149" s="222">
        <v>0</v>
      </c>
      <c r="V149" s="222">
        <f>ROUND(E149*U149,2)</f>
        <v>0</v>
      </c>
      <c r="W149" s="222"/>
      <c r="X149" s="222" t="s">
        <v>221</v>
      </c>
      <c r="Y149" s="222" t="s">
        <v>130</v>
      </c>
      <c r="Z149" s="212"/>
      <c r="AA149" s="212"/>
      <c r="AB149" s="212"/>
      <c r="AC149" s="212"/>
      <c r="AD149" s="212"/>
      <c r="AE149" s="212"/>
      <c r="AF149" s="212"/>
      <c r="AG149" s="212" t="s">
        <v>222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40">
        <v>53</v>
      </c>
      <c r="B150" s="241" t="s">
        <v>612</v>
      </c>
      <c r="C150" s="252" t="s">
        <v>613</v>
      </c>
      <c r="D150" s="242" t="s">
        <v>257</v>
      </c>
      <c r="E150" s="243">
        <v>2</v>
      </c>
      <c r="F150" s="244"/>
      <c r="G150" s="245">
        <f>ROUND(E150*F150,2)</f>
        <v>0</v>
      </c>
      <c r="H150" s="244"/>
      <c r="I150" s="245">
        <f>ROUND(E150*H150,2)</f>
        <v>0</v>
      </c>
      <c r="J150" s="244"/>
      <c r="K150" s="245">
        <f>ROUND(E150*J150,2)</f>
        <v>0</v>
      </c>
      <c r="L150" s="245">
        <v>21</v>
      </c>
      <c r="M150" s="245">
        <f>G150*(1+L150/100)</f>
        <v>0</v>
      </c>
      <c r="N150" s="243">
        <v>4.0999999999999999E-4</v>
      </c>
      <c r="O150" s="243">
        <f>ROUND(E150*N150,2)</f>
        <v>0</v>
      </c>
      <c r="P150" s="243">
        <v>0</v>
      </c>
      <c r="Q150" s="243">
        <f>ROUND(E150*P150,2)</f>
        <v>0</v>
      </c>
      <c r="R150" s="245"/>
      <c r="S150" s="245" t="s">
        <v>282</v>
      </c>
      <c r="T150" s="246" t="s">
        <v>283</v>
      </c>
      <c r="U150" s="222">
        <v>0</v>
      </c>
      <c r="V150" s="222">
        <f>ROUND(E150*U150,2)</f>
        <v>0</v>
      </c>
      <c r="W150" s="222"/>
      <c r="X150" s="222" t="s">
        <v>221</v>
      </c>
      <c r="Y150" s="222" t="s">
        <v>130</v>
      </c>
      <c r="Z150" s="212"/>
      <c r="AA150" s="212"/>
      <c r="AB150" s="212"/>
      <c r="AC150" s="212"/>
      <c r="AD150" s="212"/>
      <c r="AE150" s="212"/>
      <c r="AF150" s="212"/>
      <c r="AG150" s="212" t="s">
        <v>222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40">
        <v>54</v>
      </c>
      <c r="B151" s="241" t="s">
        <v>296</v>
      </c>
      <c r="C151" s="252" t="s">
        <v>297</v>
      </c>
      <c r="D151" s="242" t="s">
        <v>257</v>
      </c>
      <c r="E151" s="243">
        <v>17</v>
      </c>
      <c r="F151" s="244"/>
      <c r="G151" s="245">
        <f>ROUND(E151*F151,2)</f>
        <v>0</v>
      </c>
      <c r="H151" s="244"/>
      <c r="I151" s="245">
        <f>ROUND(E151*H151,2)</f>
        <v>0</v>
      </c>
      <c r="J151" s="244"/>
      <c r="K151" s="245">
        <f>ROUND(E151*J151,2)</f>
        <v>0</v>
      </c>
      <c r="L151" s="245">
        <v>21</v>
      </c>
      <c r="M151" s="245">
        <f>G151*(1+L151/100)</f>
        <v>0</v>
      </c>
      <c r="N151" s="243">
        <v>7.2999999999999996E-4</v>
      </c>
      <c r="O151" s="243">
        <f>ROUND(E151*N151,2)</f>
        <v>0.01</v>
      </c>
      <c r="P151" s="243">
        <v>0</v>
      </c>
      <c r="Q151" s="243">
        <f>ROUND(E151*P151,2)</f>
        <v>0</v>
      </c>
      <c r="R151" s="245"/>
      <c r="S151" s="245" t="s">
        <v>282</v>
      </c>
      <c r="T151" s="246" t="s">
        <v>283</v>
      </c>
      <c r="U151" s="222">
        <v>0</v>
      </c>
      <c r="V151" s="222">
        <f>ROUND(E151*U151,2)</f>
        <v>0</v>
      </c>
      <c r="W151" s="222"/>
      <c r="X151" s="222" t="s">
        <v>221</v>
      </c>
      <c r="Y151" s="222" t="s">
        <v>130</v>
      </c>
      <c r="Z151" s="212"/>
      <c r="AA151" s="212"/>
      <c r="AB151" s="212"/>
      <c r="AC151" s="212"/>
      <c r="AD151" s="212"/>
      <c r="AE151" s="212"/>
      <c r="AF151" s="212"/>
      <c r="AG151" s="212" t="s">
        <v>222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40">
        <v>55</v>
      </c>
      <c r="B152" s="241" t="s">
        <v>298</v>
      </c>
      <c r="C152" s="252" t="s">
        <v>299</v>
      </c>
      <c r="D152" s="242" t="s">
        <v>257</v>
      </c>
      <c r="E152" s="243">
        <v>12</v>
      </c>
      <c r="F152" s="244"/>
      <c r="G152" s="245">
        <f>ROUND(E152*F152,2)</f>
        <v>0</v>
      </c>
      <c r="H152" s="244"/>
      <c r="I152" s="245">
        <f>ROUND(E152*H152,2)</f>
        <v>0</v>
      </c>
      <c r="J152" s="244"/>
      <c r="K152" s="245">
        <f>ROUND(E152*J152,2)</f>
        <v>0</v>
      </c>
      <c r="L152" s="245">
        <v>21</v>
      </c>
      <c r="M152" s="245">
        <f>G152*(1+L152/100)</f>
        <v>0</v>
      </c>
      <c r="N152" s="243">
        <v>1.2099999999999999E-3</v>
      </c>
      <c r="O152" s="243">
        <f>ROUND(E152*N152,2)</f>
        <v>0.01</v>
      </c>
      <c r="P152" s="243">
        <v>0</v>
      </c>
      <c r="Q152" s="243">
        <f>ROUND(E152*P152,2)</f>
        <v>0</v>
      </c>
      <c r="R152" s="245"/>
      <c r="S152" s="245" t="s">
        <v>282</v>
      </c>
      <c r="T152" s="246" t="s">
        <v>283</v>
      </c>
      <c r="U152" s="222">
        <v>0</v>
      </c>
      <c r="V152" s="222">
        <f>ROUND(E152*U152,2)</f>
        <v>0</v>
      </c>
      <c r="W152" s="222"/>
      <c r="X152" s="222" t="s">
        <v>221</v>
      </c>
      <c r="Y152" s="222" t="s">
        <v>130</v>
      </c>
      <c r="Z152" s="212"/>
      <c r="AA152" s="212"/>
      <c r="AB152" s="212"/>
      <c r="AC152" s="212"/>
      <c r="AD152" s="212"/>
      <c r="AE152" s="212"/>
      <c r="AF152" s="212"/>
      <c r="AG152" s="212" t="s">
        <v>222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40">
        <v>56</v>
      </c>
      <c r="B153" s="241" t="s">
        <v>614</v>
      </c>
      <c r="C153" s="252" t="s">
        <v>615</v>
      </c>
      <c r="D153" s="242" t="s">
        <v>257</v>
      </c>
      <c r="E153" s="243">
        <v>2</v>
      </c>
      <c r="F153" s="244"/>
      <c r="G153" s="245">
        <f>ROUND(E153*F153,2)</f>
        <v>0</v>
      </c>
      <c r="H153" s="244"/>
      <c r="I153" s="245">
        <f>ROUND(E153*H153,2)</f>
        <v>0</v>
      </c>
      <c r="J153" s="244"/>
      <c r="K153" s="245">
        <f>ROUND(E153*J153,2)</f>
        <v>0</v>
      </c>
      <c r="L153" s="245">
        <v>21</v>
      </c>
      <c r="M153" s="245">
        <f>G153*(1+L153/100)</f>
        <v>0</v>
      </c>
      <c r="N153" s="243">
        <v>5.4000000000000001E-4</v>
      </c>
      <c r="O153" s="243">
        <f>ROUND(E153*N153,2)</f>
        <v>0</v>
      </c>
      <c r="P153" s="243">
        <v>0</v>
      </c>
      <c r="Q153" s="243">
        <f>ROUND(E153*P153,2)</f>
        <v>0</v>
      </c>
      <c r="R153" s="245"/>
      <c r="S153" s="245" t="s">
        <v>282</v>
      </c>
      <c r="T153" s="246" t="s">
        <v>283</v>
      </c>
      <c r="U153" s="222">
        <v>0</v>
      </c>
      <c r="V153" s="222">
        <f>ROUND(E153*U153,2)</f>
        <v>0</v>
      </c>
      <c r="W153" s="222"/>
      <c r="X153" s="222" t="s">
        <v>221</v>
      </c>
      <c r="Y153" s="222" t="s">
        <v>130</v>
      </c>
      <c r="Z153" s="212"/>
      <c r="AA153" s="212"/>
      <c r="AB153" s="212"/>
      <c r="AC153" s="212"/>
      <c r="AD153" s="212"/>
      <c r="AE153" s="212"/>
      <c r="AF153" s="212"/>
      <c r="AG153" s="212" t="s">
        <v>222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40">
        <v>57</v>
      </c>
      <c r="B154" s="241" t="s">
        <v>300</v>
      </c>
      <c r="C154" s="252" t="s">
        <v>301</v>
      </c>
      <c r="D154" s="242" t="s">
        <v>257</v>
      </c>
      <c r="E154" s="243">
        <v>17</v>
      </c>
      <c r="F154" s="244"/>
      <c r="G154" s="245">
        <f>ROUND(E154*F154,2)</f>
        <v>0</v>
      </c>
      <c r="H154" s="244"/>
      <c r="I154" s="245">
        <f>ROUND(E154*H154,2)</f>
        <v>0</v>
      </c>
      <c r="J154" s="244"/>
      <c r="K154" s="245">
        <f>ROUND(E154*J154,2)</f>
        <v>0</v>
      </c>
      <c r="L154" s="245">
        <v>21</v>
      </c>
      <c r="M154" s="245">
        <f>G154*(1+L154/100)</f>
        <v>0</v>
      </c>
      <c r="N154" s="243">
        <v>8.8999999999999995E-4</v>
      </c>
      <c r="O154" s="243">
        <f>ROUND(E154*N154,2)</f>
        <v>0.02</v>
      </c>
      <c r="P154" s="243">
        <v>0</v>
      </c>
      <c r="Q154" s="243">
        <f>ROUND(E154*P154,2)</f>
        <v>0</v>
      </c>
      <c r="R154" s="245"/>
      <c r="S154" s="245" t="s">
        <v>282</v>
      </c>
      <c r="T154" s="246" t="s">
        <v>283</v>
      </c>
      <c r="U154" s="222">
        <v>0</v>
      </c>
      <c r="V154" s="222">
        <f>ROUND(E154*U154,2)</f>
        <v>0</v>
      </c>
      <c r="W154" s="222"/>
      <c r="X154" s="222" t="s">
        <v>221</v>
      </c>
      <c r="Y154" s="222" t="s">
        <v>130</v>
      </c>
      <c r="Z154" s="212"/>
      <c r="AA154" s="212"/>
      <c r="AB154" s="212"/>
      <c r="AC154" s="212"/>
      <c r="AD154" s="212"/>
      <c r="AE154" s="212"/>
      <c r="AF154" s="212"/>
      <c r="AG154" s="212" t="s">
        <v>222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40">
        <v>58</v>
      </c>
      <c r="B155" s="241" t="s">
        <v>302</v>
      </c>
      <c r="C155" s="252" t="s">
        <v>303</v>
      </c>
      <c r="D155" s="242" t="s">
        <v>257</v>
      </c>
      <c r="E155" s="243">
        <v>12</v>
      </c>
      <c r="F155" s="244"/>
      <c r="G155" s="245">
        <f>ROUND(E155*F155,2)</f>
        <v>0</v>
      </c>
      <c r="H155" s="244"/>
      <c r="I155" s="245">
        <f>ROUND(E155*H155,2)</f>
        <v>0</v>
      </c>
      <c r="J155" s="244"/>
      <c r="K155" s="245">
        <f>ROUND(E155*J155,2)</f>
        <v>0</v>
      </c>
      <c r="L155" s="245">
        <v>21</v>
      </c>
      <c r="M155" s="245">
        <f>G155*(1+L155/100)</f>
        <v>0</v>
      </c>
      <c r="N155" s="243">
        <v>1.5900000000000001E-3</v>
      </c>
      <c r="O155" s="243">
        <f>ROUND(E155*N155,2)</f>
        <v>0.02</v>
      </c>
      <c r="P155" s="243">
        <v>0</v>
      </c>
      <c r="Q155" s="243">
        <f>ROUND(E155*P155,2)</f>
        <v>0</v>
      </c>
      <c r="R155" s="245"/>
      <c r="S155" s="245" t="s">
        <v>282</v>
      </c>
      <c r="T155" s="246" t="s">
        <v>283</v>
      </c>
      <c r="U155" s="222">
        <v>0</v>
      </c>
      <c r="V155" s="222">
        <f>ROUND(E155*U155,2)</f>
        <v>0</v>
      </c>
      <c r="W155" s="222"/>
      <c r="X155" s="222" t="s">
        <v>221</v>
      </c>
      <c r="Y155" s="222" t="s">
        <v>130</v>
      </c>
      <c r="Z155" s="212"/>
      <c r="AA155" s="212"/>
      <c r="AB155" s="212"/>
      <c r="AC155" s="212"/>
      <c r="AD155" s="212"/>
      <c r="AE155" s="212"/>
      <c r="AF155" s="212"/>
      <c r="AG155" s="212" t="s">
        <v>222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">
      <c r="A156" s="233">
        <v>59</v>
      </c>
      <c r="B156" s="234" t="s">
        <v>304</v>
      </c>
      <c r="C156" s="253" t="s">
        <v>526</v>
      </c>
      <c r="D156" s="235" t="s">
        <v>257</v>
      </c>
      <c r="E156" s="236">
        <v>5</v>
      </c>
      <c r="F156" s="237"/>
      <c r="G156" s="238">
        <f>ROUND(E156*F156,2)</f>
        <v>0</v>
      </c>
      <c r="H156" s="237"/>
      <c r="I156" s="238">
        <f>ROUND(E156*H156,2)</f>
        <v>0</v>
      </c>
      <c r="J156" s="237"/>
      <c r="K156" s="238">
        <f>ROUND(E156*J156,2)</f>
        <v>0</v>
      </c>
      <c r="L156" s="238">
        <v>21</v>
      </c>
      <c r="M156" s="238">
        <f>G156*(1+L156/100)</f>
        <v>0</v>
      </c>
      <c r="N156" s="236">
        <v>0.16200000000000001</v>
      </c>
      <c r="O156" s="236">
        <f>ROUND(E156*N156,2)</f>
        <v>0.81</v>
      </c>
      <c r="P156" s="236">
        <v>0</v>
      </c>
      <c r="Q156" s="236">
        <f>ROUND(E156*P156,2)</f>
        <v>0</v>
      </c>
      <c r="R156" s="238"/>
      <c r="S156" s="238" t="s">
        <v>282</v>
      </c>
      <c r="T156" s="239" t="s">
        <v>283</v>
      </c>
      <c r="U156" s="222">
        <v>0</v>
      </c>
      <c r="V156" s="222">
        <f>ROUND(E156*U156,2)</f>
        <v>0</v>
      </c>
      <c r="W156" s="222"/>
      <c r="X156" s="222" t="s">
        <v>221</v>
      </c>
      <c r="Y156" s="222" t="s">
        <v>130</v>
      </c>
      <c r="Z156" s="212"/>
      <c r="AA156" s="212"/>
      <c r="AB156" s="212"/>
      <c r="AC156" s="212"/>
      <c r="AD156" s="212"/>
      <c r="AE156" s="212"/>
      <c r="AF156" s="212"/>
      <c r="AG156" s="212" t="s">
        <v>222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19"/>
      <c r="B157" s="220"/>
      <c r="C157" s="255" t="s">
        <v>527</v>
      </c>
      <c r="D157" s="223"/>
      <c r="E157" s="224">
        <v>5</v>
      </c>
      <c r="F157" s="222"/>
      <c r="G157" s="222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146</v>
      </c>
      <c r="AH157" s="212">
        <v>5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ht="22.5" outlineLevel="1" x14ac:dyDescent="0.2">
      <c r="A158" s="240">
        <v>60</v>
      </c>
      <c r="B158" s="241" t="s">
        <v>307</v>
      </c>
      <c r="C158" s="252" t="s">
        <v>308</v>
      </c>
      <c r="D158" s="242" t="s">
        <v>257</v>
      </c>
      <c r="E158" s="243">
        <v>1</v>
      </c>
      <c r="F158" s="244"/>
      <c r="G158" s="245">
        <f>ROUND(E158*F158,2)</f>
        <v>0</v>
      </c>
      <c r="H158" s="244"/>
      <c r="I158" s="245">
        <f>ROUND(E158*H158,2)</f>
        <v>0</v>
      </c>
      <c r="J158" s="244"/>
      <c r="K158" s="245">
        <f>ROUND(E158*J158,2)</f>
        <v>0</v>
      </c>
      <c r="L158" s="245">
        <v>21</v>
      </c>
      <c r="M158" s="245">
        <f>G158*(1+L158/100)</f>
        <v>0</v>
      </c>
      <c r="N158" s="243">
        <v>0.04</v>
      </c>
      <c r="O158" s="243">
        <f>ROUND(E158*N158,2)</f>
        <v>0.04</v>
      </c>
      <c r="P158" s="243">
        <v>0</v>
      </c>
      <c r="Q158" s="243">
        <f>ROUND(E158*P158,2)</f>
        <v>0</v>
      </c>
      <c r="R158" s="245" t="s">
        <v>220</v>
      </c>
      <c r="S158" s="245" t="s">
        <v>128</v>
      </c>
      <c r="T158" s="246" t="s">
        <v>128</v>
      </c>
      <c r="U158" s="222">
        <v>0</v>
      </c>
      <c r="V158" s="222">
        <f>ROUND(E158*U158,2)</f>
        <v>0</v>
      </c>
      <c r="W158" s="222"/>
      <c r="X158" s="222" t="s">
        <v>221</v>
      </c>
      <c r="Y158" s="222" t="s">
        <v>130</v>
      </c>
      <c r="Z158" s="212"/>
      <c r="AA158" s="212"/>
      <c r="AB158" s="212"/>
      <c r="AC158" s="212"/>
      <c r="AD158" s="212"/>
      <c r="AE158" s="212"/>
      <c r="AF158" s="212"/>
      <c r="AG158" s="212" t="s">
        <v>222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ht="22.5" outlineLevel="1" x14ac:dyDescent="0.2">
      <c r="A159" s="240">
        <v>61</v>
      </c>
      <c r="B159" s="241" t="s">
        <v>616</v>
      </c>
      <c r="C159" s="252" t="s">
        <v>617</v>
      </c>
      <c r="D159" s="242" t="s">
        <v>257</v>
      </c>
      <c r="E159" s="243">
        <v>1</v>
      </c>
      <c r="F159" s="244"/>
      <c r="G159" s="245">
        <f>ROUND(E159*F159,2)</f>
        <v>0</v>
      </c>
      <c r="H159" s="244"/>
      <c r="I159" s="245">
        <f>ROUND(E159*H159,2)</f>
        <v>0</v>
      </c>
      <c r="J159" s="244"/>
      <c r="K159" s="245">
        <f>ROUND(E159*J159,2)</f>
        <v>0</v>
      </c>
      <c r="L159" s="245">
        <v>21</v>
      </c>
      <c r="M159" s="245">
        <f>G159*(1+L159/100)</f>
        <v>0</v>
      </c>
      <c r="N159" s="243">
        <v>5.3999999999999999E-2</v>
      </c>
      <c r="O159" s="243">
        <f>ROUND(E159*N159,2)</f>
        <v>0.05</v>
      </c>
      <c r="P159" s="243">
        <v>0</v>
      </c>
      <c r="Q159" s="243">
        <f>ROUND(E159*P159,2)</f>
        <v>0</v>
      </c>
      <c r="R159" s="245" t="s">
        <v>220</v>
      </c>
      <c r="S159" s="245" t="s">
        <v>128</v>
      </c>
      <c r="T159" s="246" t="s">
        <v>128</v>
      </c>
      <c r="U159" s="222">
        <v>0</v>
      </c>
      <c r="V159" s="222">
        <f>ROUND(E159*U159,2)</f>
        <v>0</v>
      </c>
      <c r="W159" s="222"/>
      <c r="X159" s="222" t="s">
        <v>221</v>
      </c>
      <c r="Y159" s="222" t="s">
        <v>130</v>
      </c>
      <c r="Z159" s="212"/>
      <c r="AA159" s="212"/>
      <c r="AB159" s="212"/>
      <c r="AC159" s="212"/>
      <c r="AD159" s="212"/>
      <c r="AE159" s="212"/>
      <c r="AF159" s="212"/>
      <c r="AG159" s="212" t="s">
        <v>222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40">
        <v>62</v>
      </c>
      <c r="B160" s="241" t="s">
        <v>309</v>
      </c>
      <c r="C160" s="252" t="s">
        <v>310</v>
      </c>
      <c r="D160" s="242" t="s">
        <v>257</v>
      </c>
      <c r="E160" s="243">
        <v>2</v>
      </c>
      <c r="F160" s="244"/>
      <c r="G160" s="245">
        <f>ROUND(E160*F160,2)</f>
        <v>0</v>
      </c>
      <c r="H160" s="244"/>
      <c r="I160" s="245">
        <f>ROUND(E160*H160,2)</f>
        <v>0</v>
      </c>
      <c r="J160" s="244"/>
      <c r="K160" s="245">
        <f>ROUND(E160*J160,2)</f>
        <v>0</v>
      </c>
      <c r="L160" s="245">
        <v>21</v>
      </c>
      <c r="M160" s="245">
        <f>G160*(1+L160/100)</f>
        <v>0</v>
      </c>
      <c r="N160" s="243">
        <v>6.8000000000000005E-2</v>
      </c>
      <c r="O160" s="243">
        <f>ROUND(E160*N160,2)</f>
        <v>0.14000000000000001</v>
      </c>
      <c r="P160" s="243">
        <v>0</v>
      </c>
      <c r="Q160" s="243">
        <f>ROUND(E160*P160,2)</f>
        <v>0</v>
      </c>
      <c r="R160" s="245" t="s">
        <v>220</v>
      </c>
      <c r="S160" s="245" t="s">
        <v>128</v>
      </c>
      <c r="T160" s="246" t="s">
        <v>128</v>
      </c>
      <c r="U160" s="222">
        <v>0</v>
      </c>
      <c r="V160" s="222">
        <f>ROUND(E160*U160,2)</f>
        <v>0</v>
      </c>
      <c r="W160" s="222"/>
      <c r="X160" s="222" t="s">
        <v>221</v>
      </c>
      <c r="Y160" s="222" t="s">
        <v>130</v>
      </c>
      <c r="Z160" s="212"/>
      <c r="AA160" s="212"/>
      <c r="AB160" s="212"/>
      <c r="AC160" s="212"/>
      <c r="AD160" s="212"/>
      <c r="AE160" s="212"/>
      <c r="AF160" s="212"/>
      <c r="AG160" s="212" t="s">
        <v>222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22.5" outlineLevel="1" x14ac:dyDescent="0.2">
      <c r="A161" s="240">
        <v>63</v>
      </c>
      <c r="B161" s="241" t="s">
        <v>528</v>
      </c>
      <c r="C161" s="252" t="s">
        <v>529</v>
      </c>
      <c r="D161" s="242" t="s">
        <v>257</v>
      </c>
      <c r="E161" s="243">
        <v>2</v>
      </c>
      <c r="F161" s="244"/>
      <c r="G161" s="245">
        <f>ROUND(E161*F161,2)</f>
        <v>0</v>
      </c>
      <c r="H161" s="244"/>
      <c r="I161" s="245">
        <f>ROUND(E161*H161,2)</f>
        <v>0</v>
      </c>
      <c r="J161" s="244"/>
      <c r="K161" s="245">
        <f>ROUND(E161*J161,2)</f>
        <v>0</v>
      </c>
      <c r="L161" s="245">
        <v>21</v>
      </c>
      <c r="M161" s="245">
        <f>G161*(1+L161/100)</f>
        <v>0</v>
      </c>
      <c r="N161" s="243">
        <v>0.08</v>
      </c>
      <c r="O161" s="243">
        <f>ROUND(E161*N161,2)</f>
        <v>0.16</v>
      </c>
      <c r="P161" s="243">
        <v>0</v>
      </c>
      <c r="Q161" s="243">
        <f>ROUND(E161*P161,2)</f>
        <v>0</v>
      </c>
      <c r="R161" s="245" t="s">
        <v>220</v>
      </c>
      <c r="S161" s="245" t="s">
        <v>128</v>
      </c>
      <c r="T161" s="246" t="s">
        <v>128</v>
      </c>
      <c r="U161" s="222">
        <v>0</v>
      </c>
      <c r="V161" s="222">
        <f>ROUND(E161*U161,2)</f>
        <v>0</v>
      </c>
      <c r="W161" s="222"/>
      <c r="X161" s="222" t="s">
        <v>221</v>
      </c>
      <c r="Y161" s="222" t="s">
        <v>130</v>
      </c>
      <c r="Z161" s="212"/>
      <c r="AA161" s="212"/>
      <c r="AB161" s="212"/>
      <c r="AC161" s="212"/>
      <c r="AD161" s="212"/>
      <c r="AE161" s="212"/>
      <c r="AF161" s="212"/>
      <c r="AG161" s="212" t="s">
        <v>222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22.5" outlineLevel="1" x14ac:dyDescent="0.2">
      <c r="A162" s="233">
        <v>64</v>
      </c>
      <c r="B162" s="234" t="s">
        <v>311</v>
      </c>
      <c r="C162" s="253" t="s">
        <v>312</v>
      </c>
      <c r="D162" s="235" t="s">
        <v>257</v>
      </c>
      <c r="E162" s="236">
        <v>5</v>
      </c>
      <c r="F162" s="237"/>
      <c r="G162" s="238">
        <f>ROUND(E162*F162,2)</f>
        <v>0</v>
      </c>
      <c r="H162" s="237"/>
      <c r="I162" s="238">
        <f>ROUND(E162*H162,2)</f>
        <v>0</v>
      </c>
      <c r="J162" s="237"/>
      <c r="K162" s="238">
        <f>ROUND(E162*J162,2)</f>
        <v>0</v>
      </c>
      <c r="L162" s="238">
        <v>21</v>
      </c>
      <c r="M162" s="238">
        <f>G162*(1+L162/100)</f>
        <v>0</v>
      </c>
      <c r="N162" s="236">
        <v>0.58499999999999996</v>
      </c>
      <c r="O162" s="236">
        <f>ROUND(E162*N162,2)</f>
        <v>2.93</v>
      </c>
      <c r="P162" s="236">
        <v>0</v>
      </c>
      <c r="Q162" s="236">
        <f>ROUND(E162*P162,2)</f>
        <v>0</v>
      </c>
      <c r="R162" s="238" t="s">
        <v>220</v>
      </c>
      <c r="S162" s="238" t="s">
        <v>128</v>
      </c>
      <c r="T162" s="239" t="s">
        <v>128</v>
      </c>
      <c r="U162" s="222">
        <v>0</v>
      </c>
      <c r="V162" s="222">
        <f>ROUND(E162*U162,2)</f>
        <v>0</v>
      </c>
      <c r="W162" s="222"/>
      <c r="X162" s="222" t="s">
        <v>221</v>
      </c>
      <c r="Y162" s="222" t="s">
        <v>130</v>
      </c>
      <c r="Z162" s="212"/>
      <c r="AA162" s="212"/>
      <c r="AB162" s="212"/>
      <c r="AC162" s="212"/>
      <c r="AD162" s="212"/>
      <c r="AE162" s="212"/>
      <c r="AF162" s="212"/>
      <c r="AG162" s="212" t="s">
        <v>222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2" x14ac:dyDescent="0.2">
      <c r="A163" s="219"/>
      <c r="B163" s="220"/>
      <c r="C163" s="255" t="s">
        <v>530</v>
      </c>
      <c r="D163" s="223"/>
      <c r="E163" s="224">
        <v>5</v>
      </c>
      <c r="F163" s="222"/>
      <c r="G163" s="22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146</v>
      </c>
      <c r="AH163" s="212">
        <v>5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40">
        <v>65</v>
      </c>
      <c r="B164" s="241" t="s">
        <v>531</v>
      </c>
      <c r="C164" s="252" t="s">
        <v>532</v>
      </c>
      <c r="D164" s="242" t="s">
        <v>257</v>
      </c>
      <c r="E164" s="243">
        <v>1</v>
      </c>
      <c r="F164" s="244"/>
      <c r="G164" s="245">
        <f>ROUND(E164*F164,2)</f>
        <v>0</v>
      </c>
      <c r="H164" s="244"/>
      <c r="I164" s="245">
        <f>ROUND(E164*H164,2)</f>
        <v>0</v>
      </c>
      <c r="J164" s="244"/>
      <c r="K164" s="245">
        <f>ROUND(E164*J164,2)</f>
        <v>0</v>
      </c>
      <c r="L164" s="245">
        <v>21</v>
      </c>
      <c r="M164" s="245">
        <f>G164*(1+L164/100)</f>
        <v>0</v>
      </c>
      <c r="N164" s="243">
        <v>0.25</v>
      </c>
      <c r="O164" s="243">
        <f>ROUND(E164*N164,2)</f>
        <v>0.25</v>
      </c>
      <c r="P164" s="243">
        <v>0</v>
      </c>
      <c r="Q164" s="243">
        <f>ROUND(E164*P164,2)</f>
        <v>0</v>
      </c>
      <c r="R164" s="245" t="s">
        <v>220</v>
      </c>
      <c r="S164" s="245" t="s">
        <v>128</v>
      </c>
      <c r="T164" s="246" t="s">
        <v>128</v>
      </c>
      <c r="U164" s="222">
        <v>0</v>
      </c>
      <c r="V164" s="222">
        <f>ROUND(E164*U164,2)</f>
        <v>0</v>
      </c>
      <c r="W164" s="222"/>
      <c r="X164" s="222" t="s">
        <v>221</v>
      </c>
      <c r="Y164" s="222" t="s">
        <v>130</v>
      </c>
      <c r="Z164" s="212"/>
      <c r="AA164" s="212"/>
      <c r="AB164" s="212"/>
      <c r="AC164" s="212"/>
      <c r="AD164" s="212"/>
      <c r="AE164" s="212"/>
      <c r="AF164" s="212"/>
      <c r="AG164" s="212" t="s">
        <v>222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ht="22.5" outlineLevel="1" x14ac:dyDescent="0.2">
      <c r="A165" s="240">
        <v>66</v>
      </c>
      <c r="B165" s="241" t="s">
        <v>533</v>
      </c>
      <c r="C165" s="252" t="s">
        <v>534</v>
      </c>
      <c r="D165" s="242" t="s">
        <v>257</v>
      </c>
      <c r="E165" s="243">
        <v>5</v>
      </c>
      <c r="F165" s="244"/>
      <c r="G165" s="245">
        <f>ROUND(E165*F165,2)</f>
        <v>0</v>
      </c>
      <c r="H165" s="244"/>
      <c r="I165" s="245">
        <f>ROUND(E165*H165,2)</f>
        <v>0</v>
      </c>
      <c r="J165" s="244"/>
      <c r="K165" s="245">
        <f>ROUND(E165*J165,2)</f>
        <v>0</v>
      </c>
      <c r="L165" s="245">
        <v>21</v>
      </c>
      <c r="M165" s="245">
        <f>G165*(1+L165/100)</f>
        <v>0</v>
      </c>
      <c r="N165" s="243">
        <v>0.5</v>
      </c>
      <c r="O165" s="243">
        <f>ROUND(E165*N165,2)</f>
        <v>2.5</v>
      </c>
      <c r="P165" s="243">
        <v>0</v>
      </c>
      <c r="Q165" s="243">
        <f>ROUND(E165*P165,2)</f>
        <v>0</v>
      </c>
      <c r="R165" s="245" t="s">
        <v>220</v>
      </c>
      <c r="S165" s="245" t="s">
        <v>128</v>
      </c>
      <c r="T165" s="246" t="s">
        <v>128</v>
      </c>
      <c r="U165" s="222">
        <v>0</v>
      </c>
      <c r="V165" s="222">
        <f>ROUND(E165*U165,2)</f>
        <v>0</v>
      </c>
      <c r="W165" s="222"/>
      <c r="X165" s="222" t="s">
        <v>221</v>
      </c>
      <c r="Y165" s="222" t="s">
        <v>130</v>
      </c>
      <c r="Z165" s="212"/>
      <c r="AA165" s="212"/>
      <c r="AB165" s="212"/>
      <c r="AC165" s="212"/>
      <c r="AD165" s="212"/>
      <c r="AE165" s="212"/>
      <c r="AF165" s="212"/>
      <c r="AG165" s="212" t="s">
        <v>222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ht="22.5" outlineLevel="1" x14ac:dyDescent="0.2">
      <c r="A166" s="240">
        <v>67</v>
      </c>
      <c r="B166" s="241" t="s">
        <v>314</v>
      </c>
      <c r="C166" s="252" t="s">
        <v>315</v>
      </c>
      <c r="D166" s="242" t="s">
        <v>257</v>
      </c>
      <c r="E166" s="243">
        <v>1</v>
      </c>
      <c r="F166" s="244"/>
      <c r="G166" s="245">
        <f>ROUND(E166*F166,2)</f>
        <v>0</v>
      </c>
      <c r="H166" s="244"/>
      <c r="I166" s="245">
        <f>ROUND(E166*H166,2)</f>
        <v>0</v>
      </c>
      <c r="J166" s="244"/>
      <c r="K166" s="245">
        <f>ROUND(E166*J166,2)</f>
        <v>0</v>
      </c>
      <c r="L166" s="245">
        <v>21</v>
      </c>
      <c r="M166" s="245">
        <f>G166*(1+L166/100)</f>
        <v>0</v>
      </c>
      <c r="N166" s="243">
        <v>1</v>
      </c>
      <c r="O166" s="243">
        <f>ROUND(E166*N166,2)</f>
        <v>1</v>
      </c>
      <c r="P166" s="243">
        <v>0</v>
      </c>
      <c r="Q166" s="243">
        <f>ROUND(E166*P166,2)</f>
        <v>0</v>
      </c>
      <c r="R166" s="245" t="s">
        <v>220</v>
      </c>
      <c r="S166" s="245" t="s">
        <v>128</v>
      </c>
      <c r="T166" s="246" t="s">
        <v>128</v>
      </c>
      <c r="U166" s="222">
        <v>0</v>
      </c>
      <c r="V166" s="222">
        <f>ROUND(E166*U166,2)</f>
        <v>0</v>
      </c>
      <c r="W166" s="222"/>
      <c r="X166" s="222" t="s">
        <v>221</v>
      </c>
      <c r="Y166" s="222" t="s">
        <v>130</v>
      </c>
      <c r="Z166" s="212"/>
      <c r="AA166" s="212"/>
      <c r="AB166" s="212"/>
      <c r="AC166" s="212"/>
      <c r="AD166" s="212"/>
      <c r="AE166" s="212"/>
      <c r="AF166" s="212"/>
      <c r="AG166" s="212" t="s">
        <v>222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33">
        <v>68</v>
      </c>
      <c r="B167" s="234" t="s">
        <v>317</v>
      </c>
      <c r="C167" s="253" t="s">
        <v>318</v>
      </c>
      <c r="D167" s="235" t="s">
        <v>257</v>
      </c>
      <c r="E167" s="236">
        <v>5</v>
      </c>
      <c r="F167" s="237"/>
      <c r="G167" s="238">
        <f>ROUND(E167*F167,2)</f>
        <v>0</v>
      </c>
      <c r="H167" s="237"/>
      <c r="I167" s="238">
        <f>ROUND(E167*H167,2)</f>
        <v>0</v>
      </c>
      <c r="J167" s="237"/>
      <c r="K167" s="238">
        <f>ROUND(E167*J167,2)</f>
        <v>0</v>
      </c>
      <c r="L167" s="238">
        <v>21</v>
      </c>
      <c r="M167" s="238">
        <f>G167*(1+L167/100)</f>
        <v>0</v>
      </c>
      <c r="N167" s="236">
        <v>2.1</v>
      </c>
      <c r="O167" s="236">
        <f>ROUND(E167*N167,2)</f>
        <v>10.5</v>
      </c>
      <c r="P167" s="236">
        <v>0</v>
      </c>
      <c r="Q167" s="236">
        <f>ROUND(E167*P167,2)</f>
        <v>0</v>
      </c>
      <c r="R167" s="238"/>
      <c r="S167" s="238" t="s">
        <v>282</v>
      </c>
      <c r="T167" s="239" t="s">
        <v>283</v>
      </c>
      <c r="U167" s="222">
        <v>0</v>
      </c>
      <c r="V167" s="222">
        <f>ROUND(E167*U167,2)</f>
        <v>0</v>
      </c>
      <c r="W167" s="222"/>
      <c r="X167" s="222" t="s">
        <v>221</v>
      </c>
      <c r="Y167" s="222" t="s">
        <v>130</v>
      </c>
      <c r="Z167" s="212"/>
      <c r="AA167" s="212"/>
      <c r="AB167" s="212"/>
      <c r="AC167" s="212"/>
      <c r="AD167" s="212"/>
      <c r="AE167" s="212"/>
      <c r="AF167" s="212"/>
      <c r="AG167" s="212" t="s">
        <v>222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55" t="s">
        <v>535</v>
      </c>
      <c r="D168" s="223"/>
      <c r="E168" s="224">
        <v>5</v>
      </c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146</v>
      </c>
      <c r="AH168" s="212">
        <v>5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40">
        <v>69</v>
      </c>
      <c r="B169" s="241" t="s">
        <v>320</v>
      </c>
      <c r="C169" s="252" t="s">
        <v>321</v>
      </c>
      <c r="D169" s="242" t="s">
        <v>257</v>
      </c>
      <c r="E169" s="243">
        <v>12</v>
      </c>
      <c r="F169" s="244"/>
      <c r="G169" s="245">
        <f>ROUND(E169*F169,2)</f>
        <v>0</v>
      </c>
      <c r="H169" s="244"/>
      <c r="I169" s="245">
        <f>ROUND(E169*H169,2)</f>
        <v>0</v>
      </c>
      <c r="J169" s="244"/>
      <c r="K169" s="245">
        <f>ROUND(E169*J169,2)</f>
        <v>0</v>
      </c>
      <c r="L169" s="245">
        <v>21</v>
      </c>
      <c r="M169" s="245">
        <f>G169*(1+L169/100)</f>
        <v>0</v>
      </c>
      <c r="N169" s="243">
        <v>2E-3</v>
      </c>
      <c r="O169" s="243">
        <f>ROUND(E169*N169,2)</f>
        <v>0.02</v>
      </c>
      <c r="P169" s="243">
        <v>0</v>
      </c>
      <c r="Q169" s="243">
        <f>ROUND(E169*P169,2)</f>
        <v>0</v>
      </c>
      <c r="R169" s="245" t="s">
        <v>220</v>
      </c>
      <c r="S169" s="245" t="s">
        <v>128</v>
      </c>
      <c r="T169" s="246" t="s">
        <v>128</v>
      </c>
      <c r="U169" s="222">
        <v>0</v>
      </c>
      <c r="V169" s="222">
        <f>ROUND(E169*U169,2)</f>
        <v>0</v>
      </c>
      <c r="W169" s="222"/>
      <c r="X169" s="222" t="s">
        <v>221</v>
      </c>
      <c r="Y169" s="222" t="s">
        <v>130</v>
      </c>
      <c r="Z169" s="212"/>
      <c r="AA169" s="212"/>
      <c r="AB169" s="212"/>
      <c r="AC169" s="212"/>
      <c r="AD169" s="212"/>
      <c r="AE169" s="212"/>
      <c r="AF169" s="212"/>
      <c r="AG169" s="212" t="s">
        <v>222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40">
        <v>70</v>
      </c>
      <c r="B170" s="241" t="s">
        <v>536</v>
      </c>
      <c r="C170" s="252" t="s">
        <v>537</v>
      </c>
      <c r="D170" s="242" t="s">
        <v>257</v>
      </c>
      <c r="E170" s="243">
        <v>19</v>
      </c>
      <c r="F170" s="244"/>
      <c r="G170" s="245">
        <f>ROUND(E170*F170,2)</f>
        <v>0</v>
      </c>
      <c r="H170" s="244"/>
      <c r="I170" s="245">
        <f>ROUND(E170*H170,2)</f>
        <v>0</v>
      </c>
      <c r="J170" s="244"/>
      <c r="K170" s="245">
        <f>ROUND(E170*J170,2)</f>
        <v>0</v>
      </c>
      <c r="L170" s="245">
        <v>21</v>
      </c>
      <c r="M170" s="245">
        <f>G170*(1+L170/100)</f>
        <v>0</v>
      </c>
      <c r="N170" s="243">
        <v>2.3999999999999998E-3</v>
      </c>
      <c r="O170" s="243">
        <f>ROUND(E170*N170,2)</f>
        <v>0.05</v>
      </c>
      <c r="P170" s="243">
        <v>0</v>
      </c>
      <c r="Q170" s="243">
        <f>ROUND(E170*P170,2)</f>
        <v>0</v>
      </c>
      <c r="R170" s="245"/>
      <c r="S170" s="245" t="s">
        <v>282</v>
      </c>
      <c r="T170" s="246" t="s">
        <v>283</v>
      </c>
      <c r="U170" s="222">
        <v>0</v>
      </c>
      <c r="V170" s="222">
        <f>ROUND(E170*U170,2)</f>
        <v>0</v>
      </c>
      <c r="W170" s="222"/>
      <c r="X170" s="222" t="s">
        <v>221</v>
      </c>
      <c r="Y170" s="222" t="s">
        <v>130</v>
      </c>
      <c r="Z170" s="212"/>
      <c r="AA170" s="212"/>
      <c r="AB170" s="212"/>
      <c r="AC170" s="212"/>
      <c r="AD170" s="212"/>
      <c r="AE170" s="212"/>
      <c r="AF170" s="212"/>
      <c r="AG170" s="212" t="s">
        <v>222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40">
        <v>71</v>
      </c>
      <c r="B171" s="241" t="s">
        <v>538</v>
      </c>
      <c r="C171" s="252" t="s">
        <v>539</v>
      </c>
      <c r="D171" s="242" t="s">
        <v>257</v>
      </c>
      <c r="E171" s="243">
        <v>12</v>
      </c>
      <c r="F171" s="244"/>
      <c r="G171" s="245">
        <f>ROUND(E171*F171,2)</f>
        <v>0</v>
      </c>
      <c r="H171" s="244"/>
      <c r="I171" s="245">
        <f>ROUND(E171*H171,2)</f>
        <v>0</v>
      </c>
      <c r="J171" s="244"/>
      <c r="K171" s="245">
        <f>ROUND(E171*J171,2)</f>
        <v>0</v>
      </c>
      <c r="L171" s="245">
        <v>21</v>
      </c>
      <c r="M171" s="245">
        <f>G171*(1+L171/100)</f>
        <v>0</v>
      </c>
      <c r="N171" s="243">
        <v>3.49E-3</v>
      </c>
      <c r="O171" s="243">
        <f>ROUND(E171*N171,2)</f>
        <v>0.04</v>
      </c>
      <c r="P171" s="243">
        <v>0</v>
      </c>
      <c r="Q171" s="243">
        <f>ROUND(E171*P171,2)</f>
        <v>0</v>
      </c>
      <c r="R171" s="245"/>
      <c r="S171" s="245" t="s">
        <v>282</v>
      </c>
      <c r="T171" s="246" t="s">
        <v>283</v>
      </c>
      <c r="U171" s="222">
        <v>0</v>
      </c>
      <c r="V171" s="222">
        <f>ROUND(E171*U171,2)</f>
        <v>0</v>
      </c>
      <c r="W171" s="222"/>
      <c r="X171" s="222" t="s">
        <v>221</v>
      </c>
      <c r="Y171" s="222" t="s">
        <v>130</v>
      </c>
      <c r="Z171" s="212"/>
      <c r="AA171" s="212"/>
      <c r="AB171" s="212"/>
      <c r="AC171" s="212"/>
      <c r="AD171" s="212"/>
      <c r="AE171" s="212"/>
      <c r="AF171" s="212"/>
      <c r="AG171" s="212" t="s">
        <v>222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33">
        <v>72</v>
      </c>
      <c r="B172" s="234" t="s">
        <v>326</v>
      </c>
      <c r="C172" s="253" t="s">
        <v>327</v>
      </c>
      <c r="D172" s="235" t="s">
        <v>328</v>
      </c>
      <c r="E172" s="236">
        <v>12</v>
      </c>
      <c r="F172" s="237"/>
      <c r="G172" s="238">
        <f>ROUND(E172*F172,2)</f>
        <v>0</v>
      </c>
      <c r="H172" s="237"/>
      <c r="I172" s="238">
        <f>ROUND(E172*H172,2)</f>
        <v>0</v>
      </c>
      <c r="J172" s="237"/>
      <c r="K172" s="238">
        <f>ROUND(E172*J172,2)</f>
        <v>0</v>
      </c>
      <c r="L172" s="238">
        <v>21</v>
      </c>
      <c r="M172" s="238">
        <f>G172*(1+L172/100)</f>
        <v>0</v>
      </c>
      <c r="N172" s="236">
        <v>0</v>
      </c>
      <c r="O172" s="236">
        <f>ROUND(E172*N172,2)</f>
        <v>0</v>
      </c>
      <c r="P172" s="236">
        <v>0</v>
      </c>
      <c r="Q172" s="236">
        <f>ROUND(E172*P172,2)</f>
        <v>0</v>
      </c>
      <c r="R172" s="238" t="s">
        <v>329</v>
      </c>
      <c r="S172" s="238" t="s">
        <v>128</v>
      </c>
      <c r="T172" s="239" t="s">
        <v>128</v>
      </c>
      <c r="U172" s="222">
        <v>0</v>
      </c>
      <c r="V172" s="222">
        <f>ROUND(E172*U172,2)</f>
        <v>0</v>
      </c>
      <c r="W172" s="222"/>
      <c r="X172" s="222" t="s">
        <v>330</v>
      </c>
      <c r="Y172" s="222" t="s">
        <v>130</v>
      </c>
      <c r="Z172" s="212"/>
      <c r="AA172" s="212"/>
      <c r="AB172" s="212"/>
      <c r="AC172" s="212"/>
      <c r="AD172" s="212"/>
      <c r="AE172" s="212"/>
      <c r="AF172" s="212"/>
      <c r="AG172" s="212" t="s">
        <v>331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2" x14ac:dyDescent="0.2">
      <c r="A173" s="219"/>
      <c r="B173" s="220"/>
      <c r="C173" s="257" t="s">
        <v>332</v>
      </c>
      <c r="D173" s="250"/>
      <c r="E173" s="250"/>
      <c r="F173" s="250"/>
      <c r="G173" s="250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202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56" t="s">
        <v>333</v>
      </c>
      <c r="D174" s="249"/>
      <c r="E174" s="249"/>
      <c r="F174" s="249"/>
      <c r="G174" s="249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202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x14ac:dyDescent="0.2">
      <c r="A175" s="226" t="s">
        <v>122</v>
      </c>
      <c r="B175" s="227" t="s">
        <v>80</v>
      </c>
      <c r="C175" s="251" t="s">
        <v>81</v>
      </c>
      <c r="D175" s="228"/>
      <c r="E175" s="229"/>
      <c r="F175" s="230"/>
      <c r="G175" s="230">
        <f>SUMIF(AG176:AG188,"&lt;&gt;NOR",G176:G188)</f>
        <v>0</v>
      </c>
      <c r="H175" s="230"/>
      <c r="I175" s="230">
        <f>SUM(I176:I188)</f>
        <v>0</v>
      </c>
      <c r="J175" s="230"/>
      <c r="K175" s="230">
        <f>SUM(K176:K188)</f>
        <v>0</v>
      </c>
      <c r="L175" s="230"/>
      <c r="M175" s="230">
        <f>SUM(M176:M188)</f>
        <v>0</v>
      </c>
      <c r="N175" s="229"/>
      <c r="O175" s="229">
        <f>SUM(O176:O188)</f>
        <v>11.22</v>
      </c>
      <c r="P175" s="229"/>
      <c r="Q175" s="229">
        <f>SUM(Q176:Q188)</f>
        <v>0</v>
      </c>
      <c r="R175" s="230"/>
      <c r="S175" s="230"/>
      <c r="T175" s="231"/>
      <c r="U175" s="225"/>
      <c r="V175" s="225">
        <f>SUM(V176:V188)</f>
        <v>185.36</v>
      </c>
      <c r="W175" s="225"/>
      <c r="X175" s="225"/>
      <c r="Y175" s="225"/>
      <c r="AG175" t="s">
        <v>123</v>
      </c>
    </row>
    <row r="176" spans="1:60" outlineLevel="1" x14ac:dyDescent="0.2">
      <c r="A176" s="233">
        <v>73</v>
      </c>
      <c r="B176" s="234" t="s">
        <v>334</v>
      </c>
      <c r="C176" s="253" t="s">
        <v>335</v>
      </c>
      <c r="D176" s="235" t="s">
        <v>257</v>
      </c>
      <c r="E176" s="236">
        <v>98</v>
      </c>
      <c r="F176" s="237"/>
      <c r="G176" s="238">
        <f>ROUND(E176*F176,2)</f>
        <v>0</v>
      </c>
      <c r="H176" s="237"/>
      <c r="I176" s="238">
        <f>ROUND(E176*H176,2)</f>
        <v>0</v>
      </c>
      <c r="J176" s="237"/>
      <c r="K176" s="238">
        <f>ROUND(E176*J176,2)</f>
        <v>0</v>
      </c>
      <c r="L176" s="238">
        <v>21</v>
      </c>
      <c r="M176" s="238">
        <f>G176*(1+L176/100)</f>
        <v>0</v>
      </c>
      <c r="N176" s="236">
        <v>6.7000000000000004E-2</v>
      </c>
      <c r="O176" s="236">
        <f>ROUND(E176*N176,2)</f>
        <v>6.57</v>
      </c>
      <c r="P176" s="236">
        <v>0</v>
      </c>
      <c r="Q176" s="236">
        <f>ROUND(E176*P176,2)</f>
        <v>0</v>
      </c>
      <c r="R176" s="238" t="s">
        <v>127</v>
      </c>
      <c r="S176" s="238" t="s">
        <v>128</v>
      </c>
      <c r="T176" s="239" t="s">
        <v>128</v>
      </c>
      <c r="U176" s="222">
        <v>0.15</v>
      </c>
      <c r="V176" s="222">
        <f>ROUND(E176*U176,2)</f>
        <v>14.7</v>
      </c>
      <c r="W176" s="222"/>
      <c r="X176" s="222" t="s">
        <v>129</v>
      </c>
      <c r="Y176" s="222" t="s">
        <v>130</v>
      </c>
      <c r="Z176" s="212"/>
      <c r="AA176" s="212"/>
      <c r="AB176" s="212"/>
      <c r="AC176" s="212"/>
      <c r="AD176" s="212"/>
      <c r="AE176" s="212"/>
      <c r="AF176" s="212"/>
      <c r="AG176" s="212" t="s">
        <v>131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19"/>
      <c r="B177" s="220"/>
      <c r="C177" s="257" t="s">
        <v>336</v>
      </c>
      <c r="D177" s="250"/>
      <c r="E177" s="250"/>
      <c r="F177" s="250"/>
      <c r="G177" s="250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202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33">
        <v>74</v>
      </c>
      <c r="B178" s="234" t="s">
        <v>337</v>
      </c>
      <c r="C178" s="253" t="s">
        <v>338</v>
      </c>
      <c r="D178" s="235" t="s">
        <v>257</v>
      </c>
      <c r="E178" s="236">
        <v>2940</v>
      </c>
      <c r="F178" s="237"/>
      <c r="G178" s="238">
        <f>ROUND(E178*F178,2)</f>
        <v>0</v>
      </c>
      <c r="H178" s="237"/>
      <c r="I178" s="238">
        <f>ROUND(E178*H178,2)</f>
        <v>0</v>
      </c>
      <c r="J178" s="237"/>
      <c r="K178" s="238">
        <f>ROUND(E178*J178,2)</f>
        <v>0</v>
      </c>
      <c r="L178" s="238">
        <v>21</v>
      </c>
      <c r="M178" s="238">
        <f>G178*(1+L178/100)</f>
        <v>0</v>
      </c>
      <c r="N178" s="236">
        <v>0</v>
      </c>
      <c r="O178" s="236">
        <f>ROUND(E178*N178,2)</f>
        <v>0</v>
      </c>
      <c r="P178" s="236">
        <v>0</v>
      </c>
      <c r="Q178" s="236">
        <f>ROUND(E178*P178,2)</f>
        <v>0</v>
      </c>
      <c r="R178" s="238" t="s">
        <v>127</v>
      </c>
      <c r="S178" s="238" t="s">
        <v>128</v>
      </c>
      <c r="T178" s="239" t="s">
        <v>128</v>
      </c>
      <c r="U178" s="222">
        <v>0</v>
      </c>
      <c r="V178" s="222">
        <f>ROUND(E178*U178,2)</f>
        <v>0</v>
      </c>
      <c r="W178" s="222"/>
      <c r="X178" s="222" t="s">
        <v>129</v>
      </c>
      <c r="Y178" s="222" t="s">
        <v>130</v>
      </c>
      <c r="Z178" s="212"/>
      <c r="AA178" s="212"/>
      <c r="AB178" s="212"/>
      <c r="AC178" s="212"/>
      <c r="AD178" s="212"/>
      <c r="AE178" s="212"/>
      <c r="AF178" s="212"/>
      <c r="AG178" s="212" t="s">
        <v>131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2" x14ac:dyDescent="0.2">
      <c r="A179" s="219"/>
      <c r="B179" s="220"/>
      <c r="C179" s="255" t="s">
        <v>618</v>
      </c>
      <c r="D179" s="223"/>
      <c r="E179" s="224">
        <v>2940</v>
      </c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146</v>
      </c>
      <c r="AH179" s="212">
        <v>5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ht="22.5" outlineLevel="1" x14ac:dyDescent="0.2">
      <c r="A180" s="240">
        <v>75</v>
      </c>
      <c r="B180" s="241" t="s">
        <v>619</v>
      </c>
      <c r="C180" s="252" t="s">
        <v>620</v>
      </c>
      <c r="D180" s="242" t="s">
        <v>140</v>
      </c>
      <c r="E180" s="243">
        <v>11</v>
      </c>
      <c r="F180" s="244"/>
      <c r="G180" s="245">
        <f>ROUND(E180*F180,2)</f>
        <v>0</v>
      </c>
      <c r="H180" s="244"/>
      <c r="I180" s="245">
        <f>ROUND(E180*H180,2)</f>
        <v>0</v>
      </c>
      <c r="J180" s="244"/>
      <c r="K180" s="245">
        <f>ROUND(E180*J180,2)</f>
        <v>0</v>
      </c>
      <c r="L180" s="245">
        <v>21</v>
      </c>
      <c r="M180" s="245">
        <f>G180*(1+L180/100)</f>
        <v>0</v>
      </c>
      <c r="N180" s="243">
        <v>0.1575</v>
      </c>
      <c r="O180" s="243">
        <f>ROUND(E180*N180,2)</f>
        <v>1.73</v>
      </c>
      <c r="P180" s="243">
        <v>0</v>
      </c>
      <c r="Q180" s="243">
        <f>ROUND(E180*P180,2)</f>
        <v>0</v>
      </c>
      <c r="R180" s="245" t="s">
        <v>127</v>
      </c>
      <c r="S180" s="245" t="s">
        <v>128</v>
      </c>
      <c r="T180" s="246" t="s">
        <v>128</v>
      </c>
      <c r="U180" s="222">
        <v>0.4</v>
      </c>
      <c r="V180" s="222">
        <f>ROUND(E180*U180,2)</f>
        <v>4.4000000000000004</v>
      </c>
      <c r="W180" s="222"/>
      <c r="X180" s="222" t="s">
        <v>129</v>
      </c>
      <c r="Y180" s="222" t="s">
        <v>130</v>
      </c>
      <c r="Z180" s="212"/>
      <c r="AA180" s="212"/>
      <c r="AB180" s="212"/>
      <c r="AC180" s="212"/>
      <c r="AD180" s="212"/>
      <c r="AE180" s="212"/>
      <c r="AF180" s="212"/>
      <c r="AG180" s="212" t="s">
        <v>131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33">
        <v>76</v>
      </c>
      <c r="B181" s="234" t="s">
        <v>340</v>
      </c>
      <c r="C181" s="253" t="s">
        <v>341</v>
      </c>
      <c r="D181" s="235" t="s">
        <v>140</v>
      </c>
      <c r="E181" s="236">
        <v>680</v>
      </c>
      <c r="F181" s="237"/>
      <c r="G181" s="238">
        <f>ROUND(E181*F181,2)</f>
        <v>0</v>
      </c>
      <c r="H181" s="237"/>
      <c r="I181" s="238">
        <f>ROUND(E181*H181,2)</f>
        <v>0</v>
      </c>
      <c r="J181" s="237"/>
      <c r="K181" s="238">
        <f>ROUND(E181*J181,2)</f>
        <v>0</v>
      </c>
      <c r="L181" s="238">
        <v>21</v>
      </c>
      <c r="M181" s="238">
        <f>G181*(1+L181/100)</f>
        <v>0</v>
      </c>
      <c r="N181" s="236">
        <v>4.3E-3</v>
      </c>
      <c r="O181" s="236">
        <f>ROUND(E181*N181,2)</f>
        <v>2.92</v>
      </c>
      <c r="P181" s="236">
        <v>0</v>
      </c>
      <c r="Q181" s="236">
        <f>ROUND(E181*P181,2)</f>
        <v>0</v>
      </c>
      <c r="R181" s="238" t="s">
        <v>127</v>
      </c>
      <c r="S181" s="238" t="s">
        <v>128</v>
      </c>
      <c r="T181" s="239" t="s">
        <v>128</v>
      </c>
      <c r="U181" s="222">
        <v>0.21</v>
      </c>
      <c r="V181" s="222">
        <f>ROUND(E181*U181,2)</f>
        <v>142.80000000000001</v>
      </c>
      <c r="W181" s="222"/>
      <c r="X181" s="222" t="s">
        <v>129</v>
      </c>
      <c r="Y181" s="222" t="s">
        <v>130</v>
      </c>
      <c r="Z181" s="212"/>
      <c r="AA181" s="212"/>
      <c r="AB181" s="212"/>
      <c r="AC181" s="212"/>
      <c r="AD181" s="212"/>
      <c r="AE181" s="212"/>
      <c r="AF181" s="212"/>
      <c r="AG181" s="212" t="s">
        <v>131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2" x14ac:dyDescent="0.2">
      <c r="A182" s="219"/>
      <c r="B182" s="220"/>
      <c r="C182" s="254" t="s">
        <v>342</v>
      </c>
      <c r="D182" s="248"/>
      <c r="E182" s="248"/>
      <c r="F182" s="248"/>
      <c r="G182" s="248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135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2" x14ac:dyDescent="0.2">
      <c r="A183" s="219"/>
      <c r="B183" s="220"/>
      <c r="C183" s="255" t="s">
        <v>621</v>
      </c>
      <c r="D183" s="223"/>
      <c r="E183" s="224">
        <v>340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146</v>
      </c>
      <c r="AH183" s="212">
        <v>5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55" t="s">
        <v>622</v>
      </c>
      <c r="D184" s="223"/>
      <c r="E184" s="224">
        <v>340</v>
      </c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146</v>
      </c>
      <c r="AH184" s="212">
        <v>5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 x14ac:dyDescent="0.2">
      <c r="A185" s="233">
        <v>77</v>
      </c>
      <c r="B185" s="234" t="s">
        <v>345</v>
      </c>
      <c r="C185" s="253" t="s">
        <v>346</v>
      </c>
      <c r="D185" s="235" t="s">
        <v>140</v>
      </c>
      <c r="E185" s="236">
        <v>340</v>
      </c>
      <c r="F185" s="237"/>
      <c r="G185" s="238">
        <f>ROUND(E185*F185,2)</f>
        <v>0</v>
      </c>
      <c r="H185" s="237"/>
      <c r="I185" s="238">
        <f>ROUND(E185*H185,2)</f>
        <v>0</v>
      </c>
      <c r="J185" s="237"/>
      <c r="K185" s="238">
        <f>ROUND(E185*J185,2)</f>
        <v>0</v>
      </c>
      <c r="L185" s="238">
        <v>21</v>
      </c>
      <c r="M185" s="238">
        <f>G185*(1+L185/100)</f>
        <v>0</v>
      </c>
      <c r="N185" s="236">
        <v>0</v>
      </c>
      <c r="O185" s="236">
        <f>ROUND(E185*N185,2)</f>
        <v>0</v>
      </c>
      <c r="P185" s="236">
        <v>0</v>
      </c>
      <c r="Q185" s="236">
        <f>ROUND(E185*P185,2)</f>
        <v>0</v>
      </c>
      <c r="R185" s="238" t="s">
        <v>127</v>
      </c>
      <c r="S185" s="238" t="s">
        <v>128</v>
      </c>
      <c r="T185" s="239" t="s">
        <v>128</v>
      </c>
      <c r="U185" s="222">
        <v>3.2000000000000001E-2</v>
      </c>
      <c r="V185" s="222">
        <f>ROUND(E185*U185,2)</f>
        <v>10.88</v>
      </c>
      <c r="W185" s="222"/>
      <c r="X185" s="222" t="s">
        <v>129</v>
      </c>
      <c r="Y185" s="222" t="s">
        <v>130</v>
      </c>
      <c r="Z185" s="212"/>
      <c r="AA185" s="212"/>
      <c r="AB185" s="212"/>
      <c r="AC185" s="212"/>
      <c r="AD185" s="212"/>
      <c r="AE185" s="212"/>
      <c r="AF185" s="212"/>
      <c r="AG185" s="212" t="s">
        <v>131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2" x14ac:dyDescent="0.2">
      <c r="A186" s="219"/>
      <c r="B186" s="220"/>
      <c r="C186" s="254" t="s">
        <v>347</v>
      </c>
      <c r="D186" s="248"/>
      <c r="E186" s="248"/>
      <c r="F186" s="248"/>
      <c r="G186" s="248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135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33">
        <v>78</v>
      </c>
      <c r="B187" s="234" t="s">
        <v>348</v>
      </c>
      <c r="C187" s="253" t="s">
        <v>349</v>
      </c>
      <c r="D187" s="235" t="s">
        <v>140</v>
      </c>
      <c r="E187" s="236">
        <v>340</v>
      </c>
      <c r="F187" s="237"/>
      <c r="G187" s="238">
        <f>ROUND(E187*F187,2)</f>
        <v>0</v>
      </c>
      <c r="H187" s="237"/>
      <c r="I187" s="238">
        <f>ROUND(E187*H187,2)</f>
        <v>0</v>
      </c>
      <c r="J187" s="237"/>
      <c r="K187" s="238">
        <f>ROUND(E187*J187,2)</f>
        <v>0</v>
      </c>
      <c r="L187" s="238">
        <v>21</v>
      </c>
      <c r="M187" s="238">
        <f>G187*(1+L187/100)</f>
        <v>0</v>
      </c>
      <c r="N187" s="236">
        <v>0</v>
      </c>
      <c r="O187" s="236">
        <f>ROUND(E187*N187,2)</f>
        <v>0</v>
      </c>
      <c r="P187" s="236">
        <v>0</v>
      </c>
      <c r="Q187" s="236">
        <f>ROUND(E187*P187,2)</f>
        <v>0</v>
      </c>
      <c r="R187" s="238" t="s">
        <v>127</v>
      </c>
      <c r="S187" s="238" t="s">
        <v>128</v>
      </c>
      <c r="T187" s="239" t="s">
        <v>128</v>
      </c>
      <c r="U187" s="222">
        <v>3.6999999999999998E-2</v>
      </c>
      <c r="V187" s="222">
        <f>ROUND(E187*U187,2)</f>
        <v>12.58</v>
      </c>
      <c r="W187" s="222"/>
      <c r="X187" s="222" t="s">
        <v>129</v>
      </c>
      <c r="Y187" s="222" t="s">
        <v>130</v>
      </c>
      <c r="Z187" s="212"/>
      <c r="AA187" s="212"/>
      <c r="AB187" s="212"/>
      <c r="AC187" s="212"/>
      <c r="AD187" s="212"/>
      <c r="AE187" s="212"/>
      <c r="AF187" s="212"/>
      <c r="AG187" s="212" t="s">
        <v>131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54" t="s">
        <v>347</v>
      </c>
      <c r="D188" s="248"/>
      <c r="E188" s="248"/>
      <c r="F188" s="248"/>
      <c r="G188" s="248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135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x14ac:dyDescent="0.2">
      <c r="A189" s="226" t="s">
        <v>122</v>
      </c>
      <c r="B189" s="227" t="s">
        <v>82</v>
      </c>
      <c r="C189" s="251" t="s">
        <v>83</v>
      </c>
      <c r="D189" s="228"/>
      <c r="E189" s="229"/>
      <c r="F189" s="230"/>
      <c r="G189" s="230">
        <f>SUMIF(AG190:AG192,"&lt;&gt;NOR",G190:G192)</f>
        <v>0</v>
      </c>
      <c r="H189" s="230"/>
      <c r="I189" s="230">
        <f>SUM(I190:I192)</f>
        <v>0</v>
      </c>
      <c r="J189" s="230"/>
      <c r="K189" s="230">
        <f>SUM(K190:K192)</f>
        <v>0</v>
      </c>
      <c r="L189" s="230"/>
      <c r="M189" s="230">
        <f>SUM(M190:M192)</f>
        <v>0</v>
      </c>
      <c r="N189" s="229"/>
      <c r="O189" s="229">
        <f>SUM(O190:O192)</f>
        <v>0</v>
      </c>
      <c r="P189" s="229"/>
      <c r="Q189" s="229">
        <f>SUM(Q190:Q192)</f>
        <v>0</v>
      </c>
      <c r="R189" s="230"/>
      <c r="S189" s="230"/>
      <c r="T189" s="231"/>
      <c r="U189" s="225"/>
      <c r="V189" s="225">
        <f>SUM(V190:V192)</f>
        <v>1.86</v>
      </c>
      <c r="W189" s="225"/>
      <c r="X189" s="225"/>
      <c r="Y189" s="225"/>
      <c r="AG189" t="s">
        <v>123</v>
      </c>
    </row>
    <row r="190" spans="1:60" ht="22.5" outlineLevel="1" x14ac:dyDescent="0.2">
      <c r="A190" s="233">
        <v>79</v>
      </c>
      <c r="B190" s="234" t="s">
        <v>545</v>
      </c>
      <c r="C190" s="253" t="s">
        <v>546</v>
      </c>
      <c r="D190" s="235" t="s">
        <v>126</v>
      </c>
      <c r="E190" s="236">
        <v>18.600000000000001</v>
      </c>
      <c r="F190" s="237"/>
      <c r="G190" s="238">
        <f>ROUND(E190*F190,2)</f>
        <v>0</v>
      </c>
      <c r="H190" s="237"/>
      <c r="I190" s="238">
        <f>ROUND(E190*H190,2)</f>
        <v>0</v>
      </c>
      <c r="J190" s="237"/>
      <c r="K190" s="238">
        <f>ROUND(E190*J190,2)</f>
        <v>0</v>
      </c>
      <c r="L190" s="238">
        <v>21</v>
      </c>
      <c r="M190" s="238">
        <f>G190*(1+L190/100)</f>
        <v>0</v>
      </c>
      <c r="N190" s="236">
        <v>0</v>
      </c>
      <c r="O190" s="236">
        <f>ROUND(E190*N190,2)</f>
        <v>0</v>
      </c>
      <c r="P190" s="236">
        <v>0</v>
      </c>
      <c r="Q190" s="236">
        <f>ROUND(E190*P190,2)</f>
        <v>0</v>
      </c>
      <c r="R190" s="238" t="s">
        <v>127</v>
      </c>
      <c r="S190" s="238" t="s">
        <v>128</v>
      </c>
      <c r="T190" s="239" t="s">
        <v>128</v>
      </c>
      <c r="U190" s="222">
        <v>0.1</v>
      </c>
      <c r="V190" s="222">
        <f>ROUND(E190*U190,2)</f>
        <v>1.86</v>
      </c>
      <c r="W190" s="222"/>
      <c r="X190" s="222" t="s">
        <v>129</v>
      </c>
      <c r="Y190" s="222" t="s">
        <v>130</v>
      </c>
      <c r="Z190" s="212"/>
      <c r="AA190" s="212"/>
      <c r="AB190" s="212"/>
      <c r="AC190" s="212"/>
      <c r="AD190" s="212"/>
      <c r="AE190" s="212"/>
      <c r="AF190" s="212"/>
      <c r="AG190" s="212" t="s">
        <v>131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22.5" outlineLevel="2" x14ac:dyDescent="0.2">
      <c r="A191" s="219"/>
      <c r="B191" s="220"/>
      <c r="C191" s="254" t="s">
        <v>547</v>
      </c>
      <c r="D191" s="248"/>
      <c r="E191" s="248"/>
      <c r="F191" s="248"/>
      <c r="G191" s="248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135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47" t="str">
        <f>C191</f>
        <v>od spojovacího materiálu, s uložením očištěných kostek na skládku, s odklizením odpadových hmot na hromady a s odklizením vybouraných kostek na vzdálenost do 3 m</v>
      </c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55" t="s">
        <v>563</v>
      </c>
      <c r="D192" s="223"/>
      <c r="E192" s="224">
        <v>18.600000000000001</v>
      </c>
      <c r="F192" s="222"/>
      <c r="G192" s="222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146</v>
      </c>
      <c r="AH192" s="212">
        <v>5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x14ac:dyDescent="0.2">
      <c r="A193" s="226" t="s">
        <v>122</v>
      </c>
      <c r="B193" s="227" t="s">
        <v>84</v>
      </c>
      <c r="C193" s="251" t="s">
        <v>85</v>
      </c>
      <c r="D193" s="228"/>
      <c r="E193" s="229"/>
      <c r="F193" s="230"/>
      <c r="G193" s="230">
        <f>SUMIF(AG194:AG226,"&lt;&gt;NOR",G194:G226)</f>
        <v>0</v>
      </c>
      <c r="H193" s="230"/>
      <c r="I193" s="230">
        <f>SUM(I194:I226)</f>
        <v>0</v>
      </c>
      <c r="J193" s="230"/>
      <c r="K193" s="230">
        <f>SUM(K194:K226)</f>
        <v>0</v>
      </c>
      <c r="L193" s="230"/>
      <c r="M193" s="230">
        <f>SUM(M194:M226)</f>
        <v>0</v>
      </c>
      <c r="N193" s="229"/>
      <c r="O193" s="229">
        <f>SUM(O194:O226)</f>
        <v>0</v>
      </c>
      <c r="P193" s="229"/>
      <c r="Q193" s="229">
        <f>SUM(Q194:Q226)</f>
        <v>0</v>
      </c>
      <c r="R193" s="230"/>
      <c r="S193" s="230"/>
      <c r="T193" s="231"/>
      <c r="U193" s="225"/>
      <c r="V193" s="225">
        <f>SUM(V194:V226)</f>
        <v>425.71000000000004</v>
      </c>
      <c r="W193" s="225"/>
      <c r="X193" s="225"/>
      <c r="Y193" s="225"/>
      <c r="AG193" t="s">
        <v>123</v>
      </c>
    </row>
    <row r="194" spans="1:60" outlineLevel="1" x14ac:dyDescent="0.2">
      <c r="A194" s="233">
        <v>80</v>
      </c>
      <c r="B194" s="234" t="s">
        <v>350</v>
      </c>
      <c r="C194" s="253" t="s">
        <v>351</v>
      </c>
      <c r="D194" s="235" t="s">
        <v>219</v>
      </c>
      <c r="E194" s="236">
        <v>78.319329999999994</v>
      </c>
      <c r="F194" s="237"/>
      <c r="G194" s="238">
        <f>ROUND(E194*F194,2)</f>
        <v>0</v>
      </c>
      <c r="H194" s="237"/>
      <c r="I194" s="238">
        <f>ROUND(E194*H194,2)</f>
        <v>0</v>
      </c>
      <c r="J194" s="237"/>
      <c r="K194" s="238">
        <f>ROUND(E194*J194,2)</f>
        <v>0</v>
      </c>
      <c r="L194" s="238">
        <v>21</v>
      </c>
      <c r="M194" s="238">
        <f>G194*(1+L194/100)</f>
        <v>0</v>
      </c>
      <c r="N194" s="236">
        <v>0</v>
      </c>
      <c r="O194" s="236">
        <f>ROUND(E194*N194,2)</f>
        <v>0</v>
      </c>
      <c r="P194" s="236">
        <v>0</v>
      </c>
      <c r="Q194" s="236">
        <f>ROUND(E194*P194,2)</f>
        <v>0</v>
      </c>
      <c r="R194" s="238" t="s">
        <v>141</v>
      </c>
      <c r="S194" s="238" t="s">
        <v>128</v>
      </c>
      <c r="T194" s="239" t="s">
        <v>128</v>
      </c>
      <c r="U194" s="222">
        <v>0.35</v>
      </c>
      <c r="V194" s="222">
        <f>ROUND(E194*U194,2)</f>
        <v>27.41</v>
      </c>
      <c r="W194" s="222"/>
      <c r="X194" s="222" t="s">
        <v>129</v>
      </c>
      <c r="Y194" s="222" t="s">
        <v>130</v>
      </c>
      <c r="Z194" s="212"/>
      <c r="AA194" s="212"/>
      <c r="AB194" s="212"/>
      <c r="AC194" s="212"/>
      <c r="AD194" s="212"/>
      <c r="AE194" s="212"/>
      <c r="AF194" s="212"/>
      <c r="AG194" s="212" t="s">
        <v>131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2" x14ac:dyDescent="0.2">
      <c r="A195" s="219"/>
      <c r="B195" s="220"/>
      <c r="C195" s="255" t="s">
        <v>623</v>
      </c>
      <c r="D195" s="223"/>
      <c r="E195" s="224">
        <v>90.349329999999995</v>
      </c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146</v>
      </c>
      <c r="AH195" s="212">
        <v>5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3" x14ac:dyDescent="0.2">
      <c r="A196" s="219"/>
      <c r="B196" s="220"/>
      <c r="C196" s="255" t="s">
        <v>624</v>
      </c>
      <c r="D196" s="223"/>
      <c r="E196" s="224">
        <v>-12.03</v>
      </c>
      <c r="F196" s="222"/>
      <c r="G196" s="222"/>
      <c r="H196" s="222"/>
      <c r="I196" s="222"/>
      <c r="J196" s="222"/>
      <c r="K196" s="222"/>
      <c r="L196" s="222"/>
      <c r="M196" s="222"/>
      <c r="N196" s="221"/>
      <c r="O196" s="221"/>
      <c r="P196" s="221"/>
      <c r="Q196" s="221"/>
      <c r="R196" s="222"/>
      <c r="S196" s="222"/>
      <c r="T196" s="222"/>
      <c r="U196" s="222"/>
      <c r="V196" s="222"/>
      <c r="W196" s="222"/>
      <c r="X196" s="222"/>
      <c r="Y196" s="222"/>
      <c r="Z196" s="212"/>
      <c r="AA196" s="212"/>
      <c r="AB196" s="212"/>
      <c r="AC196" s="212"/>
      <c r="AD196" s="212"/>
      <c r="AE196" s="212"/>
      <c r="AF196" s="212"/>
      <c r="AG196" s="212" t="s">
        <v>146</v>
      </c>
      <c r="AH196" s="212">
        <v>5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1" x14ac:dyDescent="0.2">
      <c r="A197" s="233">
        <v>81</v>
      </c>
      <c r="B197" s="234" t="s">
        <v>354</v>
      </c>
      <c r="C197" s="253" t="s">
        <v>355</v>
      </c>
      <c r="D197" s="235" t="s">
        <v>219</v>
      </c>
      <c r="E197" s="236">
        <v>12.03</v>
      </c>
      <c r="F197" s="237"/>
      <c r="G197" s="238">
        <f>ROUND(E197*F197,2)</f>
        <v>0</v>
      </c>
      <c r="H197" s="237"/>
      <c r="I197" s="238">
        <f>ROUND(E197*H197,2)</f>
        <v>0</v>
      </c>
      <c r="J197" s="237"/>
      <c r="K197" s="238">
        <f>ROUND(E197*J197,2)</f>
        <v>0</v>
      </c>
      <c r="L197" s="238">
        <v>21</v>
      </c>
      <c r="M197" s="238">
        <f>G197*(1+L197/100)</f>
        <v>0</v>
      </c>
      <c r="N197" s="236">
        <v>0</v>
      </c>
      <c r="O197" s="236">
        <f>ROUND(E197*N197,2)</f>
        <v>0</v>
      </c>
      <c r="P197" s="236">
        <v>0</v>
      </c>
      <c r="Q197" s="236">
        <f>ROUND(E197*P197,2)</f>
        <v>0</v>
      </c>
      <c r="R197" s="238" t="s">
        <v>141</v>
      </c>
      <c r="S197" s="238" t="s">
        <v>128</v>
      </c>
      <c r="T197" s="239" t="s">
        <v>128</v>
      </c>
      <c r="U197" s="222">
        <v>0.35</v>
      </c>
      <c r="V197" s="222">
        <f>ROUND(E197*U197,2)</f>
        <v>4.21</v>
      </c>
      <c r="W197" s="222"/>
      <c r="X197" s="222" t="s">
        <v>129</v>
      </c>
      <c r="Y197" s="222" t="s">
        <v>130</v>
      </c>
      <c r="Z197" s="212"/>
      <c r="AA197" s="212"/>
      <c r="AB197" s="212"/>
      <c r="AC197" s="212"/>
      <c r="AD197" s="212"/>
      <c r="AE197" s="212"/>
      <c r="AF197" s="212"/>
      <c r="AG197" s="212" t="s">
        <v>131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55" t="s">
        <v>625</v>
      </c>
      <c r="D198" s="223"/>
      <c r="E198" s="224">
        <v>12.03</v>
      </c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146</v>
      </c>
      <c r="AH198" s="212">
        <v>5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 x14ac:dyDescent="0.2">
      <c r="A199" s="233">
        <v>82</v>
      </c>
      <c r="B199" s="234" t="s">
        <v>357</v>
      </c>
      <c r="C199" s="253" t="s">
        <v>358</v>
      </c>
      <c r="D199" s="235" t="s">
        <v>219</v>
      </c>
      <c r="E199" s="236">
        <v>704.87399000000005</v>
      </c>
      <c r="F199" s="237"/>
      <c r="G199" s="238">
        <f>ROUND(E199*F199,2)</f>
        <v>0</v>
      </c>
      <c r="H199" s="237"/>
      <c r="I199" s="238">
        <f>ROUND(E199*H199,2)</f>
        <v>0</v>
      </c>
      <c r="J199" s="237"/>
      <c r="K199" s="238">
        <f>ROUND(E199*J199,2)</f>
        <v>0</v>
      </c>
      <c r="L199" s="238">
        <v>21</v>
      </c>
      <c r="M199" s="238">
        <f>G199*(1+L199/100)</f>
        <v>0</v>
      </c>
      <c r="N199" s="236">
        <v>0</v>
      </c>
      <c r="O199" s="236">
        <f>ROUND(E199*N199,2)</f>
        <v>0</v>
      </c>
      <c r="P199" s="236">
        <v>0</v>
      </c>
      <c r="Q199" s="236">
        <f>ROUND(E199*P199,2)</f>
        <v>0</v>
      </c>
      <c r="R199" s="238" t="s">
        <v>141</v>
      </c>
      <c r="S199" s="238" t="s">
        <v>128</v>
      </c>
      <c r="T199" s="239" t="s">
        <v>128</v>
      </c>
      <c r="U199" s="222">
        <v>0</v>
      </c>
      <c r="V199" s="222">
        <f>ROUND(E199*U199,2)</f>
        <v>0</v>
      </c>
      <c r="W199" s="222"/>
      <c r="X199" s="222" t="s">
        <v>129</v>
      </c>
      <c r="Y199" s="222" t="s">
        <v>130</v>
      </c>
      <c r="Z199" s="212"/>
      <c r="AA199" s="212"/>
      <c r="AB199" s="212"/>
      <c r="AC199" s="212"/>
      <c r="AD199" s="212"/>
      <c r="AE199" s="212"/>
      <c r="AF199" s="212"/>
      <c r="AG199" s="212" t="s">
        <v>131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2" x14ac:dyDescent="0.2">
      <c r="A200" s="219"/>
      <c r="B200" s="220"/>
      <c r="C200" s="255" t="s">
        <v>626</v>
      </c>
      <c r="D200" s="223"/>
      <c r="E200" s="224">
        <v>704.87399000000005</v>
      </c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146</v>
      </c>
      <c r="AH200" s="212">
        <v>5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33">
        <v>83</v>
      </c>
      <c r="B201" s="234" t="s">
        <v>360</v>
      </c>
      <c r="C201" s="253" t="s">
        <v>361</v>
      </c>
      <c r="D201" s="235" t="s">
        <v>219</v>
      </c>
      <c r="E201" s="236">
        <v>108.27</v>
      </c>
      <c r="F201" s="237"/>
      <c r="G201" s="238">
        <f>ROUND(E201*F201,2)</f>
        <v>0</v>
      </c>
      <c r="H201" s="237"/>
      <c r="I201" s="238">
        <f>ROUND(E201*H201,2)</f>
        <v>0</v>
      </c>
      <c r="J201" s="237"/>
      <c r="K201" s="238">
        <f>ROUND(E201*J201,2)</f>
        <v>0</v>
      </c>
      <c r="L201" s="238">
        <v>21</v>
      </c>
      <c r="M201" s="238">
        <f>G201*(1+L201/100)</f>
        <v>0</v>
      </c>
      <c r="N201" s="236">
        <v>0</v>
      </c>
      <c r="O201" s="236">
        <f>ROUND(E201*N201,2)</f>
        <v>0</v>
      </c>
      <c r="P201" s="236">
        <v>0</v>
      </c>
      <c r="Q201" s="236">
        <f>ROUND(E201*P201,2)</f>
        <v>0</v>
      </c>
      <c r="R201" s="238" t="s">
        <v>141</v>
      </c>
      <c r="S201" s="238" t="s">
        <v>128</v>
      </c>
      <c r="T201" s="239" t="s">
        <v>128</v>
      </c>
      <c r="U201" s="222">
        <v>0</v>
      </c>
      <c r="V201" s="222">
        <f>ROUND(E201*U201,2)</f>
        <v>0</v>
      </c>
      <c r="W201" s="222"/>
      <c r="X201" s="222" t="s">
        <v>129</v>
      </c>
      <c r="Y201" s="222" t="s">
        <v>130</v>
      </c>
      <c r="Z201" s="212"/>
      <c r="AA201" s="212"/>
      <c r="AB201" s="212"/>
      <c r="AC201" s="212"/>
      <c r="AD201" s="212"/>
      <c r="AE201" s="212"/>
      <c r="AF201" s="212"/>
      <c r="AG201" s="212" t="s">
        <v>131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55" t="s">
        <v>627</v>
      </c>
      <c r="D202" s="223"/>
      <c r="E202" s="224">
        <v>108.27</v>
      </c>
      <c r="F202" s="222"/>
      <c r="G202" s="222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146</v>
      </c>
      <c r="AH202" s="212">
        <v>5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 x14ac:dyDescent="0.2">
      <c r="A203" s="233">
        <v>84</v>
      </c>
      <c r="B203" s="234" t="s">
        <v>363</v>
      </c>
      <c r="C203" s="253" t="s">
        <v>364</v>
      </c>
      <c r="D203" s="235" t="s">
        <v>219</v>
      </c>
      <c r="E203" s="236">
        <v>90.349329999999995</v>
      </c>
      <c r="F203" s="237"/>
      <c r="G203" s="238">
        <f>ROUND(E203*F203,2)</f>
        <v>0</v>
      </c>
      <c r="H203" s="237"/>
      <c r="I203" s="238">
        <f>ROUND(E203*H203,2)</f>
        <v>0</v>
      </c>
      <c r="J203" s="237"/>
      <c r="K203" s="238">
        <f>ROUND(E203*J203,2)</f>
        <v>0</v>
      </c>
      <c r="L203" s="238">
        <v>21</v>
      </c>
      <c r="M203" s="238">
        <f>G203*(1+L203/100)</f>
        <v>0</v>
      </c>
      <c r="N203" s="236">
        <v>0</v>
      </c>
      <c r="O203" s="236">
        <f>ROUND(E203*N203,2)</f>
        <v>0</v>
      </c>
      <c r="P203" s="236">
        <v>0</v>
      </c>
      <c r="Q203" s="236">
        <f>ROUND(E203*P203,2)</f>
        <v>0</v>
      </c>
      <c r="R203" s="238" t="s">
        <v>141</v>
      </c>
      <c r="S203" s="238" t="s">
        <v>128</v>
      </c>
      <c r="T203" s="239" t="s">
        <v>128</v>
      </c>
      <c r="U203" s="222">
        <v>0.56000000000000005</v>
      </c>
      <c r="V203" s="222">
        <f>ROUND(E203*U203,2)</f>
        <v>50.6</v>
      </c>
      <c r="W203" s="222"/>
      <c r="X203" s="222" t="s">
        <v>129</v>
      </c>
      <c r="Y203" s="222" t="s">
        <v>130</v>
      </c>
      <c r="Z203" s="212"/>
      <c r="AA203" s="212"/>
      <c r="AB203" s="212"/>
      <c r="AC203" s="212"/>
      <c r="AD203" s="212"/>
      <c r="AE203" s="212"/>
      <c r="AF203" s="212"/>
      <c r="AG203" s="212" t="s">
        <v>131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55" t="s">
        <v>628</v>
      </c>
      <c r="D204" s="223"/>
      <c r="E204" s="224">
        <v>69.604799999999997</v>
      </c>
      <c r="F204" s="222"/>
      <c r="G204" s="222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146</v>
      </c>
      <c r="AH204" s="212">
        <v>7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3" x14ac:dyDescent="0.2">
      <c r="A205" s="219"/>
      <c r="B205" s="220"/>
      <c r="C205" s="255" t="s">
        <v>629</v>
      </c>
      <c r="D205" s="223"/>
      <c r="E205" s="224">
        <v>20.744530000000001</v>
      </c>
      <c r="F205" s="222"/>
      <c r="G205" s="222"/>
      <c r="H205" s="222"/>
      <c r="I205" s="222"/>
      <c r="J205" s="222"/>
      <c r="K205" s="222"/>
      <c r="L205" s="222"/>
      <c r="M205" s="222"/>
      <c r="N205" s="221"/>
      <c r="O205" s="221"/>
      <c r="P205" s="221"/>
      <c r="Q205" s="221"/>
      <c r="R205" s="222"/>
      <c r="S205" s="222"/>
      <c r="T205" s="222"/>
      <c r="U205" s="222"/>
      <c r="V205" s="222"/>
      <c r="W205" s="222"/>
      <c r="X205" s="222"/>
      <c r="Y205" s="222"/>
      <c r="Z205" s="212"/>
      <c r="AA205" s="212"/>
      <c r="AB205" s="212"/>
      <c r="AC205" s="212"/>
      <c r="AD205" s="212"/>
      <c r="AE205" s="212"/>
      <c r="AF205" s="212"/>
      <c r="AG205" s="212" t="s">
        <v>146</v>
      </c>
      <c r="AH205" s="212">
        <v>7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1" x14ac:dyDescent="0.2">
      <c r="A206" s="233">
        <v>85</v>
      </c>
      <c r="B206" s="234" t="s">
        <v>367</v>
      </c>
      <c r="C206" s="253" t="s">
        <v>368</v>
      </c>
      <c r="D206" s="235" t="s">
        <v>219</v>
      </c>
      <c r="E206" s="236">
        <v>347.10912999999999</v>
      </c>
      <c r="F206" s="237"/>
      <c r="G206" s="238">
        <f>ROUND(E206*F206,2)</f>
        <v>0</v>
      </c>
      <c r="H206" s="237"/>
      <c r="I206" s="238">
        <f>ROUND(E206*H206,2)</f>
        <v>0</v>
      </c>
      <c r="J206" s="237"/>
      <c r="K206" s="238">
        <f>ROUND(E206*J206,2)</f>
        <v>0</v>
      </c>
      <c r="L206" s="238">
        <v>21</v>
      </c>
      <c r="M206" s="238">
        <f>G206*(1+L206/100)</f>
        <v>0</v>
      </c>
      <c r="N206" s="236">
        <v>0</v>
      </c>
      <c r="O206" s="236">
        <f>ROUND(E206*N206,2)</f>
        <v>0</v>
      </c>
      <c r="P206" s="236">
        <v>0</v>
      </c>
      <c r="Q206" s="236">
        <f>ROUND(E206*P206,2)</f>
        <v>0</v>
      </c>
      <c r="R206" s="238"/>
      <c r="S206" s="238" t="s">
        <v>128</v>
      </c>
      <c r="T206" s="239" t="s">
        <v>128</v>
      </c>
      <c r="U206" s="222">
        <v>0.96</v>
      </c>
      <c r="V206" s="222">
        <f>ROUND(E206*U206,2)</f>
        <v>333.22</v>
      </c>
      <c r="W206" s="222"/>
      <c r="X206" s="222" t="s">
        <v>129</v>
      </c>
      <c r="Y206" s="222" t="s">
        <v>130</v>
      </c>
      <c r="Z206" s="212"/>
      <c r="AA206" s="212"/>
      <c r="AB206" s="212"/>
      <c r="AC206" s="212"/>
      <c r="AD206" s="212"/>
      <c r="AE206" s="212"/>
      <c r="AF206" s="212"/>
      <c r="AG206" s="212" t="s">
        <v>131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2" x14ac:dyDescent="0.2">
      <c r="A207" s="219"/>
      <c r="B207" s="220"/>
      <c r="C207" s="255" t="s">
        <v>630</v>
      </c>
      <c r="D207" s="223"/>
      <c r="E207" s="224">
        <v>78.319329999999994</v>
      </c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146</v>
      </c>
      <c r="AH207" s="212">
        <v>5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55" t="s">
        <v>631</v>
      </c>
      <c r="D208" s="223"/>
      <c r="E208" s="224">
        <v>12.03</v>
      </c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146</v>
      </c>
      <c r="AH208" s="212">
        <v>5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55" t="s">
        <v>632</v>
      </c>
      <c r="D209" s="223"/>
      <c r="E209" s="224">
        <v>256.75979999999998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146</v>
      </c>
      <c r="AH209" s="212">
        <v>5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 x14ac:dyDescent="0.2">
      <c r="A210" s="233">
        <v>86</v>
      </c>
      <c r="B210" s="234" t="s">
        <v>372</v>
      </c>
      <c r="C210" s="253" t="s">
        <v>373</v>
      </c>
      <c r="D210" s="235" t="s">
        <v>219</v>
      </c>
      <c r="E210" s="236">
        <v>256.75979999999998</v>
      </c>
      <c r="F210" s="237"/>
      <c r="G210" s="238">
        <f>ROUND(E210*F210,2)</f>
        <v>0</v>
      </c>
      <c r="H210" s="237"/>
      <c r="I210" s="238">
        <f>ROUND(E210*H210,2)</f>
        <v>0</v>
      </c>
      <c r="J210" s="237"/>
      <c r="K210" s="238">
        <f>ROUND(E210*J210,2)</f>
        <v>0</v>
      </c>
      <c r="L210" s="238">
        <v>21</v>
      </c>
      <c r="M210" s="238">
        <f>G210*(1+L210/100)</f>
        <v>0</v>
      </c>
      <c r="N210" s="236">
        <v>0</v>
      </c>
      <c r="O210" s="236">
        <f>ROUND(E210*N210,2)</f>
        <v>0</v>
      </c>
      <c r="P210" s="236">
        <v>0</v>
      </c>
      <c r="Q210" s="236">
        <f>ROUND(E210*P210,2)</f>
        <v>0</v>
      </c>
      <c r="R210" s="238" t="s">
        <v>374</v>
      </c>
      <c r="S210" s="238" t="s">
        <v>128</v>
      </c>
      <c r="T210" s="239" t="s">
        <v>128</v>
      </c>
      <c r="U210" s="222">
        <v>0.04</v>
      </c>
      <c r="V210" s="222">
        <f>ROUND(E210*U210,2)</f>
        <v>10.27</v>
      </c>
      <c r="W210" s="222"/>
      <c r="X210" s="222" t="s">
        <v>129</v>
      </c>
      <c r="Y210" s="222" t="s">
        <v>130</v>
      </c>
      <c r="Z210" s="212"/>
      <c r="AA210" s="212"/>
      <c r="AB210" s="212"/>
      <c r="AC210" s="212"/>
      <c r="AD210" s="212"/>
      <c r="AE210" s="212"/>
      <c r="AF210" s="212"/>
      <c r="AG210" s="212" t="s">
        <v>131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2" x14ac:dyDescent="0.2">
      <c r="A211" s="219"/>
      <c r="B211" s="220"/>
      <c r="C211" s="254" t="s">
        <v>375</v>
      </c>
      <c r="D211" s="248"/>
      <c r="E211" s="248"/>
      <c r="F211" s="248"/>
      <c r="G211" s="248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135</v>
      </c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2" x14ac:dyDescent="0.2">
      <c r="A212" s="219"/>
      <c r="B212" s="220"/>
      <c r="C212" s="255" t="s">
        <v>633</v>
      </c>
      <c r="D212" s="223"/>
      <c r="E212" s="224">
        <v>173.44800000000001</v>
      </c>
      <c r="F212" s="222"/>
      <c r="G212" s="222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146</v>
      </c>
      <c r="AH212" s="212">
        <v>7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19"/>
      <c r="B213" s="220"/>
      <c r="C213" s="255" t="s">
        <v>634</v>
      </c>
      <c r="D213" s="223"/>
      <c r="E213" s="224">
        <v>37.6068</v>
      </c>
      <c r="F213" s="222"/>
      <c r="G213" s="222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146</v>
      </c>
      <c r="AH213" s="212">
        <v>7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19"/>
      <c r="B214" s="220"/>
      <c r="C214" s="255" t="s">
        <v>635</v>
      </c>
      <c r="D214" s="223"/>
      <c r="E214" s="224">
        <v>45.704999999999998</v>
      </c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146</v>
      </c>
      <c r="AH214" s="212">
        <v>7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1" x14ac:dyDescent="0.2">
      <c r="A215" s="233">
        <v>87</v>
      </c>
      <c r="B215" s="234" t="s">
        <v>378</v>
      </c>
      <c r="C215" s="253" t="s">
        <v>379</v>
      </c>
      <c r="D215" s="235" t="s">
        <v>219</v>
      </c>
      <c r="E215" s="236">
        <v>1027.0391999999999</v>
      </c>
      <c r="F215" s="237"/>
      <c r="G215" s="238">
        <f>ROUND(E215*F215,2)</f>
        <v>0</v>
      </c>
      <c r="H215" s="237"/>
      <c r="I215" s="238">
        <f>ROUND(E215*H215,2)</f>
        <v>0</v>
      </c>
      <c r="J215" s="237"/>
      <c r="K215" s="238">
        <f>ROUND(E215*J215,2)</f>
        <v>0</v>
      </c>
      <c r="L215" s="238">
        <v>21</v>
      </c>
      <c r="M215" s="238">
        <f>G215*(1+L215/100)</f>
        <v>0</v>
      </c>
      <c r="N215" s="236">
        <v>0</v>
      </c>
      <c r="O215" s="236">
        <f>ROUND(E215*N215,2)</f>
        <v>0</v>
      </c>
      <c r="P215" s="236">
        <v>0</v>
      </c>
      <c r="Q215" s="236">
        <f>ROUND(E215*P215,2)</f>
        <v>0</v>
      </c>
      <c r="R215" s="238" t="s">
        <v>374</v>
      </c>
      <c r="S215" s="238" t="s">
        <v>128</v>
      </c>
      <c r="T215" s="239" t="s">
        <v>128</v>
      </c>
      <c r="U215" s="222">
        <v>0</v>
      </c>
      <c r="V215" s="222">
        <f>ROUND(E215*U215,2)</f>
        <v>0</v>
      </c>
      <c r="W215" s="222"/>
      <c r="X215" s="222" t="s">
        <v>129</v>
      </c>
      <c r="Y215" s="222" t="s">
        <v>130</v>
      </c>
      <c r="Z215" s="212"/>
      <c r="AA215" s="212"/>
      <c r="AB215" s="212"/>
      <c r="AC215" s="212"/>
      <c r="AD215" s="212"/>
      <c r="AE215" s="212"/>
      <c r="AF215" s="212"/>
      <c r="AG215" s="212" t="s">
        <v>131</v>
      </c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2" x14ac:dyDescent="0.2">
      <c r="A216" s="219"/>
      <c r="B216" s="220"/>
      <c r="C216" s="254" t="s">
        <v>375</v>
      </c>
      <c r="D216" s="248"/>
      <c r="E216" s="248"/>
      <c r="F216" s="248"/>
      <c r="G216" s="248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135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2" x14ac:dyDescent="0.2">
      <c r="A217" s="219"/>
      <c r="B217" s="220"/>
      <c r="C217" s="255" t="s">
        <v>636</v>
      </c>
      <c r="D217" s="223"/>
      <c r="E217" s="224">
        <v>1027.0391999999999</v>
      </c>
      <c r="F217" s="222"/>
      <c r="G217" s="222"/>
      <c r="H217" s="222"/>
      <c r="I217" s="222"/>
      <c r="J217" s="222"/>
      <c r="K217" s="222"/>
      <c r="L217" s="222"/>
      <c r="M217" s="222"/>
      <c r="N217" s="221"/>
      <c r="O217" s="221"/>
      <c r="P217" s="221"/>
      <c r="Q217" s="221"/>
      <c r="R217" s="222"/>
      <c r="S217" s="222"/>
      <c r="T217" s="222"/>
      <c r="U217" s="222"/>
      <c r="V217" s="222"/>
      <c r="W217" s="222"/>
      <c r="X217" s="222"/>
      <c r="Y217" s="222"/>
      <c r="Z217" s="212"/>
      <c r="AA217" s="212"/>
      <c r="AB217" s="212"/>
      <c r="AC217" s="212"/>
      <c r="AD217" s="212"/>
      <c r="AE217" s="212"/>
      <c r="AF217" s="212"/>
      <c r="AG217" s="212" t="s">
        <v>146</v>
      </c>
      <c r="AH217" s="212">
        <v>5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1" x14ac:dyDescent="0.2">
      <c r="A218" s="233">
        <v>88</v>
      </c>
      <c r="B218" s="234" t="s">
        <v>381</v>
      </c>
      <c r="C218" s="253" t="s">
        <v>382</v>
      </c>
      <c r="D218" s="235" t="s">
        <v>219</v>
      </c>
      <c r="E218" s="236">
        <v>173.44800000000001</v>
      </c>
      <c r="F218" s="237"/>
      <c r="G218" s="238">
        <f>ROUND(E218*F218,2)</f>
        <v>0</v>
      </c>
      <c r="H218" s="237"/>
      <c r="I218" s="238">
        <f>ROUND(E218*H218,2)</f>
        <v>0</v>
      </c>
      <c r="J218" s="237"/>
      <c r="K218" s="238">
        <f>ROUND(E218*J218,2)</f>
        <v>0</v>
      </c>
      <c r="L218" s="238">
        <v>21</v>
      </c>
      <c r="M218" s="238">
        <f>G218*(1+L218/100)</f>
        <v>0</v>
      </c>
      <c r="N218" s="236">
        <v>0</v>
      </c>
      <c r="O218" s="236">
        <f>ROUND(E218*N218,2)</f>
        <v>0</v>
      </c>
      <c r="P218" s="236">
        <v>0</v>
      </c>
      <c r="Q218" s="236">
        <f>ROUND(E218*P218,2)</f>
        <v>0</v>
      </c>
      <c r="R218" s="238" t="s">
        <v>383</v>
      </c>
      <c r="S218" s="238" t="s">
        <v>128</v>
      </c>
      <c r="T218" s="239" t="s">
        <v>128</v>
      </c>
      <c r="U218" s="222">
        <v>0</v>
      </c>
      <c r="V218" s="222">
        <f>ROUND(E218*U218,2)</f>
        <v>0</v>
      </c>
      <c r="W218" s="222"/>
      <c r="X218" s="222" t="s">
        <v>129</v>
      </c>
      <c r="Y218" s="222" t="s">
        <v>130</v>
      </c>
      <c r="Z218" s="212"/>
      <c r="AA218" s="212"/>
      <c r="AB218" s="212"/>
      <c r="AC218" s="212"/>
      <c r="AD218" s="212"/>
      <c r="AE218" s="212"/>
      <c r="AF218" s="212"/>
      <c r="AG218" s="212" t="s">
        <v>131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19"/>
      <c r="B219" s="220"/>
      <c r="C219" s="255" t="s">
        <v>633</v>
      </c>
      <c r="D219" s="223"/>
      <c r="E219" s="224">
        <v>173.44800000000001</v>
      </c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146</v>
      </c>
      <c r="AH219" s="212">
        <v>7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ht="22.5" outlineLevel="1" x14ac:dyDescent="0.2">
      <c r="A220" s="233">
        <v>89</v>
      </c>
      <c r="B220" s="234" t="s">
        <v>384</v>
      </c>
      <c r="C220" s="253" t="s">
        <v>385</v>
      </c>
      <c r="D220" s="235" t="s">
        <v>219</v>
      </c>
      <c r="E220" s="236">
        <v>90.349329999999995</v>
      </c>
      <c r="F220" s="237"/>
      <c r="G220" s="238">
        <f>ROUND(E220*F220,2)</f>
        <v>0</v>
      </c>
      <c r="H220" s="237"/>
      <c r="I220" s="238">
        <f>ROUND(E220*H220,2)</f>
        <v>0</v>
      </c>
      <c r="J220" s="237"/>
      <c r="K220" s="238">
        <f>ROUND(E220*J220,2)</f>
        <v>0</v>
      </c>
      <c r="L220" s="238">
        <v>21</v>
      </c>
      <c r="M220" s="238">
        <f>G220*(1+L220/100)</f>
        <v>0</v>
      </c>
      <c r="N220" s="236">
        <v>0</v>
      </c>
      <c r="O220" s="236">
        <f>ROUND(E220*N220,2)</f>
        <v>0</v>
      </c>
      <c r="P220" s="236">
        <v>0</v>
      </c>
      <c r="Q220" s="236">
        <f>ROUND(E220*P220,2)</f>
        <v>0</v>
      </c>
      <c r="R220" s="238" t="s">
        <v>383</v>
      </c>
      <c r="S220" s="238" t="s">
        <v>128</v>
      </c>
      <c r="T220" s="239" t="s">
        <v>128</v>
      </c>
      <c r="U220" s="222">
        <v>0</v>
      </c>
      <c r="V220" s="222">
        <f>ROUND(E220*U220,2)</f>
        <v>0</v>
      </c>
      <c r="W220" s="222"/>
      <c r="X220" s="222" t="s">
        <v>129</v>
      </c>
      <c r="Y220" s="222" t="s">
        <v>130</v>
      </c>
      <c r="Z220" s="212"/>
      <c r="AA220" s="212"/>
      <c r="AB220" s="212"/>
      <c r="AC220" s="212"/>
      <c r="AD220" s="212"/>
      <c r="AE220" s="212"/>
      <c r="AF220" s="212"/>
      <c r="AG220" s="212" t="s">
        <v>131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19"/>
      <c r="B221" s="220"/>
      <c r="C221" s="255" t="s">
        <v>628</v>
      </c>
      <c r="D221" s="223"/>
      <c r="E221" s="224">
        <v>69.604799999999997</v>
      </c>
      <c r="F221" s="222"/>
      <c r="G221" s="222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146</v>
      </c>
      <c r="AH221" s="212">
        <v>7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3" x14ac:dyDescent="0.2">
      <c r="A222" s="219"/>
      <c r="B222" s="220"/>
      <c r="C222" s="255" t="s">
        <v>629</v>
      </c>
      <c r="D222" s="223"/>
      <c r="E222" s="224">
        <v>20.744530000000001</v>
      </c>
      <c r="F222" s="222"/>
      <c r="G222" s="222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146</v>
      </c>
      <c r="AH222" s="212">
        <v>7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ht="22.5" outlineLevel="1" x14ac:dyDescent="0.2">
      <c r="A223" s="233">
        <v>90</v>
      </c>
      <c r="B223" s="234" t="s">
        <v>386</v>
      </c>
      <c r="C223" s="253" t="s">
        <v>387</v>
      </c>
      <c r="D223" s="235" t="s">
        <v>219</v>
      </c>
      <c r="E223" s="236">
        <v>83.311800000000005</v>
      </c>
      <c r="F223" s="237"/>
      <c r="G223" s="238">
        <f>ROUND(E223*F223,2)</f>
        <v>0</v>
      </c>
      <c r="H223" s="237"/>
      <c r="I223" s="238">
        <f>ROUND(E223*H223,2)</f>
        <v>0</v>
      </c>
      <c r="J223" s="237"/>
      <c r="K223" s="238">
        <f>ROUND(E223*J223,2)</f>
        <v>0</v>
      </c>
      <c r="L223" s="238">
        <v>21</v>
      </c>
      <c r="M223" s="238">
        <f>G223*(1+L223/100)</f>
        <v>0</v>
      </c>
      <c r="N223" s="236">
        <v>0</v>
      </c>
      <c r="O223" s="236">
        <f>ROUND(E223*N223,2)</f>
        <v>0</v>
      </c>
      <c r="P223" s="236">
        <v>0</v>
      </c>
      <c r="Q223" s="236">
        <f>ROUND(E223*P223,2)</f>
        <v>0</v>
      </c>
      <c r="R223" s="238" t="s">
        <v>383</v>
      </c>
      <c r="S223" s="238" t="s">
        <v>128</v>
      </c>
      <c r="T223" s="239" t="s">
        <v>128</v>
      </c>
      <c r="U223" s="222">
        <v>0</v>
      </c>
      <c r="V223" s="222">
        <f>ROUND(E223*U223,2)</f>
        <v>0</v>
      </c>
      <c r="W223" s="222"/>
      <c r="X223" s="222" t="s">
        <v>129</v>
      </c>
      <c r="Y223" s="222" t="s">
        <v>130</v>
      </c>
      <c r="Z223" s="212"/>
      <c r="AA223" s="212"/>
      <c r="AB223" s="212"/>
      <c r="AC223" s="212"/>
      <c r="AD223" s="212"/>
      <c r="AE223" s="212"/>
      <c r="AF223" s="212"/>
      <c r="AG223" s="212" t="s">
        <v>131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2" x14ac:dyDescent="0.2">
      <c r="A224" s="219"/>
      <c r="B224" s="220"/>
      <c r="C224" s="257" t="s">
        <v>388</v>
      </c>
      <c r="D224" s="250"/>
      <c r="E224" s="250"/>
      <c r="F224" s="250"/>
      <c r="G224" s="250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202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2" x14ac:dyDescent="0.2">
      <c r="A225" s="219"/>
      <c r="B225" s="220"/>
      <c r="C225" s="255" t="s">
        <v>634</v>
      </c>
      <c r="D225" s="223"/>
      <c r="E225" s="224">
        <v>37.6068</v>
      </c>
      <c r="F225" s="222"/>
      <c r="G225" s="222"/>
      <c r="H225" s="222"/>
      <c r="I225" s="222"/>
      <c r="J225" s="222"/>
      <c r="K225" s="222"/>
      <c r="L225" s="222"/>
      <c r="M225" s="222"/>
      <c r="N225" s="221"/>
      <c r="O225" s="221"/>
      <c r="P225" s="221"/>
      <c r="Q225" s="221"/>
      <c r="R225" s="222"/>
      <c r="S225" s="222"/>
      <c r="T225" s="222"/>
      <c r="U225" s="222"/>
      <c r="V225" s="222"/>
      <c r="W225" s="222"/>
      <c r="X225" s="222"/>
      <c r="Y225" s="222"/>
      <c r="Z225" s="212"/>
      <c r="AA225" s="212"/>
      <c r="AB225" s="212"/>
      <c r="AC225" s="212"/>
      <c r="AD225" s="212"/>
      <c r="AE225" s="212"/>
      <c r="AF225" s="212"/>
      <c r="AG225" s="212" t="s">
        <v>146</v>
      </c>
      <c r="AH225" s="212">
        <v>7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3" x14ac:dyDescent="0.2">
      <c r="A226" s="219"/>
      <c r="B226" s="220"/>
      <c r="C226" s="255" t="s">
        <v>635</v>
      </c>
      <c r="D226" s="223"/>
      <c r="E226" s="224">
        <v>45.704999999999998</v>
      </c>
      <c r="F226" s="222"/>
      <c r="G226" s="222"/>
      <c r="H226" s="222"/>
      <c r="I226" s="222"/>
      <c r="J226" s="222"/>
      <c r="K226" s="222"/>
      <c r="L226" s="222"/>
      <c r="M226" s="222"/>
      <c r="N226" s="221"/>
      <c r="O226" s="221"/>
      <c r="P226" s="221"/>
      <c r="Q226" s="221"/>
      <c r="R226" s="222"/>
      <c r="S226" s="222"/>
      <c r="T226" s="222"/>
      <c r="U226" s="222"/>
      <c r="V226" s="222"/>
      <c r="W226" s="222"/>
      <c r="X226" s="222"/>
      <c r="Y226" s="222"/>
      <c r="Z226" s="212"/>
      <c r="AA226" s="212"/>
      <c r="AB226" s="212"/>
      <c r="AC226" s="212"/>
      <c r="AD226" s="212"/>
      <c r="AE226" s="212"/>
      <c r="AF226" s="212"/>
      <c r="AG226" s="212" t="s">
        <v>146</v>
      </c>
      <c r="AH226" s="212">
        <v>7</v>
      </c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x14ac:dyDescent="0.2">
      <c r="A227" s="226" t="s">
        <v>122</v>
      </c>
      <c r="B227" s="227" t="s">
        <v>86</v>
      </c>
      <c r="C227" s="251" t="s">
        <v>87</v>
      </c>
      <c r="D227" s="228"/>
      <c r="E227" s="229"/>
      <c r="F227" s="230"/>
      <c r="G227" s="230">
        <f>SUMIF(AG228:AG230,"&lt;&gt;NOR",G228:G230)</f>
        <v>0</v>
      </c>
      <c r="H227" s="230"/>
      <c r="I227" s="230">
        <f>SUM(I228:I230)</f>
        <v>0</v>
      </c>
      <c r="J227" s="230"/>
      <c r="K227" s="230">
        <f>SUM(K228:K230)</f>
        <v>0</v>
      </c>
      <c r="L227" s="230"/>
      <c r="M227" s="230">
        <f>SUM(M228:M230)</f>
        <v>0</v>
      </c>
      <c r="N227" s="229"/>
      <c r="O227" s="229">
        <f>SUM(O228:O230)</f>
        <v>0</v>
      </c>
      <c r="P227" s="229"/>
      <c r="Q227" s="229">
        <f>SUM(Q228:Q230)</f>
        <v>0</v>
      </c>
      <c r="R227" s="230"/>
      <c r="S227" s="230"/>
      <c r="T227" s="231"/>
      <c r="U227" s="225"/>
      <c r="V227" s="225">
        <f>SUM(V228:V230)</f>
        <v>323.8</v>
      </c>
      <c r="W227" s="225"/>
      <c r="X227" s="225"/>
      <c r="Y227" s="225"/>
      <c r="AG227" t="s">
        <v>123</v>
      </c>
    </row>
    <row r="228" spans="1:60" ht="22.5" outlineLevel="1" x14ac:dyDescent="0.2">
      <c r="A228" s="233">
        <v>91</v>
      </c>
      <c r="B228" s="234" t="s">
        <v>391</v>
      </c>
      <c r="C228" s="253" t="s">
        <v>392</v>
      </c>
      <c r="D228" s="235" t="s">
        <v>219</v>
      </c>
      <c r="E228" s="236">
        <v>1530.9835</v>
      </c>
      <c r="F228" s="237"/>
      <c r="G228" s="238">
        <f>ROUND(E228*F228,2)</f>
        <v>0</v>
      </c>
      <c r="H228" s="237"/>
      <c r="I228" s="238">
        <f>ROUND(E228*H228,2)</f>
        <v>0</v>
      </c>
      <c r="J228" s="237"/>
      <c r="K228" s="238">
        <f>ROUND(E228*J228,2)</f>
        <v>0</v>
      </c>
      <c r="L228" s="238">
        <v>21</v>
      </c>
      <c r="M228" s="238">
        <f>G228*(1+L228/100)</f>
        <v>0</v>
      </c>
      <c r="N228" s="236">
        <v>0</v>
      </c>
      <c r="O228" s="236">
        <f>ROUND(E228*N228,2)</f>
        <v>0</v>
      </c>
      <c r="P228" s="236">
        <v>0</v>
      </c>
      <c r="Q228" s="236">
        <f>ROUND(E228*P228,2)</f>
        <v>0</v>
      </c>
      <c r="R228" s="238" t="s">
        <v>141</v>
      </c>
      <c r="S228" s="238" t="s">
        <v>128</v>
      </c>
      <c r="T228" s="239" t="s">
        <v>128</v>
      </c>
      <c r="U228" s="222">
        <v>0.21149999999999999</v>
      </c>
      <c r="V228" s="222">
        <f>ROUND(E228*U228,2)</f>
        <v>323.8</v>
      </c>
      <c r="W228" s="222"/>
      <c r="X228" s="222" t="s">
        <v>393</v>
      </c>
      <c r="Y228" s="222" t="s">
        <v>130</v>
      </c>
      <c r="Z228" s="212"/>
      <c r="AA228" s="212"/>
      <c r="AB228" s="212"/>
      <c r="AC228" s="212"/>
      <c r="AD228" s="212"/>
      <c r="AE228" s="212"/>
      <c r="AF228" s="212"/>
      <c r="AG228" s="212" t="s">
        <v>394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2" x14ac:dyDescent="0.2">
      <c r="A229" s="219"/>
      <c r="B229" s="220"/>
      <c r="C229" s="254" t="s">
        <v>395</v>
      </c>
      <c r="D229" s="248"/>
      <c r="E229" s="248"/>
      <c r="F229" s="248"/>
      <c r="G229" s="248"/>
      <c r="H229" s="222"/>
      <c r="I229" s="222"/>
      <c r="J229" s="222"/>
      <c r="K229" s="222"/>
      <c r="L229" s="222"/>
      <c r="M229" s="222"/>
      <c r="N229" s="221"/>
      <c r="O229" s="221"/>
      <c r="P229" s="221"/>
      <c r="Q229" s="221"/>
      <c r="R229" s="222"/>
      <c r="S229" s="222"/>
      <c r="T229" s="222"/>
      <c r="U229" s="222"/>
      <c r="V229" s="222"/>
      <c r="W229" s="222"/>
      <c r="X229" s="222"/>
      <c r="Y229" s="222"/>
      <c r="Z229" s="212"/>
      <c r="AA229" s="212"/>
      <c r="AB229" s="212"/>
      <c r="AC229" s="212"/>
      <c r="AD229" s="212"/>
      <c r="AE229" s="212"/>
      <c r="AF229" s="212"/>
      <c r="AG229" s="212" t="s">
        <v>135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2" x14ac:dyDescent="0.2">
      <c r="A230" s="219"/>
      <c r="B230" s="220"/>
      <c r="C230" s="256" t="s">
        <v>396</v>
      </c>
      <c r="D230" s="249"/>
      <c r="E230" s="249"/>
      <c r="F230" s="249"/>
      <c r="G230" s="249"/>
      <c r="H230" s="222"/>
      <c r="I230" s="222"/>
      <c r="J230" s="222"/>
      <c r="K230" s="222"/>
      <c r="L230" s="222"/>
      <c r="M230" s="222"/>
      <c r="N230" s="221"/>
      <c r="O230" s="221"/>
      <c r="P230" s="221"/>
      <c r="Q230" s="221"/>
      <c r="R230" s="222"/>
      <c r="S230" s="222"/>
      <c r="T230" s="222"/>
      <c r="U230" s="222"/>
      <c r="V230" s="222"/>
      <c r="W230" s="222"/>
      <c r="X230" s="222"/>
      <c r="Y230" s="222"/>
      <c r="Z230" s="212"/>
      <c r="AA230" s="212"/>
      <c r="AB230" s="212"/>
      <c r="AC230" s="212"/>
      <c r="AD230" s="212"/>
      <c r="AE230" s="212"/>
      <c r="AF230" s="212"/>
      <c r="AG230" s="212" t="s">
        <v>202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x14ac:dyDescent="0.2">
      <c r="A231" s="226" t="s">
        <v>122</v>
      </c>
      <c r="B231" s="227" t="s">
        <v>88</v>
      </c>
      <c r="C231" s="251" t="s">
        <v>89</v>
      </c>
      <c r="D231" s="228"/>
      <c r="E231" s="229"/>
      <c r="F231" s="230"/>
      <c r="G231" s="230">
        <f>SUMIF(AG232:AG232,"&lt;&gt;NOR",G232:G232)</f>
        <v>0</v>
      </c>
      <c r="H231" s="230"/>
      <c r="I231" s="230">
        <f>SUM(I232:I232)</f>
        <v>0</v>
      </c>
      <c r="J231" s="230"/>
      <c r="K231" s="230">
        <f>SUM(K232:K232)</f>
        <v>0</v>
      </c>
      <c r="L231" s="230"/>
      <c r="M231" s="230">
        <f>SUM(M232:M232)</f>
        <v>0</v>
      </c>
      <c r="N231" s="229"/>
      <c r="O231" s="229">
        <f>SUM(O232:O232)</f>
        <v>0</v>
      </c>
      <c r="P231" s="229"/>
      <c r="Q231" s="229">
        <f>SUM(Q232:Q232)</f>
        <v>0</v>
      </c>
      <c r="R231" s="230"/>
      <c r="S231" s="230"/>
      <c r="T231" s="231"/>
      <c r="U231" s="225"/>
      <c r="V231" s="225">
        <f>SUM(V232:V232)</f>
        <v>0</v>
      </c>
      <c r="W231" s="225"/>
      <c r="X231" s="225"/>
      <c r="Y231" s="225"/>
      <c r="AG231" t="s">
        <v>123</v>
      </c>
    </row>
    <row r="232" spans="1:60" outlineLevel="1" x14ac:dyDescent="0.2">
      <c r="A232" s="240">
        <v>92</v>
      </c>
      <c r="B232" s="241" t="s">
        <v>397</v>
      </c>
      <c r="C232" s="252" t="s">
        <v>89</v>
      </c>
      <c r="D232" s="242" t="s">
        <v>398</v>
      </c>
      <c r="E232" s="243">
        <v>1</v>
      </c>
      <c r="F232" s="244"/>
      <c r="G232" s="245">
        <f>ROUND(E232*F232,2)</f>
        <v>0</v>
      </c>
      <c r="H232" s="244"/>
      <c r="I232" s="245">
        <f>ROUND(E232*H232,2)</f>
        <v>0</v>
      </c>
      <c r="J232" s="244"/>
      <c r="K232" s="245">
        <f>ROUND(E232*J232,2)</f>
        <v>0</v>
      </c>
      <c r="L232" s="245">
        <v>21</v>
      </c>
      <c r="M232" s="245">
        <f>G232*(1+L232/100)</f>
        <v>0</v>
      </c>
      <c r="N232" s="243">
        <v>0</v>
      </c>
      <c r="O232" s="243">
        <f>ROUND(E232*N232,2)</f>
        <v>0</v>
      </c>
      <c r="P232" s="243">
        <v>0</v>
      </c>
      <c r="Q232" s="243">
        <f>ROUND(E232*P232,2)</f>
        <v>0</v>
      </c>
      <c r="R232" s="245"/>
      <c r="S232" s="245" t="s">
        <v>282</v>
      </c>
      <c r="T232" s="246" t="s">
        <v>283</v>
      </c>
      <c r="U232" s="222">
        <v>0</v>
      </c>
      <c r="V232" s="222">
        <f>ROUND(E232*U232,2)</f>
        <v>0</v>
      </c>
      <c r="W232" s="222"/>
      <c r="X232" s="222" t="s">
        <v>399</v>
      </c>
      <c r="Y232" s="222" t="s">
        <v>130</v>
      </c>
      <c r="Z232" s="212"/>
      <c r="AA232" s="212"/>
      <c r="AB232" s="212"/>
      <c r="AC232" s="212"/>
      <c r="AD232" s="212"/>
      <c r="AE232" s="212"/>
      <c r="AF232" s="212"/>
      <c r="AG232" s="212" t="s">
        <v>400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x14ac:dyDescent="0.2">
      <c r="A233" s="226" t="s">
        <v>122</v>
      </c>
      <c r="B233" s="227" t="s">
        <v>90</v>
      </c>
      <c r="C233" s="251" t="s">
        <v>91</v>
      </c>
      <c r="D233" s="228"/>
      <c r="E233" s="229"/>
      <c r="F233" s="230"/>
      <c r="G233" s="230">
        <f>SUMIF(AG234:AG241,"&lt;&gt;NOR",G234:G241)</f>
        <v>0</v>
      </c>
      <c r="H233" s="230"/>
      <c r="I233" s="230">
        <f>SUM(I234:I241)</f>
        <v>0</v>
      </c>
      <c r="J233" s="230"/>
      <c r="K233" s="230">
        <f>SUM(K234:K241)</f>
        <v>0</v>
      </c>
      <c r="L233" s="230"/>
      <c r="M233" s="230">
        <f>SUM(M234:M241)</f>
        <v>0</v>
      </c>
      <c r="N233" s="229"/>
      <c r="O233" s="229">
        <f>SUM(O234:O241)</f>
        <v>0</v>
      </c>
      <c r="P233" s="229"/>
      <c r="Q233" s="229">
        <f>SUM(Q234:Q241)</f>
        <v>0</v>
      </c>
      <c r="R233" s="230"/>
      <c r="S233" s="230"/>
      <c r="T233" s="231"/>
      <c r="U233" s="225"/>
      <c r="V233" s="225">
        <f>SUM(V234:V241)</f>
        <v>0</v>
      </c>
      <c r="W233" s="225"/>
      <c r="X233" s="225"/>
      <c r="Y233" s="225"/>
      <c r="AG233" t="s">
        <v>123</v>
      </c>
    </row>
    <row r="234" spans="1:60" outlineLevel="1" x14ac:dyDescent="0.2">
      <c r="A234" s="233">
        <v>93</v>
      </c>
      <c r="B234" s="234" t="s">
        <v>401</v>
      </c>
      <c r="C234" s="253" t="s">
        <v>91</v>
      </c>
      <c r="D234" s="235" t="s">
        <v>398</v>
      </c>
      <c r="E234" s="236">
        <v>1</v>
      </c>
      <c r="F234" s="237"/>
      <c r="G234" s="238">
        <f>ROUND(E234*F234,2)</f>
        <v>0</v>
      </c>
      <c r="H234" s="237"/>
      <c r="I234" s="238">
        <f>ROUND(E234*H234,2)</f>
        <v>0</v>
      </c>
      <c r="J234" s="237"/>
      <c r="K234" s="238">
        <f>ROUND(E234*J234,2)</f>
        <v>0</v>
      </c>
      <c r="L234" s="238">
        <v>21</v>
      </c>
      <c r="M234" s="238">
        <f>G234*(1+L234/100)</f>
        <v>0</v>
      </c>
      <c r="N234" s="236">
        <v>0</v>
      </c>
      <c r="O234" s="236">
        <f>ROUND(E234*N234,2)</f>
        <v>0</v>
      </c>
      <c r="P234" s="236">
        <v>0</v>
      </c>
      <c r="Q234" s="236">
        <f>ROUND(E234*P234,2)</f>
        <v>0</v>
      </c>
      <c r="R234" s="238"/>
      <c r="S234" s="238" t="s">
        <v>282</v>
      </c>
      <c r="T234" s="239" t="s">
        <v>283</v>
      </c>
      <c r="U234" s="222">
        <v>0</v>
      </c>
      <c r="V234" s="222">
        <f>ROUND(E234*U234,2)</f>
        <v>0</v>
      </c>
      <c r="W234" s="222"/>
      <c r="X234" s="222" t="s">
        <v>399</v>
      </c>
      <c r="Y234" s="222" t="s">
        <v>130</v>
      </c>
      <c r="Z234" s="212"/>
      <c r="AA234" s="212"/>
      <c r="AB234" s="212"/>
      <c r="AC234" s="212"/>
      <c r="AD234" s="212"/>
      <c r="AE234" s="212"/>
      <c r="AF234" s="212"/>
      <c r="AG234" s="212" t="s">
        <v>400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ht="22.5" outlineLevel="2" x14ac:dyDescent="0.2">
      <c r="A235" s="219"/>
      <c r="B235" s="220"/>
      <c r="C235" s="257" t="s">
        <v>402</v>
      </c>
      <c r="D235" s="250"/>
      <c r="E235" s="250"/>
      <c r="F235" s="250"/>
      <c r="G235" s="250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202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47" t="str">
        <f>C235</f>
        <v>Vybudování, provoz a odstranění, vč. zapravení okolí do původního stavu, poplatky za vodu a energie, atd. pro zařízení staveniště a stavbu</v>
      </c>
      <c r="BB235" s="212"/>
      <c r="BC235" s="212"/>
      <c r="BD235" s="212"/>
      <c r="BE235" s="212"/>
      <c r="BF235" s="212"/>
      <c r="BG235" s="212"/>
      <c r="BH235" s="212"/>
    </row>
    <row r="236" spans="1:60" outlineLevel="1" x14ac:dyDescent="0.2">
      <c r="A236" s="240">
        <v>94</v>
      </c>
      <c r="B236" s="241" t="s">
        <v>403</v>
      </c>
      <c r="C236" s="252" t="s">
        <v>404</v>
      </c>
      <c r="D236" s="242" t="s">
        <v>405</v>
      </c>
      <c r="E236" s="243">
        <v>1</v>
      </c>
      <c r="F236" s="244"/>
      <c r="G236" s="245">
        <f>ROUND(E236*F236,2)</f>
        <v>0</v>
      </c>
      <c r="H236" s="244"/>
      <c r="I236" s="245">
        <f>ROUND(E236*H236,2)</f>
        <v>0</v>
      </c>
      <c r="J236" s="244"/>
      <c r="K236" s="245">
        <f>ROUND(E236*J236,2)</f>
        <v>0</v>
      </c>
      <c r="L236" s="245">
        <v>21</v>
      </c>
      <c r="M236" s="245">
        <f>G236*(1+L236/100)</f>
        <v>0</v>
      </c>
      <c r="N236" s="243">
        <v>0</v>
      </c>
      <c r="O236" s="243">
        <f>ROUND(E236*N236,2)</f>
        <v>0</v>
      </c>
      <c r="P236" s="243">
        <v>0</v>
      </c>
      <c r="Q236" s="243">
        <f>ROUND(E236*P236,2)</f>
        <v>0</v>
      </c>
      <c r="R236" s="245"/>
      <c r="S236" s="245" t="s">
        <v>282</v>
      </c>
      <c r="T236" s="246" t="s">
        <v>283</v>
      </c>
      <c r="U236" s="222">
        <v>0</v>
      </c>
      <c r="V236" s="222">
        <f>ROUND(E236*U236,2)</f>
        <v>0</v>
      </c>
      <c r="W236" s="222"/>
      <c r="X236" s="222" t="s">
        <v>399</v>
      </c>
      <c r="Y236" s="222" t="s">
        <v>130</v>
      </c>
      <c r="Z236" s="212"/>
      <c r="AA236" s="212"/>
      <c r="AB236" s="212"/>
      <c r="AC236" s="212"/>
      <c r="AD236" s="212"/>
      <c r="AE236" s="212"/>
      <c r="AF236" s="212"/>
      <c r="AG236" s="212" t="s">
        <v>406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1" x14ac:dyDescent="0.2">
      <c r="A237" s="240">
        <v>95</v>
      </c>
      <c r="B237" s="241" t="s">
        <v>407</v>
      </c>
      <c r="C237" s="252" t="s">
        <v>408</v>
      </c>
      <c r="D237" s="242" t="s">
        <v>405</v>
      </c>
      <c r="E237" s="243">
        <v>1</v>
      </c>
      <c r="F237" s="244"/>
      <c r="G237" s="245">
        <f>ROUND(E237*F237,2)</f>
        <v>0</v>
      </c>
      <c r="H237" s="244"/>
      <c r="I237" s="245">
        <f>ROUND(E237*H237,2)</f>
        <v>0</v>
      </c>
      <c r="J237" s="244"/>
      <c r="K237" s="245">
        <f>ROUND(E237*J237,2)</f>
        <v>0</v>
      </c>
      <c r="L237" s="245">
        <v>21</v>
      </c>
      <c r="M237" s="245">
        <f>G237*(1+L237/100)</f>
        <v>0</v>
      </c>
      <c r="N237" s="243">
        <v>0</v>
      </c>
      <c r="O237" s="243">
        <f>ROUND(E237*N237,2)</f>
        <v>0</v>
      </c>
      <c r="P237" s="243">
        <v>0</v>
      </c>
      <c r="Q237" s="243">
        <f>ROUND(E237*P237,2)</f>
        <v>0</v>
      </c>
      <c r="R237" s="245"/>
      <c r="S237" s="245" t="s">
        <v>282</v>
      </c>
      <c r="T237" s="246" t="s">
        <v>283</v>
      </c>
      <c r="U237" s="222">
        <v>0</v>
      </c>
      <c r="V237" s="222">
        <f>ROUND(E237*U237,2)</f>
        <v>0</v>
      </c>
      <c r="W237" s="222"/>
      <c r="X237" s="222" t="s">
        <v>399</v>
      </c>
      <c r="Y237" s="222" t="s">
        <v>130</v>
      </c>
      <c r="Z237" s="212"/>
      <c r="AA237" s="212"/>
      <c r="AB237" s="212"/>
      <c r="AC237" s="212"/>
      <c r="AD237" s="212"/>
      <c r="AE237" s="212"/>
      <c r="AF237" s="212"/>
      <c r="AG237" s="212" t="s">
        <v>406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40">
        <v>96</v>
      </c>
      <c r="B238" s="241" t="s">
        <v>409</v>
      </c>
      <c r="C238" s="252" t="s">
        <v>410</v>
      </c>
      <c r="D238" s="242" t="s">
        <v>405</v>
      </c>
      <c r="E238" s="243">
        <v>1</v>
      </c>
      <c r="F238" s="244"/>
      <c r="G238" s="245">
        <f>ROUND(E238*F238,2)</f>
        <v>0</v>
      </c>
      <c r="H238" s="244"/>
      <c r="I238" s="245">
        <f>ROUND(E238*H238,2)</f>
        <v>0</v>
      </c>
      <c r="J238" s="244"/>
      <c r="K238" s="245">
        <f>ROUND(E238*J238,2)</f>
        <v>0</v>
      </c>
      <c r="L238" s="245">
        <v>21</v>
      </c>
      <c r="M238" s="245">
        <f>G238*(1+L238/100)</f>
        <v>0</v>
      </c>
      <c r="N238" s="243">
        <v>0</v>
      </c>
      <c r="O238" s="243">
        <f>ROUND(E238*N238,2)</f>
        <v>0</v>
      </c>
      <c r="P238" s="243">
        <v>0</v>
      </c>
      <c r="Q238" s="243">
        <f>ROUND(E238*P238,2)</f>
        <v>0</v>
      </c>
      <c r="R238" s="245"/>
      <c r="S238" s="245" t="s">
        <v>282</v>
      </c>
      <c r="T238" s="246" t="s">
        <v>283</v>
      </c>
      <c r="U238" s="222">
        <v>0</v>
      </c>
      <c r="V238" s="222">
        <f>ROUND(E238*U238,2)</f>
        <v>0</v>
      </c>
      <c r="W238" s="222"/>
      <c r="X238" s="222" t="s">
        <v>399</v>
      </c>
      <c r="Y238" s="222" t="s">
        <v>130</v>
      </c>
      <c r="Z238" s="212"/>
      <c r="AA238" s="212"/>
      <c r="AB238" s="212"/>
      <c r="AC238" s="212"/>
      <c r="AD238" s="212"/>
      <c r="AE238" s="212"/>
      <c r="AF238" s="212"/>
      <c r="AG238" s="212" t="s">
        <v>406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40">
        <v>97</v>
      </c>
      <c r="B239" s="241" t="s">
        <v>411</v>
      </c>
      <c r="C239" s="252" t="s">
        <v>412</v>
      </c>
      <c r="D239" s="242" t="s">
        <v>405</v>
      </c>
      <c r="E239" s="243">
        <v>1</v>
      </c>
      <c r="F239" s="244"/>
      <c r="G239" s="245">
        <f>ROUND(E239*F239,2)</f>
        <v>0</v>
      </c>
      <c r="H239" s="244"/>
      <c r="I239" s="245">
        <f>ROUND(E239*H239,2)</f>
        <v>0</v>
      </c>
      <c r="J239" s="244"/>
      <c r="K239" s="245">
        <f>ROUND(E239*J239,2)</f>
        <v>0</v>
      </c>
      <c r="L239" s="245">
        <v>21</v>
      </c>
      <c r="M239" s="245">
        <f>G239*(1+L239/100)</f>
        <v>0</v>
      </c>
      <c r="N239" s="243">
        <v>0</v>
      </c>
      <c r="O239" s="243">
        <f>ROUND(E239*N239,2)</f>
        <v>0</v>
      </c>
      <c r="P239" s="243">
        <v>0</v>
      </c>
      <c r="Q239" s="243">
        <f>ROUND(E239*P239,2)</f>
        <v>0</v>
      </c>
      <c r="R239" s="245"/>
      <c r="S239" s="245" t="s">
        <v>282</v>
      </c>
      <c r="T239" s="246" t="s">
        <v>283</v>
      </c>
      <c r="U239" s="222">
        <v>0</v>
      </c>
      <c r="V239" s="222">
        <f>ROUND(E239*U239,2)</f>
        <v>0</v>
      </c>
      <c r="W239" s="222"/>
      <c r="X239" s="222" t="s">
        <v>399</v>
      </c>
      <c r="Y239" s="222" t="s">
        <v>130</v>
      </c>
      <c r="Z239" s="212"/>
      <c r="AA239" s="212"/>
      <c r="AB239" s="212"/>
      <c r="AC239" s="212"/>
      <c r="AD239" s="212"/>
      <c r="AE239" s="212"/>
      <c r="AF239" s="212"/>
      <c r="AG239" s="212" t="s">
        <v>406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1" x14ac:dyDescent="0.2">
      <c r="A240" s="240">
        <v>98</v>
      </c>
      <c r="B240" s="241" t="s">
        <v>413</v>
      </c>
      <c r="C240" s="252" t="s">
        <v>414</v>
      </c>
      <c r="D240" s="242" t="s">
        <v>405</v>
      </c>
      <c r="E240" s="243">
        <v>1</v>
      </c>
      <c r="F240" s="244"/>
      <c r="G240" s="245">
        <f>ROUND(E240*F240,2)</f>
        <v>0</v>
      </c>
      <c r="H240" s="244"/>
      <c r="I240" s="245">
        <f>ROUND(E240*H240,2)</f>
        <v>0</v>
      </c>
      <c r="J240" s="244"/>
      <c r="K240" s="245">
        <f>ROUND(E240*J240,2)</f>
        <v>0</v>
      </c>
      <c r="L240" s="245">
        <v>21</v>
      </c>
      <c r="M240" s="245">
        <f>G240*(1+L240/100)</f>
        <v>0</v>
      </c>
      <c r="N240" s="243">
        <v>0</v>
      </c>
      <c r="O240" s="243">
        <f>ROUND(E240*N240,2)</f>
        <v>0</v>
      </c>
      <c r="P240" s="243">
        <v>0</v>
      </c>
      <c r="Q240" s="243">
        <f>ROUND(E240*P240,2)</f>
        <v>0</v>
      </c>
      <c r="R240" s="245"/>
      <c r="S240" s="245" t="s">
        <v>282</v>
      </c>
      <c r="T240" s="246" t="s">
        <v>283</v>
      </c>
      <c r="U240" s="222">
        <v>0</v>
      </c>
      <c r="V240" s="222">
        <f>ROUND(E240*U240,2)</f>
        <v>0</v>
      </c>
      <c r="W240" s="222"/>
      <c r="X240" s="222" t="s">
        <v>399</v>
      </c>
      <c r="Y240" s="222" t="s">
        <v>130</v>
      </c>
      <c r="Z240" s="212"/>
      <c r="AA240" s="212"/>
      <c r="AB240" s="212"/>
      <c r="AC240" s="212"/>
      <c r="AD240" s="212"/>
      <c r="AE240" s="212"/>
      <c r="AF240" s="212"/>
      <c r="AG240" s="212" t="s">
        <v>406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1" x14ac:dyDescent="0.2">
      <c r="A241" s="240">
        <v>99</v>
      </c>
      <c r="B241" s="241" t="s">
        <v>415</v>
      </c>
      <c r="C241" s="252" t="s">
        <v>416</v>
      </c>
      <c r="D241" s="242" t="s">
        <v>405</v>
      </c>
      <c r="E241" s="243">
        <v>1</v>
      </c>
      <c r="F241" s="244"/>
      <c r="G241" s="245">
        <f>ROUND(E241*F241,2)</f>
        <v>0</v>
      </c>
      <c r="H241" s="244"/>
      <c r="I241" s="245">
        <f>ROUND(E241*H241,2)</f>
        <v>0</v>
      </c>
      <c r="J241" s="244"/>
      <c r="K241" s="245">
        <f>ROUND(E241*J241,2)</f>
        <v>0</v>
      </c>
      <c r="L241" s="245">
        <v>21</v>
      </c>
      <c r="M241" s="245">
        <f>G241*(1+L241/100)</f>
        <v>0</v>
      </c>
      <c r="N241" s="243">
        <v>0</v>
      </c>
      <c r="O241" s="243">
        <f>ROUND(E241*N241,2)</f>
        <v>0</v>
      </c>
      <c r="P241" s="243">
        <v>0</v>
      </c>
      <c r="Q241" s="243">
        <f>ROUND(E241*P241,2)</f>
        <v>0</v>
      </c>
      <c r="R241" s="245"/>
      <c r="S241" s="245" t="s">
        <v>282</v>
      </c>
      <c r="T241" s="246" t="s">
        <v>283</v>
      </c>
      <c r="U241" s="222">
        <v>0</v>
      </c>
      <c r="V241" s="222">
        <f>ROUND(E241*U241,2)</f>
        <v>0</v>
      </c>
      <c r="W241" s="222"/>
      <c r="X241" s="222" t="s">
        <v>399</v>
      </c>
      <c r="Y241" s="222" t="s">
        <v>130</v>
      </c>
      <c r="Z241" s="212"/>
      <c r="AA241" s="212"/>
      <c r="AB241" s="212"/>
      <c r="AC241" s="212"/>
      <c r="AD241" s="212"/>
      <c r="AE241" s="212"/>
      <c r="AF241" s="212"/>
      <c r="AG241" s="212" t="s">
        <v>406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x14ac:dyDescent="0.2">
      <c r="A242" s="226" t="s">
        <v>122</v>
      </c>
      <c r="B242" s="227" t="s">
        <v>92</v>
      </c>
      <c r="C242" s="251" t="s">
        <v>28</v>
      </c>
      <c r="D242" s="228"/>
      <c r="E242" s="229"/>
      <c r="F242" s="230"/>
      <c r="G242" s="230">
        <f>SUMIF(AG243:AG257,"&lt;&gt;NOR",G243:G257)</f>
        <v>0</v>
      </c>
      <c r="H242" s="230"/>
      <c r="I242" s="230">
        <f>SUM(I243:I257)</f>
        <v>0</v>
      </c>
      <c r="J242" s="230"/>
      <c r="K242" s="230">
        <f>SUM(K243:K257)</f>
        <v>0</v>
      </c>
      <c r="L242" s="230"/>
      <c r="M242" s="230">
        <f>SUM(M243:M257)</f>
        <v>0</v>
      </c>
      <c r="N242" s="229"/>
      <c r="O242" s="229">
        <f>SUM(O243:O257)</f>
        <v>0</v>
      </c>
      <c r="P242" s="229"/>
      <c r="Q242" s="229">
        <f>SUM(Q243:Q257)</f>
        <v>0</v>
      </c>
      <c r="R242" s="230"/>
      <c r="S242" s="230"/>
      <c r="T242" s="231"/>
      <c r="U242" s="225"/>
      <c r="V242" s="225">
        <f>SUM(V243:V257)</f>
        <v>0</v>
      </c>
      <c r="W242" s="225"/>
      <c r="X242" s="225"/>
      <c r="Y242" s="225"/>
      <c r="AG242" t="s">
        <v>123</v>
      </c>
    </row>
    <row r="243" spans="1:60" outlineLevel="1" x14ac:dyDescent="0.2">
      <c r="A243" s="233">
        <v>100</v>
      </c>
      <c r="B243" s="234" t="s">
        <v>417</v>
      </c>
      <c r="C243" s="253" t="s">
        <v>418</v>
      </c>
      <c r="D243" s="235" t="s">
        <v>419</v>
      </c>
      <c r="E243" s="236">
        <v>1</v>
      </c>
      <c r="F243" s="237"/>
      <c r="G243" s="238">
        <f>ROUND(E243*F243,2)</f>
        <v>0</v>
      </c>
      <c r="H243" s="237"/>
      <c r="I243" s="238">
        <f>ROUND(E243*H243,2)</f>
        <v>0</v>
      </c>
      <c r="J243" s="237"/>
      <c r="K243" s="238">
        <f>ROUND(E243*J243,2)</f>
        <v>0</v>
      </c>
      <c r="L243" s="238">
        <v>21</v>
      </c>
      <c r="M243" s="238">
        <f>G243*(1+L243/100)</f>
        <v>0</v>
      </c>
      <c r="N243" s="236">
        <v>0</v>
      </c>
      <c r="O243" s="236">
        <f>ROUND(E243*N243,2)</f>
        <v>0</v>
      </c>
      <c r="P243" s="236">
        <v>0</v>
      </c>
      <c r="Q243" s="236">
        <f>ROUND(E243*P243,2)</f>
        <v>0</v>
      </c>
      <c r="R243" s="238"/>
      <c r="S243" s="238" t="s">
        <v>128</v>
      </c>
      <c r="T243" s="239" t="s">
        <v>283</v>
      </c>
      <c r="U243" s="222">
        <v>0</v>
      </c>
      <c r="V243" s="222">
        <f>ROUND(E243*U243,2)</f>
        <v>0</v>
      </c>
      <c r="W243" s="222"/>
      <c r="X243" s="222" t="s">
        <v>399</v>
      </c>
      <c r="Y243" s="222" t="s">
        <v>130</v>
      </c>
      <c r="Z243" s="212"/>
      <c r="AA243" s="212"/>
      <c r="AB243" s="212"/>
      <c r="AC243" s="212"/>
      <c r="AD243" s="212"/>
      <c r="AE243" s="212"/>
      <c r="AF243" s="212"/>
      <c r="AG243" s="212" t="s">
        <v>420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ht="22.5" outlineLevel="2" x14ac:dyDescent="0.2">
      <c r="A244" s="219"/>
      <c r="B244" s="220"/>
      <c r="C244" s="257" t="s">
        <v>421</v>
      </c>
      <c r="D244" s="250"/>
      <c r="E244" s="250"/>
      <c r="F244" s="250"/>
      <c r="G244" s="250"/>
      <c r="H244" s="222"/>
      <c r="I244" s="222"/>
      <c r="J244" s="222"/>
      <c r="K244" s="222"/>
      <c r="L244" s="222"/>
      <c r="M244" s="222"/>
      <c r="N244" s="221"/>
      <c r="O244" s="221"/>
      <c r="P244" s="221"/>
      <c r="Q244" s="221"/>
      <c r="R244" s="222"/>
      <c r="S244" s="222"/>
      <c r="T244" s="222"/>
      <c r="U244" s="222"/>
      <c r="V244" s="222"/>
      <c r="W244" s="222"/>
      <c r="X244" s="222"/>
      <c r="Y244" s="222"/>
      <c r="Z244" s="212"/>
      <c r="AA244" s="212"/>
      <c r="AB244" s="212"/>
      <c r="AC244" s="212"/>
      <c r="AD244" s="212"/>
      <c r="AE244" s="212"/>
      <c r="AF244" s="212"/>
      <c r="AG244" s="212" t="s">
        <v>202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47" t="str">
        <f>C244</f>
        <v>Náklady spojené s povinnou publicitou, pokud ji objednatel požaduje. Zahrnuje zejména náklady na propagační a informační billboardy, tabule, internetovou propagaci, tiskoviny apod.</v>
      </c>
      <c r="BB244" s="212"/>
      <c r="BC244" s="212"/>
      <c r="BD244" s="212"/>
      <c r="BE244" s="212"/>
      <c r="BF244" s="212"/>
      <c r="BG244" s="212"/>
      <c r="BH244" s="212"/>
    </row>
    <row r="245" spans="1:60" outlineLevel="1" x14ac:dyDescent="0.2">
      <c r="A245" s="240">
        <v>101</v>
      </c>
      <c r="B245" s="241" t="s">
        <v>422</v>
      </c>
      <c r="C245" s="252" t="s">
        <v>423</v>
      </c>
      <c r="D245" s="242" t="s">
        <v>398</v>
      </c>
      <c r="E245" s="243">
        <v>1</v>
      </c>
      <c r="F245" s="244"/>
      <c r="G245" s="245">
        <f>ROUND(E245*F245,2)</f>
        <v>0</v>
      </c>
      <c r="H245" s="244"/>
      <c r="I245" s="245">
        <f>ROUND(E245*H245,2)</f>
        <v>0</v>
      </c>
      <c r="J245" s="244"/>
      <c r="K245" s="245">
        <f>ROUND(E245*J245,2)</f>
        <v>0</v>
      </c>
      <c r="L245" s="245">
        <v>21</v>
      </c>
      <c r="M245" s="245">
        <f>G245*(1+L245/100)</f>
        <v>0</v>
      </c>
      <c r="N245" s="243">
        <v>0</v>
      </c>
      <c r="O245" s="243">
        <f>ROUND(E245*N245,2)</f>
        <v>0</v>
      </c>
      <c r="P245" s="243">
        <v>0</v>
      </c>
      <c r="Q245" s="243">
        <f>ROUND(E245*P245,2)</f>
        <v>0</v>
      </c>
      <c r="R245" s="245"/>
      <c r="S245" s="245" t="s">
        <v>282</v>
      </c>
      <c r="T245" s="246" t="s">
        <v>283</v>
      </c>
      <c r="U245" s="222">
        <v>0</v>
      </c>
      <c r="V245" s="222">
        <f>ROUND(E245*U245,2)</f>
        <v>0</v>
      </c>
      <c r="W245" s="222"/>
      <c r="X245" s="222" t="s">
        <v>399</v>
      </c>
      <c r="Y245" s="222" t="s">
        <v>130</v>
      </c>
      <c r="Z245" s="212"/>
      <c r="AA245" s="212"/>
      <c r="AB245" s="212"/>
      <c r="AC245" s="212"/>
      <c r="AD245" s="212"/>
      <c r="AE245" s="212"/>
      <c r="AF245" s="212"/>
      <c r="AG245" s="212" t="s">
        <v>400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1" x14ac:dyDescent="0.2">
      <c r="A246" s="233">
        <v>102</v>
      </c>
      <c r="B246" s="234" t="s">
        <v>424</v>
      </c>
      <c r="C246" s="253" t="s">
        <v>425</v>
      </c>
      <c r="D246" s="235" t="s">
        <v>398</v>
      </c>
      <c r="E246" s="236">
        <v>1</v>
      </c>
      <c r="F246" s="237"/>
      <c r="G246" s="238">
        <f>ROUND(E246*F246,2)</f>
        <v>0</v>
      </c>
      <c r="H246" s="237"/>
      <c r="I246" s="238">
        <f>ROUND(E246*H246,2)</f>
        <v>0</v>
      </c>
      <c r="J246" s="237"/>
      <c r="K246" s="238">
        <f>ROUND(E246*J246,2)</f>
        <v>0</v>
      </c>
      <c r="L246" s="238">
        <v>21</v>
      </c>
      <c r="M246" s="238">
        <f>G246*(1+L246/100)</f>
        <v>0</v>
      </c>
      <c r="N246" s="236">
        <v>0</v>
      </c>
      <c r="O246" s="236">
        <f>ROUND(E246*N246,2)</f>
        <v>0</v>
      </c>
      <c r="P246" s="236">
        <v>0</v>
      </c>
      <c r="Q246" s="236">
        <f>ROUND(E246*P246,2)</f>
        <v>0</v>
      </c>
      <c r="R246" s="238"/>
      <c r="S246" s="238" t="s">
        <v>282</v>
      </c>
      <c r="T246" s="239" t="s">
        <v>283</v>
      </c>
      <c r="U246" s="222">
        <v>0</v>
      </c>
      <c r="V246" s="222">
        <f>ROUND(E246*U246,2)</f>
        <v>0</v>
      </c>
      <c r="W246" s="222"/>
      <c r="X246" s="222" t="s">
        <v>399</v>
      </c>
      <c r="Y246" s="222" t="s">
        <v>130</v>
      </c>
      <c r="Z246" s="212"/>
      <c r="AA246" s="212"/>
      <c r="AB246" s="212"/>
      <c r="AC246" s="212"/>
      <c r="AD246" s="212"/>
      <c r="AE246" s="212"/>
      <c r="AF246" s="212"/>
      <c r="AG246" s="212" t="s">
        <v>400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2" x14ac:dyDescent="0.2">
      <c r="A247" s="219"/>
      <c r="B247" s="220"/>
      <c r="C247" s="257" t="s">
        <v>426</v>
      </c>
      <c r="D247" s="250"/>
      <c r="E247" s="250"/>
      <c r="F247" s="250"/>
      <c r="G247" s="250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202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1" x14ac:dyDescent="0.2">
      <c r="A248" s="240">
        <v>103</v>
      </c>
      <c r="B248" s="241" t="s">
        <v>427</v>
      </c>
      <c r="C248" s="252" t="s">
        <v>428</v>
      </c>
      <c r="D248" s="242" t="s">
        <v>398</v>
      </c>
      <c r="E248" s="243">
        <v>1</v>
      </c>
      <c r="F248" s="244"/>
      <c r="G248" s="245">
        <f>ROUND(E248*F248,2)</f>
        <v>0</v>
      </c>
      <c r="H248" s="244"/>
      <c r="I248" s="245">
        <f>ROUND(E248*H248,2)</f>
        <v>0</v>
      </c>
      <c r="J248" s="244"/>
      <c r="K248" s="245">
        <f>ROUND(E248*J248,2)</f>
        <v>0</v>
      </c>
      <c r="L248" s="245">
        <v>21</v>
      </c>
      <c r="M248" s="245">
        <f>G248*(1+L248/100)</f>
        <v>0</v>
      </c>
      <c r="N248" s="243">
        <v>0</v>
      </c>
      <c r="O248" s="243">
        <f>ROUND(E248*N248,2)</f>
        <v>0</v>
      </c>
      <c r="P248" s="243">
        <v>0</v>
      </c>
      <c r="Q248" s="243">
        <f>ROUND(E248*P248,2)</f>
        <v>0</v>
      </c>
      <c r="R248" s="245"/>
      <c r="S248" s="245" t="s">
        <v>282</v>
      </c>
      <c r="T248" s="246" t="s">
        <v>283</v>
      </c>
      <c r="U248" s="222">
        <v>0</v>
      </c>
      <c r="V248" s="222">
        <f>ROUND(E248*U248,2)</f>
        <v>0</v>
      </c>
      <c r="W248" s="222"/>
      <c r="X248" s="222" t="s">
        <v>399</v>
      </c>
      <c r="Y248" s="222" t="s">
        <v>130</v>
      </c>
      <c r="Z248" s="212"/>
      <c r="AA248" s="212"/>
      <c r="AB248" s="212"/>
      <c r="AC248" s="212"/>
      <c r="AD248" s="212"/>
      <c r="AE248" s="212"/>
      <c r="AF248" s="212"/>
      <c r="AG248" s="212" t="s">
        <v>400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1" x14ac:dyDescent="0.2">
      <c r="A249" s="240">
        <v>104</v>
      </c>
      <c r="B249" s="241" t="s">
        <v>429</v>
      </c>
      <c r="C249" s="252" t="s">
        <v>430</v>
      </c>
      <c r="D249" s="242" t="s">
        <v>398</v>
      </c>
      <c r="E249" s="243">
        <v>1</v>
      </c>
      <c r="F249" s="244"/>
      <c r="G249" s="245">
        <f>ROUND(E249*F249,2)</f>
        <v>0</v>
      </c>
      <c r="H249" s="244"/>
      <c r="I249" s="245">
        <f>ROUND(E249*H249,2)</f>
        <v>0</v>
      </c>
      <c r="J249" s="244"/>
      <c r="K249" s="245">
        <f>ROUND(E249*J249,2)</f>
        <v>0</v>
      </c>
      <c r="L249" s="245">
        <v>21</v>
      </c>
      <c r="M249" s="245">
        <f>G249*(1+L249/100)</f>
        <v>0</v>
      </c>
      <c r="N249" s="243">
        <v>0</v>
      </c>
      <c r="O249" s="243">
        <f>ROUND(E249*N249,2)</f>
        <v>0</v>
      </c>
      <c r="P249" s="243">
        <v>0</v>
      </c>
      <c r="Q249" s="243">
        <f>ROUND(E249*P249,2)</f>
        <v>0</v>
      </c>
      <c r="R249" s="245"/>
      <c r="S249" s="245" t="s">
        <v>282</v>
      </c>
      <c r="T249" s="246" t="s">
        <v>283</v>
      </c>
      <c r="U249" s="222">
        <v>0</v>
      </c>
      <c r="V249" s="222">
        <f>ROUND(E249*U249,2)</f>
        <v>0</v>
      </c>
      <c r="W249" s="222"/>
      <c r="X249" s="222" t="s">
        <v>399</v>
      </c>
      <c r="Y249" s="222" t="s">
        <v>130</v>
      </c>
      <c r="Z249" s="212"/>
      <c r="AA249" s="212"/>
      <c r="AB249" s="212"/>
      <c r="AC249" s="212"/>
      <c r="AD249" s="212"/>
      <c r="AE249" s="212"/>
      <c r="AF249" s="212"/>
      <c r="AG249" s="212" t="s">
        <v>400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1" x14ac:dyDescent="0.2">
      <c r="A250" s="240">
        <v>105</v>
      </c>
      <c r="B250" s="241" t="s">
        <v>431</v>
      </c>
      <c r="C250" s="252" t="s">
        <v>432</v>
      </c>
      <c r="D250" s="242" t="s">
        <v>398</v>
      </c>
      <c r="E250" s="243">
        <v>1</v>
      </c>
      <c r="F250" s="244"/>
      <c r="G250" s="245">
        <f>ROUND(E250*F250,2)</f>
        <v>0</v>
      </c>
      <c r="H250" s="244"/>
      <c r="I250" s="245">
        <f>ROUND(E250*H250,2)</f>
        <v>0</v>
      </c>
      <c r="J250" s="244"/>
      <c r="K250" s="245">
        <f>ROUND(E250*J250,2)</f>
        <v>0</v>
      </c>
      <c r="L250" s="245">
        <v>21</v>
      </c>
      <c r="M250" s="245">
        <f>G250*(1+L250/100)</f>
        <v>0</v>
      </c>
      <c r="N250" s="243">
        <v>0</v>
      </c>
      <c r="O250" s="243">
        <f>ROUND(E250*N250,2)</f>
        <v>0</v>
      </c>
      <c r="P250" s="243">
        <v>0</v>
      </c>
      <c r="Q250" s="243">
        <f>ROUND(E250*P250,2)</f>
        <v>0</v>
      </c>
      <c r="R250" s="245"/>
      <c r="S250" s="245" t="s">
        <v>282</v>
      </c>
      <c r="T250" s="246" t="s">
        <v>283</v>
      </c>
      <c r="U250" s="222">
        <v>0</v>
      </c>
      <c r="V250" s="222">
        <f>ROUND(E250*U250,2)</f>
        <v>0</v>
      </c>
      <c r="W250" s="222"/>
      <c r="X250" s="222" t="s">
        <v>399</v>
      </c>
      <c r="Y250" s="222" t="s">
        <v>130</v>
      </c>
      <c r="Z250" s="212"/>
      <c r="AA250" s="212"/>
      <c r="AB250" s="212"/>
      <c r="AC250" s="212"/>
      <c r="AD250" s="212"/>
      <c r="AE250" s="212"/>
      <c r="AF250" s="212"/>
      <c r="AG250" s="212" t="s">
        <v>400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40">
        <v>106</v>
      </c>
      <c r="B251" s="241" t="s">
        <v>433</v>
      </c>
      <c r="C251" s="252" t="s">
        <v>434</v>
      </c>
      <c r="D251" s="242" t="s">
        <v>398</v>
      </c>
      <c r="E251" s="243">
        <v>1</v>
      </c>
      <c r="F251" s="244"/>
      <c r="G251" s="245">
        <f>ROUND(E251*F251,2)</f>
        <v>0</v>
      </c>
      <c r="H251" s="244"/>
      <c r="I251" s="245">
        <f>ROUND(E251*H251,2)</f>
        <v>0</v>
      </c>
      <c r="J251" s="244"/>
      <c r="K251" s="245">
        <f>ROUND(E251*J251,2)</f>
        <v>0</v>
      </c>
      <c r="L251" s="245">
        <v>21</v>
      </c>
      <c r="M251" s="245">
        <f>G251*(1+L251/100)</f>
        <v>0</v>
      </c>
      <c r="N251" s="243">
        <v>0</v>
      </c>
      <c r="O251" s="243">
        <f>ROUND(E251*N251,2)</f>
        <v>0</v>
      </c>
      <c r="P251" s="243">
        <v>0</v>
      </c>
      <c r="Q251" s="243">
        <f>ROUND(E251*P251,2)</f>
        <v>0</v>
      </c>
      <c r="R251" s="245"/>
      <c r="S251" s="245" t="s">
        <v>282</v>
      </c>
      <c r="T251" s="246" t="s">
        <v>283</v>
      </c>
      <c r="U251" s="222">
        <v>0</v>
      </c>
      <c r="V251" s="222">
        <f>ROUND(E251*U251,2)</f>
        <v>0</v>
      </c>
      <c r="W251" s="222"/>
      <c r="X251" s="222" t="s">
        <v>399</v>
      </c>
      <c r="Y251" s="222" t="s">
        <v>130</v>
      </c>
      <c r="Z251" s="212"/>
      <c r="AA251" s="212"/>
      <c r="AB251" s="212"/>
      <c r="AC251" s="212"/>
      <c r="AD251" s="212"/>
      <c r="AE251" s="212"/>
      <c r="AF251" s="212"/>
      <c r="AG251" s="212" t="s">
        <v>400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1" x14ac:dyDescent="0.2">
      <c r="A252" s="233">
        <v>107</v>
      </c>
      <c r="B252" s="234" t="s">
        <v>435</v>
      </c>
      <c r="C252" s="253" t="s">
        <v>436</v>
      </c>
      <c r="D252" s="235" t="s">
        <v>405</v>
      </c>
      <c r="E252" s="236">
        <v>1</v>
      </c>
      <c r="F252" s="237"/>
      <c r="G252" s="238">
        <f>ROUND(E252*F252,2)</f>
        <v>0</v>
      </c>
      <c r="H252" s="237"/>
      <c r="I252" s="238">
        <f>ROUND(E252*H252,2)</f>
        <v>0</v>
      </c>
      <c r="J252" s="237"/>
      <c r="K252" s="238">
        <f>ROUND(E252*J252,2)</f>
        <v>0</v>
      </c>
      <c r="L252" s="238">
        <v>21</v>
      </c>
      <c r="M252" s="238">
        <f>G252*(1+L252/100)</f>
        <v>0</v>
      </c>
      <c r="N252" s="236">
        <v>0</v>
      </c>
      <c r="O252" s="236">
        <f>ROUND(E252*N252,2)</f>
        <v>0</v>
      </c>
      <c r="P252" s="236">
        <v>0</v>
      </c>
      <c r="Q252" s="236">
        <f>ROUND(E252*P252,2)</f>
        <v>0</v>
      </c>
      <c r="R252" s="238"/>
      <c r="S252" s="238" t="s">
        <v>282</v>
      </c>
      <c r="T252" s="239" t="s">
        <v>283</v>
      </c>
      <c r="U252" s="222">
        <v>0</v>
      </c>
      <c r="V252" s="222">
        <f>ROUND(E252*U252,2)</f>
        <v>0</v>
      </c>
      <c r="W252" s="222"/>
      <c r="X252" s="222" t="s">
        <v>399</v>
      </c>
      <c r="Y252" s="222" t="s">
        <v>130</v>
      </c>
      <c r="Z252" s="212"/>
      <c r="AA252" s="212"/>
      <c r="AB252" s="212"/>
      <c r="AC252" s="212"/>
      <c r="AD252" s="212"/>
      <c r="AE252" s="212"/>
      <c r="AF252" s="212"/>
      <c r="AG252" s="212" t="s">
        <v>406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ht="22.5" outlineLevel="2" x14ac:dyDescent="0.2">
      <c r="A253" s="219"/>
      <c r="B253" s="220"/>
      <c r="C253" s="257" t="s">
        <v>437</v>
      </c>
      <c r="D253" s="250"/>
      <c r="E253" s="250"/>
      <c r="F253" s="250"/>
      <c r="G253" s="250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202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47" t="str">
        <f>C253</f>
        <v>v průběhu a po skončení stavby ,vč.nákresů,fotodokumentace.Zařazení do fotoalba v časové posloupnosti s popisem činností a číslem objektů.listinná forma+digi dle smlovy</v>
      </c>
      <c r="BB253" s="212"/>
      <c r="BC253" s="212"/>
      <c r="BD253" s="212"/>
      <c r="BE253" s="212"/>
      <c r="BF253" s="212"/>
      <c r="BG253" s="212"/>
      <c r="BH253" s="212"/>
    </row>
    <row r="254" spans="1:60" outlineLevel="1" x14ac:dyDescent="0.2">
      <c r="A254" s="233">
        <v>108</v>
      </c>
      <c r="B254" s="234" t="s">
        <v>438</v>
      </c>
      <c r="C254" s="253" t="s">
        <v>439</v>
      </c>
      <c r="D254" s="235" t="s">
        <v>405</v>
      </c>
      <c r="E254" s="236">
        <v>1</v>
      </c>
      <c r="F254" s="237"/>
      <c r="G254" s="238">
        <f>ROUND(E254*F254,2)</f>
        <v>0</v>
      </c>
      <c r="H254" s="237"/>
      <c r="I254" s="238">
        <f>ROUND(E254*H254,2)</f>
        <v>0</v>
      </c>
      <c r="J254" s="237"/>
      <c r="K254" s="238">
        <f>ROUND(E254*J254,2)</f>
        <v>0</v>
      </c>
      <c r="L254" s="238">
        <v>21</v>
      </c>
      <c r="M254" s="238">
        <f>G254*(1+L254/100)</f>
        <v>0</v>
      </c>
      <c r="N254" s="236">
        <v>0</v>
      </c>
      <c r="O254" s="236">
        <f>ROUND(E254*N254,2)</f>
        <v>0</v>
      </c>
      <c r="P254" s="236">
        <v>0</v>
      </c>
      <c r="Q254" s="236">
        <f>ROUND(E254*P254,2)</f>
        <v>0</v>
      </c>
      <c r="R254" s="238"/>
      <c r="S254" s="238" t="s">
        <v>282</v>
      </c>
      <c r="T254" s="239" t="s">
        <v>283</v>
      </c>
      <c r="U254" s="222">
        <v>0</v>
      </c>
      <c r="V254" s="222">
        <f>ROUND(E254*U254,2)</f>
        <v>0</v>
      </c>
      <c r="W254" s="222"/>
      <c r="X254" s="222" t="s">
        <v>399</v>
      </c>
      <c r="Y254" s="222" t="s">
        <v>130</v>
      </c>
      <c r="Z254" s="212"/>
      <c r="AA254" s="212"/>
      <c r="AB254" s="212"/>
      <c r="AC254" s="212"/>
      <c r="AD254" s="212"/>
      <c r="AE254" s="212"/>
      <c r="AF254" s="212"/>
      <c r="AG254" s="212" t="s">
        <v>406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2" x14ac:dyDescent="0.2">
      <c r="A255" s="219"/>
      <c r="B255" s="220"/>
      <c r="C255" s="257" t="s">
        <v>440</v>
      </c>
      <c r="D255" s="250"/>
      <c r="E255" s="250"/>
      <c r="F255" s="250"/>
      <c r="G255" s="250"/>
      <c r="H255" s="222"/>
      <c r="I255" s="222"/>
      <c r="J255" s="222"/>
      <c r="K255" s="222"/>
      <c r="L255" s="222"/>
      <c r="M255" s="222"/>
      <c r="N255" s="221"/>
      <c r="O255" s="221"/>
      <c r="P255" s="221"/>
      <c r="Q255" s="221"/>
      <c r="R255" s="222"/>
      <c r="S255" s="222"/>
      <c r="T255" s="222"/>
      <c r="U255" s="222"/>
      <c r="V255" s="222"/>
      <c r="W255" s="222"/>
      <c r="X255" s="222"/>
      <c r="Y255" s="222"/>
      <c r="Z255" s="212"/>
      <c r="AA255" s="212"/>
      <c r="AB255" s="212"/>
      <c r="AC255" s="212"/>
      <c r="AD255" s="212"/>
      <c r="AE255" s="212"/>
      <c r="AF255" s="212"/>
      <c r="AG255" s="212" t="s">
        <v>202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1" x14ac:dyDescent="0.2">
      <c r="A256" s="240">
        <v>109</v>
      </c>
      <c r="B256" s="241" t="s">
        <v>441</v>
      </c>
      <c r="C256" s="252" t="s">
        <v>442</v>
      </c>
      <c r="D256" s="242" t="s">
        <v>405</v>
      </c>
      <c r="E256" s="243">
        <v>1</v>
      </c>
      <c r="F256" s="244"/>
      <c r="G256" s="245">
        <f>ROUND(E256*F256,2)</f>
        <v>0</v>
      </c>
      <c r="H256" s="244"/>
      <c r="I256" s="245">
        <f>ROUND(E256*H256,2)</f>
        <v>0</v>
      </c>
      <c r="J256" s="244"/>
      <c r="K256" s="245">
        <f>ROUND(E256*J256,2)</f>
        <v>0</v>
      </c>
      <c r="L256" s="245">
        <v>21</v>
      </c>
      <c r="M256" s="245">
        <f>G256*(1+L256/100)</f>
        <v>0</v>
      </c>
      <c r="N256" s="243">
        <v>0</v>
      </c>
      <c r="O256" s="243">
        <f>ROUND(E256*N256,2)</f>
        <v>0</v>
      </c>
      <c r="P256" s="243">
        <v>0</v>
      </c>
      <c r="Q256" s="243">
        <f>ROUND(E256*P256,2)</f>
        <v>0</v>
      </c>
      <c r="R256" s="245"/>
      <c r="S256" s="245" t="s">
        <v>282</v>
      </c>
      <c r="T256" s="246" t="s">
        <v>283</v>
      </c>
      <c r="U256" s="222">
        <v>0</v>
      </c>
      <c r="V256" s="222">
        <f>ROUND(E256*U256,2)</f>
        <v>0</v>
      </c>
      <c r="W256" s="222"/>
      <c r="X256" s="222" t="s">
        <v>399</v>
      </c>
      <c r="Y256" s="222" t="s">
        <v>130</v>
      </c>
      <c r="Z256" s="212"/>
      <c r="AA256" s="212"/>
      <c r="AB256" s="212"/>
      <c r="AC256" s="212"/>
      <c r="AD256" s="212"/>
      <c r="AE256" s="212"/>
      <c r="AF256" s="212"/>
      <c r="AG256" s="212" t="s">
        <v>406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1" x14ac:dyDescent="0.2">
      <c r="A257" s="233">
        <v>110</v>
      </c>
      <c r="B257" s="234" t="s">
        <v>443</v>
      </c>
      <c r="C257" s="253" t="s">
        <v>444</v>
      </c>
      <c r="D257" s="235" t="s">
        <v>405</v>
      </c>
      <c r="E257" s="236">
        <v>1</v>
      </c>
      <c r="F257" s="237"/>
      <c r="G257" s="238">
        <f>ROUND(E257*F257,2)</f>
        <v>0</v>
      </c>
      <c r="H257" s="237"/>
      <c r="I257" s="238">
        <f>ROUND(E257*H257,2)</f>
        <v>0</v>
      </c>
      <c r="J257" s="237"/>
      <c r="K257" s="238">
        <f>ROUND(E257*J257,2)</f>
        <v>0</v>
      </c>
      <c r="L257" s="238">
        <v>21</v>
      </c>
      <c r="M257" s="238">
        <f>G257*(1+L257/100)</f>
        <v>0</v>
      </c>
      <c r="N257" s="236">
        <v>0</v>
      </c>
      <c r="O257" s="236">
        <f>ROUND(E257*N257,2)</f>
        <v>0</v>
      </c>
      <c r="P257" s="236">
        <v>0</v>
      </c>
      <c r="Q257" s="236">
        <f>ROUND(E257*P257,2)</f>
        <v>0</v>
      </c>
      <c r="R257" s="238"/>
      <c r="S257" s="238" t="s">
        <v>282</v>
      </c>
      <c r="T257" s="239" t="s">
        <v>283</v>
      </c>
      <c r="U257" s="222">
        <v>0</v>
      </c>
      <c r="V257" s="222">
        <f>ROUND(E257*U257,2)</f>
        <v>0</v>
      </c>
      <c r="W257" s="222"/>
      <c r="X257" s="222" t="s">
        <v>399</v>
      </c>
      <c r="Y257" s="222" t="s">
        <v>130</v>
      </c>
      <c r="Z257" s="212"/>
      <c r="AA257" s="212"/>
      <c r="AB257" s="212"/>
      <c r="AC257" s="212"/>
      <c r="AD257" s="212"/>
      <c r="AE257" s="212"/>
      <c r="AF257" s="212"/>
      <c r="AG257" s="212" t="s">
        <v>406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x14ac:dyDescent="0.2">
      <c r="A258" s="3"/>
      <c r="B258" s="4"/>
      <c r="C258" s="258"/>
      <c r="D258" s="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AE258">
        <v>12</v>
      </c>
      <c r="AF258">
        <v>21</v>
      </c>
      <c r="AG258" t="s">
        <v>108</v>
      </c>
    </row>
    <row r="259" spans="1:60" x14ac:dyDescent="0.2">
      <c r="A259" s="215"/>
      <c r="B259" s="216" t="s">
        <v>29</v>
      </c>
      <c r="C259" s="259"/>
      <c r="D259" s="217"/>
      <c r="E259" s="218"/>
      <c r="F259" s="218"/>
      <c r="G259" s="232">
        <f>G8+G84+G93+G117+G175+G189+G193+G227+G231+G233+G242</f>
        <v>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AE259">
        <f>SUMIF(L7:L257,AE258,G7:G257)</f>
        <v>0</v>
      </c>
      <c r="AF259">
        <f>SUMIF(L7:L257,AF258,G7:G257)</f>
        <v>0</v>
      </c>
      <c r="AG259" t="s">
        <v>445</v>
      </c>
    </row>
    <row r="260" spans="1:60" x14ac:dyDescent="0.2">
      <c r="C260" s="260"/>
      <c r="D260" s="10"/>
      <c r="AG260" t="s">
        <v>446</v>
      </c>
    </row>
    <row r="261" spans="1:60" x14ac:dyDescent="0.2">
      <c r="D261" s="10"/>
    </row>
    <row r="262" spans="1:60" x14ac:dyDescent="0.2">
      <c r="D262" s="10"/>
    </row>
    <row r="263" spans="1:60" x14ac:dyDescent="0.2">
      <c r="D263" s="10"/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UTLX9clZnS4q80RtnrR1q/6Zd7oquOOhqw/NOWn1w3q6hhIDtWnhK0Y3vIVOVtEKlq9bfBdSkk749TF6x2gjA==" saltValue="5I4n+OUYSEqQnpR6tm3PRg==" spinCount="100000" sheet="1" formatRows="0"/>
  <mergeCells count="54">
    <mergeCell ref="C230:G230"/>
    <mergeCell ref="C235:G235"/>
    <mergeCell ref="C244:G244"/>
    <mergeCell ref="C247:G247"/>
    <mergeCell ref="C253:G253"/>
    <mergeCell ref="C255:G255"/>
    <mergeCell ref="C188:G188"/>
    <mergeCell ref="C191:G191"/>
    <mergeCell ref="C211:G211"/>
    <mergeCell ref="C216:G216"/>
    <mergeCell ref="C224:G224"/>
    <mergeCell ref="C229:G229"/>
    <mergeCell ref="C136:G136"/>
    <mergeCell ref="C173:G173"/>
    <mergeCell ref="C174:G174"/>
    <mergeCell ref="C177:G177"/>
    <mergeCell ref="C182:G182"/>
    <mergeCell ref="C186:G186"/>
    <mergeCell ref="C113:G113"/>
    <mergeCell ref="C119:G119"/>
    <mergeCell ref="C122:G122"/>
    <mergeCell ref="C126:G126"/>
    <mergeCell ref="C132:G132"/>
    <mergeCell ref="C134:G134"/>
    <mergeCell ref="C77:G77"/>
    <mergeCell ref="C86:G86"/>
    <mergeCell ref="C91:G91"/>
    <mergeCell ref="C101:G101"/>
    <mergeCell ref="C104:G104"/>
    <mergeCell ref="C108:G108"/>
    <mergeCell ref="C55:G55"/>
    <mergeCell ref="C59:G59"/>
    <mergeCell ref="C62:G62"/>
    <mergeCell ref="C67:G67"/>
    <mergeCell ref="C68:G68"/>
    <mergeCell ref="C73:G73"/>
    <mergeCell ref="C34:G34"/>
    <mergeCell ref="C38:G38"/>
    <mergeCell ref="C41:G41"/>
    <mergeCell ref="C46:G46"/>
    <mergeCell ref="C49:G49"/>
    <mergeCell ref="C52:G52"/>
    <mergeCell ref="C17:G17"/>
    <mergeCell ref="C20:G20"/>
    <mergeCell ref="C22:G22"/>
    <mergeCell ref="C25:G25"/>
    <mergeCell ref="C28:G28"/>
    <mergeCell ref="C30:G30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02 01 Pol</vt:lpstr>
      <vt:lpstr>03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'02 01 Pol'!Názvy_tisku</vt:lpstr>
      <vt:lpstr>'03 01 Pol'!Názvy_tisku</vt:lpstr>
      <vt:lpstr>oadresa</vt:lpstr>
      <vt:lpstr>Stavba!Objednatel</vt:lpstr>
      <vt:lpstr>Stavba!Objekt</vt:lpstr>
      <vt:lpstr>'01 01 Pol'!Oblast_tisku</vt:lpstr>
      <vt:lpstr>'02 01 Pol'!Oblast_tisku</vt:lpstr>
      <vt:lpstr>'03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Darebníček</dc:creator>
  <cp:lastModifiedBy>Pavel Darebníček</cp:lastModifiedBy>
  <cp:lastPrinted>2019-03-19T12:27:02Z</cp:lastPrinted>
  <dcterms:created xsi:type="dcterms:W3CDTF">2009-04-08T07:15:50Z</dcterms:created>
  <dcterms:modified xsi:type="dcterms:W3CDTF">2025-04-15T12:35:11Z</dcterms:modified>
</cp:coreProperties>
</file>