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022\Města\Jičín\9604 - Město-Jičín, zpracování ZD bez administrace\výstup\Dopracování\"/>
    </mc:Choice>
  </mc:AlternateContent>
  <xr:revisionPtr revIDLastSave="0" documentId="13_ncr:1_{3AA4CC83-47F7-4284-866B-33E0B07624B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1. část" sheetId="1" r:id="rId1"/>
    <sheet name="2. část" sheetId="2" r:id="rId2"/>
    <sheet name="Součet" sheetId="3" r:id="rId3"/>
  </sheets>
  <definedNames>
    <definedName name="_xlnm.Print_Area" localSheetId="0">'1. část'!$A$2:$J$79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3" i="2" l="1"/>
  <c r="AH83" i="2" s="1"/>
  <c r="Z82" i="2"/>
  <c r="AH82" i="2" s="1"/>
  <c r="Z77" i="2"/>
  <c r="AH77" i="2" s="1"/>
  <c r="F55" i="1"/>
  <c r="I55" i="1" s="1"/>
  <c r="F54" i="1"/>
  <c r="I54" i="1" s="1"/>
  <c r="F47" i="1"/>
  <c r="I47" i="1" s="1"/>
  <c r="F53" i="1"/>
  <c r="I53" i="1" s="1"/>
  <c r="F46" i="1"/>
  <c r="I46" i="1" s="1"/>
  <c r="AD87" i="2"/>
  <c r="AD79" i="2" s="1"/>
  <c r="AD91" i="2"/>
  <c r="AL91" i="2" s="1"/>
  <c r="AD94" i="2"/>
  <c r="AL94" i="2" s="1"/>
  <c r="AD95" i="2"/>
  <c r="AL95" i="2" s="1"/>
  <c r="AD97" i="2"/>
  <c r="AL97" i="2" s="1"/>
  <c r="Z96" i="2"/>
  <c r="AH96" i="2" s="1"/>
  <c r="R93" i="2"/>
  <c r="Z92" i="2"/>
  <c r="AH92" i="2" s="1"/>
  <c r="Z89" i="2"/>
  <c r="AH89" i="2" s="1"/>
  <c r="R85" i="2"/>
  <c r="Z85" i="2" s="1"/>
  <c r="AH85" i="2" s="1"/>
  <c r="R81" i="2"/>
  <c r="Z81" i="2" s="1"/>
  <c r="AH81" i="2" s="1"/>
  <c r="R78" i="2"/>
  <c r="R80" i="2" s="1"/>
  <c r="Z80" i="2" s="1"/>
  <c r="AH80" i="2" s="1"/>
  <c r="Z76" i="2"/>
  <c r="AH76" i="2" s="1"/>
  <c r="R75" i="2"/>
  <c r="Z75" i="2" s="1"/>
  <c r="AH75" i="2" s="1"/>
  <c r="Z74" i="2"/>
  <c r="AH74" i="2" s="1"/>
  <c r="Z73" i="2"/>
  <c r="AH73" i="2" s="1"/>
  <c r="Z72" i="2"/>
  <c r="AH72" i="2" s="1"/>
  <c r="Z71" i="2"/>
  <c r="AH71" i="2" s="1"/>
  <c r="Z70" i="2"/>
  <c r="AH70" i="2" s="1"/>
  <c r="Z69" i="2"/>
  <c r="AH69" i="2" s="1"/>
  <c r="Z68" i="2"/>
  <c r="AH68" i="2" s="1"/>
  <c r="Z67" i="2"/>
  <c r="AH67" i="2" s="1"/>
  <c r="Z66" i="2"/>
  <c r="AH66" i="2" s="1"/>
  <c r="Z65" i="2"/>
  <c r="AH65" i="2" s="1"/>
  <c r="Z64" i="2"/>
  <c r="AH64" i="2" s="1"/>
  <c r="Z63" i="2"/>
  <c r="AH63" i="2" s="1"/>
  <c r="Z62" i="2"/>
  <c r="AH62" i="2" s="1"/>
  <c r="Z61" i="2"/>
  <c r="AH61" i="2" s="1"/>
  <c r="Z60" i="2"/>
  <c r="AH60" i="2" s="1"/>
  <c r="Z59" i="2"/>
  <c r="AH59" i="2" s="1"/>
  <c r="Z58" i="2"/>
  <c r="AH58" i="2" s="1"/>
  <c r="Z57" i="2"/>
  <c r="AH57" i="2" s="1"/>
  <c r="Z56" i="2"/>
  <c r="AH56" i="2" s="1"/>
  <c r="Z55" i="2"/>
  <c r="AH55" i="2" s="1"/>
  <c r="Z54" i="2"/>
  <c r="AH54" i="2" s="1"/>
  <c r="Z53" i="2"/>
  <c r="AH53" i="2" s="1"/>
  <c r="Z52" i="2"/>
  <c r="AH52" i="2" s="1"/>
  <c r="Z51" i="2"/>
  <c r="AH51" i="2" s="1"/>
  <c r="Z50" i="2"/>
  <c r="AH50" i="2" s="1"/>
  <c r="Z49" i="2"/>
  <c r="AH49" i="2" s="1"/>
  <c r="Z48" i="2"/>
  <c r="AH48" i="2" s="1"/>
  <c r="Z47" i="2"/>
  <c r="AH47" i="2" s="1"/>
  <c r="Z46" i="2"/>
  <c r="AH46" i="2" s="1"/>
  <c r="Z45" i="2"/>
  <c r="AH45" i="2" s="1"/>
  <c r="Z44" i="2"/>
  <c r="AH44" i="2" s="1"/>
  <c r="Z43" i="2"/>
  <c r="AH43" i="2" s="1"/>
  <c r="Z42" i="2"/>
  <c r="AH42" i="2" s="1"/>
  <c r="Z41" i="2"/>
  <c r="AH41" i="2" s="1"/>
  <c r="Z40" i="2"/>
  <c r="AH40" i="2" s="1"/>
  <c r="Z39" i="2"/>
  <c r="AH39" i="2" s="1"/>
  <c r="Z38" i="2"/>
  <c r="AH38" i="2" s="1"/>
  <c r="Z37" i="2"/>
  <c r="AH37" i="2" s="1"/>
  <c r="Z36" i="2"/>
  <c r="AH36" i="2" s="1"/>
  <c r="Z35" i="2"/>
  <c r="AH35" i="2" s="1"/>
  <c r="Z34" i="2"/>
  <c r="AH34" i="2" s="1"/>
  <c r="Z33" i="2"/>
  <c r="AH33" i="2" s="1"/>
  <c r="Z32" i="2"/>
  <c r="AH32" i="2" s="1"/>
  <c r="Z31" i="2"/>
  <c r="AH31" i="2" s="1"/>
  <c r="Z30" i="2"/>
  <c r="AH30" i="2" s="1"/>
  <c r="Z29" i="2"/>
  <c r="AH29" i="2" s="1"/>
  <c r="Z28" i="2"/>
  <c r="AH28" i="2" s="1"/>
  <c r="Z27" i="2"/>
  <c r="AH27" i="2" s="1"/>
  <c r="Z26" i="2"/>
  <c r="AH26" i="2" s="1"/>
  <c r="Z25" i="2"/>
  <c r="AH25" i="2" s="1"/>
  <c r="Z24" i="2"/>
  <c r="AH24" i="2" s="1"/>
  <c r="Z23" i="2"/>
  <c r="AH23" i="2" s="1"/>
  <c r="Z22" i="2"/>
  <c r="AH22" i="2" s="1"/>
  <c r="Z21" i="2"/>
  <c r="AH21" i="2" s="1"/>
  <c r="Z20" i="2"/>
  <c r="AH20" i="2" s="1"/>
  <c r="Z19" i="2"/>
  <c r="AH19" i="2" s="1"/>
  <c r="Z18" i="2"/>
  <c r="AH18" i="2" s="1"/>
  <c r="Z17" i="2"/>
  <c r="AH17" i="2" s="1"/>
  <c r="Z16" i="2"/>
  <c r="AH16" i="2" s="1"/>
  <c r="Z15" i="2"/>
  <c r="AH15" i="2" s="1"/>
  <c r="Z14" i="2"/>
  <c r="AH14" i="2" s="1"/>
  <c r="Z13" i="2"/>
  <c r="AH13" i="2" s="1"/>
  <c r="Z12" i="2"/>
  <c r="AH12" i="2" s="1"/>
  <c r="Z11" i="2"/>
  <c r="AH11" i="2" s="1"/>
  <c r="Z10" i="2"/>
  <c r="AH10" i="2" s="1"/>
  <c r="Z9" i="2"/>
  <c r="AH9" i="2" s="1"/>
  <c r="Z8" i="2"/>
  <c r="AH8" i="2" s="1"/>
  <c r="Z7" i="2"/>
  <c r="AH7" i="2" s="1"/>
  <c r="Z6" i="2"/>
  <c r="AH6" i="2" s="1"/>
  <c r="AH90" i="2" l="1"/>
  <c r="AD78" i="2"/>
  <c r="AD5" i="2" s="1"/>
  <c r="AH5" i="2"/>
  <c r="AD93" i="2"/>
  <c r="AD90" i="2" s="1"/>
  <c r="Z90" i="2"/>
  <c r="R88" i="2"/>
  <c r="Z88" i="2" s="1"/>
  <c r="AH88" i="2" s="1"/>
  <c r="AL87" i="2"/>
  <c r="AL79" i="2" s="1"/>
  <c r="Z5" i="2"/>
  <c r="Z84" i="2"/>
  <c r="AH84" i="2" s="1"/>
  <c r="R86" i="2"/>
  <c r="Z86" i="2" s="1"/>
  <c r="AH86" i="2" s="1"/>
  <c r="AD99" i="2" l="1"/>
  <c r="AB104" i="2" s="1"/>
  <c r="AH79" i="2"/>
  <c r="AH99" i="2" s="1"/>
  <c r="AL93" i="2"/>
  <c r="AL90" i="2" s="1"/>
  <c r="AL78" i="2"/>
  <c r="AL5" i="2" s="1"/>
  <c r="Z79" i="2"/>
  <c r="Z99" i="2" s="1"/>
  <c r="Z102" i="2" l="1"/>
  <c r="AB103" i="2"/>
  <c r="Z104" i="2"/>
  <c r="AL99" i="2"/>
  <c r="AB102" i="2" s="1"/>
  <c r="Z103" i="2"/>
  <c r="AA102" i="2" l="1"/>
  <c r="AA104" i="2"/>
  <c r="AA103" i="2"/>
  <c r="U103" i="2"/>
  <c r="U104" i="2" s="1"/>
  <c r="F39" i="1" l="1"/>
  <c r="I39" i="1" s="1"/>
  <c r="G48" i="1"/>
  <c r="G67" i="1"/>
  <c r="J67" i="1" s="1"/>
  <c r="F56" i="1"/>
  <c r="I56" i="1" s="1"/>
  <c r="F41" i="1"/>
  <c r="I41" i="1" s="1"/>
  <c r="F58" i="1"/>
  <c r="I58" i="1" s="1"/>
  <c r="F45" i="1"/>
  <c r="I45" i="1" s="1"/>
  <c r="J48" i="1" l="1"/>
  <c r="F60" i="1"/>
  <c r="I60" i="1" s="1"/>
  <c r="F40" i="1"/>
  <c r="I40" i="1" s="1"/>
  <c r="F42" i="1"/>
  <c r="I42" i="1" s="1"/>
  <c r="F43" i="1"/>
  <c r="I43" i="1" s="1"/>
  <c r="F44" i="1"/>
  <c r="I44" i="1" s="1"/>
  <c r="F28" i="1" l="1"/>
  <c r="I28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38" i="1"/>
  <c r="I38" i="1" s="1"/>
  <c r="F7" i="1"/>
  <c r="I7" i="1" s="1"/>
  <c r="F8" i="1"/>
  <c r="I8" i="1" s="1"/>
  <c r="F9" i="1"/>
  <c r="I9" i="1" s="1"/>
  <c r="F10" i="1"/>
  <c r="I10" i="1" s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17" i="1"/>
  <c r="I17" i="1" s="1"/>
  <c r="F18" i="1"/>
  <c r="I18" i="1" s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7" i="1"/>
  <c r="I27" i="1" s="1"/>
  <c r="G66" i="1" l="1"/>
  <c r="J66" i="1" s="1"/>
  <c r="G65" i="1"/>
  <c r="F64" i="1"/>
  <c r="I64" i="1" s="1"/>
  <c r="F63" i="1"/>
  <c r="F59" i="1"/>
  <c r="I59" i="1" s="1"/>
  <c r="F57" i="1"/>
  <c r="I57" i="1" s="1"/>
  <c r="F52" i="1"/>
  <c r="I52" i="1" s="1"/>
  <c r="F51" i="1"/>
  <c r="I51" i="1" s="1"/>
  <c r="F6" i="1"/>
  <c r="J65" i="1" l="1"/>
  <c r="G68" i="1"/>
  <c r="J68" i="1" s="1"/>
  <c r="I6" i="1"/>
  <c r="F68" i="1"/>
  <c r="I63" i="1"/>
  <c r="I68" i="1" l="1"/>
  <c r="E72" i="1"/>
  <c r="E74" i="1"/>
  <c r="E73" i="1"/>
  <c r="F74" i="1" l="1"/>
  <c r="AA9" i="3"/>
  <c r="F73" i="1"/>
  <c r="AH8" i="3" s="1"/>
  <c r="AA8" i="3"/>
  <c r="AA7" i="3"/>
  <c r="F72" i="1"/>
  <c r="G73" i="1" l="1"/>
  <c r="AL8" i="3" s="1"/>
  <c r="G72" i="1"/>
  <c r="AL7" i="3" s="1"/>
  <c r="AH7" i="3"/>
  <c r="G74" i="1"/>
  <c r="AL9" i="3" s="1"/>
  <c r="AH9" i="3"/>
  <c r="V8" i="3" l="1"/>
  <c r="V9" i="3" s="1"/>
</calcChain>
</file>

<file path=xl/sharedStrings.xml><?xml version="1.0" encoding="utf-8"?>
<sst xmlns="http://schemas.openxmlformats.org/spreadsheetml/2006/main" count="794" uniqueCount="304">
  <si>
    <t>ks</t>
  </si>
  <si>
    <t>m</t>
  </si>
  <si>
    <t>Montáž nového svítidla</t>
  </si>
  <si>
    <t xml:space="preserve"> </t>
  </si>
  <si>
    <t>Pronájem montážní plošiny (hod.)</t>
  </si>
  <si>
    <t>Revizní zpráva</t>
  </si>
  <si>
    <t>kpl</t>
  </si>
  <si>
    <t>DIO, zajištění stavby</t>
  </si>
  <si>
    <t>set</t>
  </si>
  <si>
    <t>Odvoz a likvidace demont. materiálu</t>
  </si>
  <si>
    <t>Suma</t>
  </si>
  <si>
    <t>Rekapitulace podíl bez DPH DPH (21%) s DPH</t>
  </si>
  <si>
    <t>4.</t>
  </si>
  <si>
    <t>Celkové náklady</t>
  </si>
  <si>
    <t>5.</t>
  </si>
  <si>
    <t>%</t>
  </si>
  <si>
    <t>6.</t>
  </si>
  <si>
    <t>Dne:</t>
  </si>
  <si>
    <t xml:space="preserve"> číslo</t>
  </si>
  <si>
    <t xml:space="preserve">  položka</t>
  </si>
  <si>
    <t xml:space="preserve"> MJ</t>
  </si>
  <si>
    <t>množství</t>
  </si>
  <si>
    <t xml:space="preserve"> Náklady v Kč bez DPH</t>
  </si>
  <si>
    <t>Kč/MJ</t>
  </si>
  <si>
    <t xml:space="preserve"> Náklady v Kč s DPH</t>
  </si>
  <si>
    <t>3.</t>
  </si>
  <si>
    <t>Ostatní</t>
  </si>
  <si>
    <t xml:space="preserve"> Montážní práce</t>
  </si>
  <si>
    <t xml:space="preserve"> Materiál</t>
  </si>
  <si>
    <t>Podíl</t>
  </si>
  <si>
    <t>bez DPH</t>
  </si>
  <si>
    <t>DPH (21 %)</t>
  </si>
  <si>
    <t xml:space="preserve">REKAPITULACE  </t>
  </si>
  <si>
    <t xml:space="preserve"> s DPH</t>
  </si>
  <si>
    <t>Silniční LED svítidlo 1</t>
  </si>
  <si>
    <t>Silniční LED svítidlo 2</t>
  </si>
  <si>
    <t>Silniční LED svítidlo 3</t>
  </si>
  <si>
    <t>Silniční LED svítidlo 4</t>
  </si>
  <si>
    <t>Silniční LED svítidlo 5</t>
  </si>
  <si>
    <t>Silniční LED svítidlo 6</t>
  </si>
  <si>
    <t>Silniční LED svítidlo 7</t>
  </si>
  <si>
    <t>Silniční LED svítidlo 8</t>
  </si>
  <si>
    <t>Silniční LED svítidlo 9</t>
  </si>
  <si>
    <t>Silniční LED svítidlo 10</t>
  </si>
  <si>
    <t>Silniční LED svítidlo 11</t>
  </si>
  <si>
    <t>Silniční LED svítidlo 12</t>
  </si>
  <si>
    <t>Silniční LED svítidlo 13</t>
  </si>
  <si>
    <t>Silniční LED svítidlo 14</t>
  </si>
  <si>
    <t>Silniční LED svítidlo 15</t>
  </si>
  <si>
    <t>Silniční LED svítidlo 16</t>
  </si>
  <si>
    <t>Silniční LED svítidlo 17</t>
  </si>
  <si>
    <t>Silniční LED svítidlo 18</t>
  </si>
  <si>
    <t>Silniční LED svítidlo 19</t>
  </si>
  <si>
    <t>Silniční LED svítidlo 20</t>
  </si>
  <si>
    <t>Silniční LED svítidlo 21</t>
  </si>
  <si>
    <t>Silniční LED svítidlo 22</t>
  </si>
  <si>
    <t>Silniční LED svítidlo 23</t>
  </si>
  <si>
    <t>Silniční LED svítidlo 24</t>
  </si>
  <si>
    <t>Silniční LED svítidlo 25</t>
  </si>
  <si>
    <t>Silniční LED svítidlo 26</t>
  </si>
  <si>
    <t>Silniční LED svítidlo 27</t>
  </si>
  <si>
    <t>Silniční LED svítidlo 28</t>
  </si>
  <si>
    <t>Silniční LED svítidlo 29</t>
  </si>
  <si>
    <t>Silniční LED svítidlo 30</t>
  </si>
  <si>
    <t>Silniční LED svítidlo 31</t>
  </si>
  <si>
    <t>Silniční LED svítidlo 32</t>
  </si>
  <si>
    <t>Silniční LED svítidlo 33</t>
  </si>
  <si>
    <t>Silniční LED svítidlo 34</t>
  </si>
  <si>
    <t>I.</t>
  </si>
  <si>
    <t>II.</t>
  </si>
  <si>
    <t>svorka univerzální pro lano 4-16 mm2</t>
  </si>
  <si>
    <t>Výložník trmenový pro montáž nerezovou páskou na sloup betonový / ocelový, 2,5 m vč. nerezové pásky</t>
  </si>
  <si>
    <t>Výložník trmenový pro montáž nerezovou páskou na sloup betonový / ocelový, 0,5 m vč. nerezové pásky</t>
  </si>
  <si>
    <t>Demontáž svítidel výbojkových venkovních z výložníku, včetně vyjmutí výbojky</t>
  </si>
  <si>
    <t>Montáž svorek se 2 šrouby / izolovaných propichovacích svorek</t>
  </si>
  <si>
    <t>Montáž výložníků osvětlení jednoramenných nástěnných, hmotnosti do 35 kg</t>
  </si>
  <si>
    <t>Podružný elektromateriál montážní elektro</t>
  </si>
  <si>
    <t>h</t>
  </si>
  <si>
    <t>Svodový kabel CYKY 3x1,5 mm</t>
  </si>
  <si>
    <t>Kabel silový s Cu jádrem CYKY 2x2,5 mm2</t>
  </si>
  <si>
    <t>Montáž svodového silového kabelu 2x2,5 mm2</t>
  </si>
  <si>
    <t>Výměna svodového kabelu</t>
  </si>
  <si>
    <t>2.1</t>
  </si>
  <si>
    <t>2.2</t>
  </si>
  <si>
    <t>2.3</t>
  </si>
  <si>
    <t>2.4</t>
  </si>
  <si>
    <t>2.5</t>
  </si>
  <si>
    <t>2.6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</si>
  <si>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</si>
  <si>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</si>
  <si>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</si>
  <si>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</si>
  <si>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</si>
  <si>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</si>
  <si>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</si>
  <si>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</si>
  <si>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</si>
  <si>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</si>
  <si>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</si>
  <si>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</si>
  <si>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</si>
  <si>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</si>
  <si>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</si>
  <si>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</si>
  <si>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</si>
  <si>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</si>
  <si>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</si>
  <si>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</si>
  <si>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</si>
  <si>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</si>
  <si>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</si>
  <si>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</si>
  <si>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</si>
  <si>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</si>
  <si>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</si>
  <si>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</si>
  <si>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</si>
  <si>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</si>
  <si>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</si>
  <si>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</si>
  <si>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</si>
  <si>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</si>
  <si>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1.37</t>
  </si>
  <si>
    <t>1.38</t>
  </si>
  <si>
    <t>1.39</t>
  </si>
  <si>
    <t>1.40</t>
  </si>
  <si>
    <t>3.1</t>
  </si>
  <si>
    <t>3.2</t>
  </si>
  <si>
    <t>3.3</t>
  </si>
  <si>
    <t>3.4</t>
  </si>
  <si>
    <t>3.5</t>
  </si>
  <si>
    <t>Doprava a přesun materiálu</t>
  </si>
  <si>
    <t>Nástavec pro sloup SB5 - 1 metr</t>
  </si>
  <si>
    <t>1.41</t>
  </si>
  <si>
    <t>Montáž nástavce na sloup SB</t>
  </si>
  <si>
    <t>x</t>
  </si>
  <si>
    <t>,</t>
  </si>
  <si>
    <t>1.42</t>
  </si>
  <si>
    <t>2.8</t>
  </si>
  <si>
    <t>1.44</t>
  </si>
  <si>
    <t>Pozn:</t>
  </si>
  <si>
    <t>Vyplňte jednotkové ceny.</t>
  </si>
  <si>
    <t>Možnost změnit nebo doplnit počty jednotlivých svítidel dle provedených výpočtů, přičemž jejich celkový počet se musí rovnat kontrolnímu součtu 670 ks.</t>
  </si>
  <si>
    <t>způsobilé</t>
  </si>
  <si>
    <t>nezpůsobilé</t>
  </si>
  <si>
    <t>z toho způsobilé výdaje</t>
  </si>
  <si>
    <t>z toho nezpůsobilé výdaje</t>
  </si>
  <si>
    <t>Číslo</t>
  </si>
  <si>
    <t>Položka</t>
  </si>
  <si>
    <t>Množství</t>
  </si>
  <si>
    <t>MJ</t>
  </si>
  <si>
    <t>Náklady v Kč bez DPH</t>
  </si>
  <si>
    <t>Náklady v Kč s DPH</t>
  </si>
  <si>
    <t>Způsobilé</t>
  </si>
  <si>
    <t>Nezpůsobilé</t>
  </si>
  <si>
    <t>1.</t>
  </si>
  <si>
    <t>Materiál</t>
  </si>
  <si>
    <t>Svítidlo LED - úsek 1, třída P5</t>
  </si>
  <si>
    <t>kus</t>
  </si>
  <si>
    <t>Svítidlo LED - úsek 2, třída P5</t>
  </si>
  <si>
    <t>Svítidlo LED - úsek 3, třída P4</t>
  </si>
  <si>
    <t>Svítidlo LED - úsek 4, třída P3</t>
  </si>
  <si>
    <t>Svítidlo LED - úsek 5, třída P5</t>
  </si>
  <si>
    <t>Svítidlo LED - úsek 6, třída P4</t>
  </si>
  <si>
    <t>Svítidlo LED - úsek 7, třída P4</t>
  </si>
  <si>
    <t>Svítidlo LED - úsek 8, třída P4</t>
  </si>
  <si>
    <t>Svítidlo LED - úsek 9, třída P4</t>
  </si>
  <si>
    <t>Svítidlo LED - úsek 10, třída P4</t>
  </si>
  <si>
    <t>Svítidlo LED - úsek 11, třída P4</t>
  </si>
  <si>
    <t>Svítidlo LED - úsek 12, třída P4</t>
  </si>
  <si>
    <t>Svítidlo LED - úsek 13, třída P5</t>
  </si>
  <si>
    <t>Svítidlo LED - úsek 14, třída P4</t>
  </si>
  <si>
    <t>Svítidlo LED - úsek 15, třída P4</t>
  </si>
  <si>
    <t>Svítidlo LED - úsek 16, třída P5</t>
  </si>
  <si>
    <t>Svítidlo LED - úsek 17, třída M5</t>
  </si>
  <si>
    <t>Svítidlo LED - úsek 18, třída P3</t>
  </si>
  <si>
    <t>Svítidlo LED - úsek 19, třída P3</t>
  </si>
  <si>
    <t>Svítidlo LED - úsek 20, třída M5</t>
  </si>
  <si>
    <t>Svítidlo LED - úsek 21, třída P4</t>
  </si>
  <si>
    <t>Svítidlo LED - úsek 22, třída P5</t>
  </si>
  <si>
    <t>Svítidlo LED - úsek 23, třída P3</t>
  </si>
  <si>
    <t>Svítidlo LED - úsek 24, třída P5</t>
  </si>
  <si>
    <t>Svítidlo LED - úsek 25, třída P4</t>
  </si>
  <si>
    <t>Svítidlo LED - úsek 26, třída P4</t>
  </si>
  <si>
    <t>Svítidlo LED - úsek 27, třída P4</t>
  </si>
  <si>
    <t>Svítidlo LED - úsek 28, třída M5</t>
  </si>
  <si>
    <t>Svítidlo LED - úsek 29, třída P4</t>
  </si>
  <si>
    <t>Svítidlo LED - úsek 30, třída M5</t>
  </si>
  <si>
    <t>Svítidlo LED - úsek 31, třída P2</t>
  </si>
  <si>
    <t>Svítidlo LED - úsek 32, třída P4</t>
  </si>
  <si>
    <t>Svítidlo LED - úsek 33, třída P4</t>
  </si>
  <si>
    <t>Svítidlo LED - úsek 34, třída M5</t>
  </si>
  <si>
    <t>1.35</t>
  </si>
  <si>
    <t>Svítidlo LED - úsek 35, třída P3</t>
  </si>
  <si>
    <t>1.36</t>
  </si>
  <si>
    <t>Svítidlo LED - úsek 36, třída M4</t>
  </si>
  <si>
    <t>Svítidlo LED - úsek 37, třída P3</t>
  </si>
  <si>
    <t>Svítidlo LED - úsek 38, třída P3</t>
  </si>
  <si>
    <t>Svítidlo LED - úsek 39, třída M5</t>
  </si>
  <si>
    <t>Svítidlo LED - úsek 40, třída M5</t>
  </si>
  <si>
    <t>Svítidlo LED - úsek 43, třída M5</t>
  </si>
  <si>
    <t>Svítidlo LED - úsek 44, třída P3</t>
  </si>
  <si>
    <t>1.43</t>
  </si>
  <si>
    <t>Svítidlo LED - úsek 45, třída P3</t>
  </si>
  <si>
    <t>Svítidlo LED - úsek 46, třída P4</t>
  </si>
  <si>
    <t>1.45</t>
  </si>
  <si>
    <t>Svítidlo LED - úsek 47, třída P3</t>
  </si>
  <si>
    <t>1.46</t>
  </si>
  <si>
    <t>Svítidlo LED - úsek 48, třída P3</t>
  </si>
  <si>
    <t>1.47</t>
  </si>
  <si>
    <t>Svítidlo LED - úsek 49, třída P3</t>
  </si>
  <si>
    <t>1.48</t>
  </si>
  <si>
    <t>Svítidlo LED - úsek 50, třída P3</t>
  </si>
  <si>
    <t>1.49</t>
  </si>
  <si>
    <t>Svítidlo LED - úsek 51, třída P3</t>
  </si>
  <si>
    <t>1.50</t>
  </si>
  <si>
    <t>Svítidlo LED - úsek 52, třída P3</t>
  </si>
  <si>
    <t>1.51</t>
  </si>
  <si>
    <t>Svítidlo LED - úsek 53, třída M5</t>
  </si>
  <si>
    <t>1.52</t>
  </si>
  <si>
    <t>Svítidlo LED - úsek 54, třída P4</t>
  </si>
  <si>
    <t>1.53</t>
  </si>
  <si>
    <t>Svítidlo LED - úsek 55, třída P5</t>
  </si>
  <si>
    <t>1.54</t>
  </si>
  <si>
    <t>Svítidlo LED - úsek 56, třída P4</t>
  </si>
  <si>
    <t>1.55</t>
  </si>
  <si>
    <t>Svítidlo LED - úsek 57, třída P3</t>
  </si>
  <si>
    <t>1.56</t>
  </si>
  <si>
    <t>Svítidlo LED - úsek 58, třída P4</t>
  </si>
  <si>
    <t>1.57</t>
  </si>
  <si>
    <t>Svítidlo LED - úsek 59, třída P6</t>
  </si>
  <si>
    <t>1.58</t>
  </si>
  <si>
    <t>Svítidlo LED - úsek 60, třída P3</t>
  </si>
  <si>
    <t>1.59</t>
  </si>
  <si>
    <t>Svítidlo LED - úsek 601, třída P3</t>
  </si>
  <si>
    <t>1.60</t>
  </si>
  <si>
    <t>Svítidlo LED - úsek 62, třída P4</t>
  </si>
  <si>
    <t>1.61</t>
  </si>
  <si>
    <t>Svítidlo LED - úsek 63, třída M5</t>
  </si>
  <si>
    <t>1.62</t>
  </si>
  <si>
    <t>Svítidlo LED - úsek 64, třída -</t>
  </si>
  <si>
    <t>1.63</t>
  </si>
  <si>
    <t>Výložník UNI 1 - 1000</t>
  </si>
  <si>
    <t>1.64</t>
  </si>
  <si>
    <t>Výložník UNI 1 - 200</t>
  </si>
  <si>
    <t>1.65</t>
  </si>
  <si>
    <t>Dvojramenný výložník na ocelový stožár 1m</t>
  </si>
  <si>
    <t>1.66</t>
  </si>
  <si>
    <t>Atypický výložník na Y kontrukci* (viz pozn.)</t>
  </si>
  <si>
    <t>1.67</t>
  </si>
  <si>
    <t>Výložník UD 1/60 - 300</t>
  </si>
  <si>
    <t>1.68</t>
  </si>
  <si>
    <t>Výložník UD 1/60 - 1000</t>
  </si>
  <si>
    <t>1.69</t>
  </si>
  <si>
    <t>Materiál pro výměnu stožárů 6m ocel a 8m ocel</t>
  </si>
  <si>
    <t>1.70</t>
  </si>
  <si>
    <r>
      <t>Kabel silový 750 V CYKY 3 C x 1,5 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</si>
  <si>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1.71</t>
  </si>
  <si>
    <t>1.72</t>
  </si>
  <si>
    <t>Podružný elektromateriál pro zapojení svítidel</t>
  </si>
  <si>
    <t>2.</t>
  </si>
  <si>
    <t>Montážní práce</t>
  </si>
  <si>
    <t>Montáž svítidla veřejného osvětlení</t>
  </si>
  <si>
    <t>Montáž výložníku - ocelový jednoramenný do 35 kg</t>
  </si>
  <si>
    <t>Výměna ocelových stožárů 6m ocel a 8m ocel</t>
  </si>
  <si>
    <r>
      <t>Montáž kabelu 750 V CYKY 3 C x 1,5 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</si>
  <si>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HZS, elektromontér v tarifní třídě 7</t>
  </si>
  <si>
    <t>2.7</t>
  </si>
  <si>
    <t>Montážní plošina, montáž svítidel</t>
  </si>
  <si>
    <t>Demontáž stávajících svítidel a výložníků</t>
  </si>
  <si>
    <t>2.9</t>
  </si>
  <si>
    <t>Vybudování zařízení staveniště</t>
  </si>
  <si>
    <t>Aktualizace pasportu VO</t>
  </si>
  <si>
    <t>Ekologická likvidace svítidel a zdrojů</t>
  </si>
  <si>
    <t>3.6</t>
  </si>
  <si>
    <t>Ubytování a doprava</t>
  </si>
  <si>
    <t>3.7</t>
  </si>
  <si>
    <t>DIO, lávky, zajištění stavby, vytyčení inženýrských sítí, zajištění dopravní bezpečnosti v místě prací</t>
  </si>
  <si>
    <t>3.9</t>
  </si>
  <si>
    <t>Zkoušky a revize elektroinstalace včetně vyhotovení revizní zprávy</t>
  </si>
  <si>
    <t>3.10</t>
  </si>
  <si>
    <t>Doprava a manipulace s materiálem</t>
  </si>
  <si>
    <t>Celkem</t>
  </si>
  <si>
    <t>Bez DPH</t>
  </si>
  <si>
    <t>Celkové výdaje</t>
  </si>
  <si>
    <t>100%</t>
  </si>
  <si>
    <t>Kč</t>
  </si>
  <si>
    <t>Způsobilé výdaje</t>
  </si>
  <si>
    <t>Nezpůsobilé výdaje</t>
  </si>
  <si>
    <t>*Osazení na každou sudou Y konstrukci modré barvy</t>
  </si>
  <si>
    <t>Položkový rozpočet: Výměna veřejného osvětlení I. a II. etapa – Město Jičín</t>
  </si>
  <si>
    <t>2. část: Výměna veřejného osvětlení II. etapa – Město Jičín</t>
  </si>
  <si>
    <t>1. část: Výměna veřejného osvětlení – Město Jičín</t>
  </si>
  <si>
    <t>Příloha ZD č. 4</t>
  </si>
  <si>
    <t>Možnost změnit nebo doplnit počty jednotlivých svítidel dle provedených výpočtů, přičemž jejich celkový počet se musí rovnat kontrolnímu součtu 713 ks.</t>
  </si>
  <si>
    <t>DPH 21%</t>
  </si>
  <si>
    <t>s DPH</t>
  </si>
  <si>
    <t>doplnění/nové ZM s řídící jednotkou, spínání v nule</t>
  </si>
  <si>
    <t>Montáž komunikačního modulu na svítidlo</t>
  </si>
  <si>
    <t>komunikační modul s rozhraním dle ZHAGA 18</t>
  </si>
  <si>
    <t>2.10</t>
  </si>
  <si>
    <t>zprovoznění dozorového a řídícho systému včetně poplatků za jeho provoz v následujících 10ti letech</t>
  </si>
  <si>
    <t>1.73</t>
  </si>
  <si>
    <t>osazení/doplnění zapínacího místa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</si>
</sst>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10" fillId="0" borderId="0"/>
    <xf numFmtId="0" fontId="13" fillId="0" borderId="0"/>
  </cellStyleXfs>
  <cellXfs count="20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3" fontId="2" fillId="0" borderId="1" xfId="0" applyNumberFormat="1" applyFont="1" applyBorder="1"/>
    <xf numFmtId="3" fontId="2" fillId="0" borderId="0" xfId="0" applyNumberFormat="1" applyFont="1"/>
    <xf numFmtId="3" fontId="2" fillId="2" borderId="1" xfId="0" applyNumberFormat="1" applyFont="1" applyFill="1" applyBorder="1"/>
    <xf numFmtId="0" fontId="4" fillId="0" borderId="0" xfId="0" applyFont="1"/>
    <xf numFmtId="3" fontId="2" fillId="3" borderId="1" xfId="0" applyNumberFormat="1" applyFont="1" applyFill="1" applyBorder="1"/>
    <xf numFmtId="4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3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1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0" fontId="7" fillId="0" borderId="7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2" fillId="4" borderId="1" xfId="0" applyFont="1" applyFill="1" applyBorder="1"/>
    <xf numFmtId="0" fontId="0" fillId="4" borderId="1" xfId="0" applyFill="1" applyBorder="1"/>
    <xf numFmtId="0" fontId="6" fillId="0" borderId="13" xfId="2" applyFont="1" applyBorder="1" applyAlignment="1">
      <alignment horizontal="left" vertical="center"/>
    </xf>
    <xf numFmtId="49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49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4" fontId="6" fillId="0" borderId="0" xfId="3" applyNumberFormat="1" applyFont="1" applyAlignment="1">
      <alignment horizontal="right" vertical="center"/>
    </xf>
    <xf numFmtId="0" fontId="14" fillId="0" borderId="0" xfId="3" applyFont="1"/>
    <xf numFmtId="4" fontId="11" fillId="0" borderId="0" xfId="2" applyNumberFormat="1" applyFont="1" applyAlignment="1">
      <alignment horizontal="center" vertical="center"/>
    </xf>
    <xf numFmtId="4" fontId="6" fillId="0" borderId="0" xfId="2" applyNumberFormat="1" applyFont="1" applyAlignment="1">
      <alignment horizontal="right" vertical="center"/>
    </xf>
    <xf numFmtId="2" fontId="6" fillId="0" borderId="0" xfId="2" applyNumberFormat="1" applyFont="1" applyAlignment="1">
      <alignment vertical="center"/>
    </xf>
    <xf numFmtId="49" fontId="6" fillId="0" borderId="4" xfId="2" applyNumberFormat="1" applyFont="1" applyBorder="1" applyAlignment="1">
      <alignment vertical="center"/>
    </xf>
    <xf numFmtId="49" fontId="6" fillId="0" borderId="5" xfId="2" applyNumberFormat="1" applyFont="1" applyBorder="1" applyAlignment="1">
      <alignment vertical="center"/>
    </xf>
    <xf numFmtId="0" fontId="6" fillId="0" borderId="5" xfId="2" applyFont="1" applyBorder="1" applyAlignment="1">
      <alignment vertical="center"/>
    </xf>
    <xf numFmtId="2" fontId="6" fillId="0" borderId="6" xfId="2" applyNumberFormat="1" applyFont="1" applyBorder="1" applyAlignment="1">
      <alignment vertical="center"/>
    </xf>
    <xf numFmtId="2" fontId="6" fillId="0" borderId="4" xfId="2" applyNumberFormat="1" applyFont="1" applyBorder="1" applyAlignment="1">
      <alignment vertical="center"/>
    </xf>
    <xf numFmtId="0" fontId="11" fillId="0" borderId="0" xfId="2" applyFont="1" applyAlignment="1">
      <alignment vertical="center"/>
    </xf>
    <xf numFmtId="4" fontId="6" fillId="0" borderId="1" xfId="2" applyNumberFormat="1" applyFont="1" applyBorder="1" applyAlignment="1">
      <alignment horizontal="center" vertical="center"/>
    </xf>
    <xf numFmtId="2" fontId="11" fillId="4" borderId="1" xfId="2" applyNumberFormat="1" applyFont="1" applyFill="1" applyBorder="1" applyAlignment="1">
      <alignment horizontal="center" vertical="center"/>
    </xf>
    <xf numFmtId="0" fontId="18" fillId="0" borderId="0" xfId="0" applyFont="1"/>
    <xf numFmtId="0" fontId="17" fillId="0" borderId="0" xfId="0" applyFont="1"/>
    <xf numFmtId="3" fontId="1" fillId="4" borderId="1" xfId="0" applyNumberFormat="1" applyFont="1" applyFill="1" applyBorder="1"/>
    <xf numFmtId="0" fontId="8" fillId="4" borderId="9" xfId="1" applyFont="1" applyFill="1" applyBorder="1" applyAlignment="1">
      <alignment vertical="center" wrapText="1"/>
    </xf>
    <xf numFmtId="0" fontId="8" fillId="4" borderId="10" xfId="1" applyFont="1" applyFill="1" applyBorder="1" applyAlignment="1">
      <alignment vertical="center" wrapText="1"/>
    </xf>
    <xf numFmtId="0" fontId="9" fillId="3" borderId="11" xfId="1" applyFont="1" applyFill="1" applyBorder="1" applyAlignment="1">
      <alignment horizontal="left" vertical="center" wrapText="1"/>
    </xf>
    <xf numFmtId="0" fontId="9" fillId="3" borderId="12" xfId="1" applyFont="1" applyFill="1" applyBorder="1" applyAlignment="1">
      <alignment horizontal="left" vertical="center" wrapText="1"/>
    </xf>
    <xf numFmtId="0" fontId="11" fillId="0" borderId="13" xfId="2" applyFont="1" applyBorder="1" applyAlignment="1">
      <alignment horizontal="right" vertical="center"/>
    </xf>
    <xf numFmtId="0" fontId="12" fillId="0" borderId="13" xfId="0" applyFont="1" applyBorder="1" applyAlignment="1">
      <alignment horizontal="left"/>
    </xf>
    <xf numFmtId="49" fontId="6" fillId="0" borderId="1" xfId="2" applyNumberFormat="1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4" fontId="6" fillId="3" borderId="21" xfId="3" applyNumberFormat="1" applyFont="1" applyFill="1" applyBorder="1" applyAlignment="1">
      <alignment horizontal="right" vertical="center"/>
    </xf>
    <xf numFmtId="4" fontId="6" fillId="3" borderId="18" xfId="3" applyNumberFormat="1" applyFont="1" applyFill="1" applyBorder="1" applyAlignment="1">
      <alignment horizontal="right" vertical="center"/>
    </xf>
    <xf numFmtId="4" fontId="6" fillId="3" borderId="19" xfId="3" applyNumberFormat="1" applyFont="1" applyFill="1" applyBorder="1" applyAlignment="1">
      <alignment horizontal="right" vertical="center"/>
    </xf>
    <xf numFmtId="4" fontId="6" fillId="0" borderId="20" xfId="2" applyNumberFormat="1" applyFont="1" applyBorder="1" applyAlignment="1">
      <alignment horizontal="right" vertical="center"/>
    </xf>
    <xf numFmtId="4" fontId="6" fillId="0" borderId="5" xfId="2" applyNumberFormat="1" applyFont="1" applyBorder="1" applyAlignment="1">
      <alignment horizontal="right" vertical="center"/>
    </xf>
    <xf numFmtId="4" fontId="6" fillId="0" borderId="6" xfId="2" applyNumberFormat="1" applyFont="1" applyBorder="1" applyAlignment="1">
      <alignment horizontal="right" vertical="center"/>
    </xf>
    <xf numFmtId="4" fontId="6" fillId="0" borderId="4" xfId="2" applyNumberFormat="1" applyFont="1" applyBorder="1" applyAlignment="1">
      <alignment horizontal="center" vertical="center"/>
    </xf>
    <xf numFmtId="4" fontId="6" fillId="0" borderId="5" xfId="2" applyNumberFormat="1" applyFont="1" applyBorder="1" applyAlignment="1">
      <alignment horizontal="center" vertical="center"/>
    </xf>
    <xf numFmtId="4" fontId="6" fillId="0" borderId="6" xfId="2" applyNumberFormat="1" applyFont="1" applyBorder="1" applyAlignment="1">
      <alignment horizontal="center" vertical="center"/>
    </xf>
    <xf numFmtId="4" fontId="6" fillId="0" borderId="4" xfId="2" applyNumberFormat="1" applyFont="1" applyBorder="1" applyAlignment="1">
      <alignment horizontal="right" vertical="center"/>
    </xf>
    <xf numFmtId="4" fontId="6" fillId="0" borderId="1" xfId="2" applyNumberFormat="1" applyFont="1" applyBorder="1" applyAlignment="1">
      <alignment horizontal="right" vertical="center"/>
    </xf>
    <xf numFmtId="4" fontId="6" fillId="0" borderId="1" xfId="2" applyNumberFormat="1" applyFont="1" applyBorder="1" applyAlignment="1">
      <alignment horizontal="center" vertical="center"/>
    </xf>
    <xf numFmtId="49" fontId="0" fillId="0" borderId="0" xfId="2" applyNumberFormat="1" applyFont="1" applyAlignment="1">
      <alignment horizontal="left" vertical="center"/>
    </xf>
    <xf numFmtId="49" fontId="6" fillId="0" borderId="0" xfId="2" applyNumberFormat="1" applyFont="1" applyAlignment="1">
      <alignment horizontal="left" vertical="center"/>
    </xf>
    <xf numFmtId="49" fontId="12" fillId="0" borderId="13" xfId="2" applyNumberFormat="1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9" fontId="6" fillId="0" borderId="1" xfId="2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2" fontId="11" fillId="4" borderId="6" xfId="2" applyNumberFormat="1" applyFont="1" applyFill="1" applyBorder="1" applyAlignment="1">
      <alignment horizontal="center" vertical="center"/>
    </xf>
    <xf numFmtId="2" fontId="11" fillId="4" borderId="1" xfId="2" applyNumberFormat="1" applyFont="1" applyFill="1" applyBorder="1" applyAlignment="1">
      <alignment horizontal="center" vertical="center"/>
    </xf>
    <xf numFmtId="0" fontId="6" fillId="0" borderId="3" xfId="2" applyFont="1" applyBorder="1" applyAlignment="1">
      <alignment horizontal="left" vertical="center"/>
    </xf>
    <xf numFmtId="0" fontId="11" fillId="6" borderId="27" xfId="2" applyFont="1" applyFill="1" applyBorder="1" applyAlignment="1">
      <alignment horizontal="left" vertical="center"/>
    </xf>
    <xf numFmtId="0" fontId="11" fillId="6" borderId="28" xfId="2" applyFont="1" applyFill="1" applyBorder="1" applyAlignment="1">
      <alignment horizontal="left" vertical="center"/>
    </xf>
    <xf numFmtId="4" fontId="11" fillId="6" borderId="28" xfId="2" applyNumberFormat="1" applyFont="1" applyFill="1" applyBorder="1" applyAlignment="1">
      <alignment horizontal="center" vertical="center"/>
    </xf>
    <xf numFmtId="4" fontId="11" fillId="6" borderId="30" xfId="2" applyNumberFormat="1" applyFont="1" applyFill="1" applyBorder="1" applyAlignment="1">
      <alignment horizontal="center" vertical="center"/>
    </xf>
    <xf numFmtId="4" fontId="11" fillId="6" borderId="31" xfId="2" applyNumberFormat="1" applyFont="1" applyFill="1" applyBorder="1" applyAlignment="1">
      <alignment horizontal="center" vertical="center"/>
    </xf>
    <xf numFmtId="4" fontId="11" fillId="6" borderId="32" xfId="2" applyNumberFormat="1" applyFont="1" applyFill="1" applyBorder="1" applyAlignment="1">
      <alignment horizontal="center" vertical="center"/>
    </xf>
    <xf numFmtId="4" fontId="11" fillId="6" borderId="29" xfId="2" applyNumberFormat="1" applyFont="1" applyFill="1" applyBorder="1" applyAlignment="1">
      <alignment horizontal="center" vertical="center"/>
    </xf>
    <xf numFmtId="4" fontId="6" fillId="0" borderId="2" xfId="2" applyNumberFormat="1" applyFont="1" applyBorder="1" applyAlignment="1">
      <alignment horizontal="right" vertical="center"/>
    </xf>
    <xf numFmtId="0" fontId="6" fillId="0" borderId="1" xfId="2" applyFont="1" applyBorder="1" applyAlignment="1">
      <alignment horizontal="center" vertical="center"/>
    </xf>
    <xf numFmtId="4" fontId="6" fillId="3" borderId="1" xfId="3" applyNumberFormat="1" applyFont="1" applyFill="1" applyBorder="1" applyAlignment="1">
      <alignment horizontal="right" vertical="center"/>
    </xf>
    <xf numFmtId="0" fontId="14" fillId="3" borderId="1" xfId="3" applyFont="1" applyFill="1" applyBorder="1" applyAlignment="1">
      <alignment vertical="center"/>
    </xf>
    <xf numFmtId="0" fontId="6" fillId="0" borderId="2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4" fontId="6" fillId="3" borderId="24" xfId="3" applyNumberFormat="1" applyFont="1" applyFill="1" applyBorder="1" applyAlignment="1">
      <alignment horizontal="right" vertical="center"/>
    </xf>
    <xf numFmtId="0" fontId="14" fillId="3" borderId="25" xfId="3" applyFont="1" applyFill="1" applyBorder="1" applyAlignment="1">
      <alignment vertical="center"/>
    </xf>
    <xf numFmtId="0" fontId="14" fillId="3" borderId="26" xfId="3" applyFont="1" applyFill="1" applyBorder="1" applyAlignment="1">
      <alignment vertical="center"/>
    </xf>
    <xf numFmtId="0" fontId="6" fillId="0" borderId="1" xfId="2" applyFont="1" applyBorder="1" applyAlignment="1">
      <alignment horizontal="left" vertical="center" wrapText="1"/>
    </xf>
    <xf numFmtId="4" fontId="6" fillId="3" borderId="17" xfId="3" applyNumberFormat="1" applyFont="1" applyFill="1" applyBorder="1" applyAlignment="1">
      <alignment horizontal="right" vertical="center"/>
    </xf>
    <xf numFmtId="0" fontId="14" fillId="3" borderId="18" xfId="3" applyFont="1" applyFill="1" applyBorder="1" applyAlignment="1">
      <alignment vertical="center"/>
    </xf>
    <xf numFmtId="0" fontId="14" fillId="3" borderId="19" xfId="3" applyFont="1" applyFill="1" applyBorder="1" applyAlignment="1">
      <alignment vertical="center"/>
    </xf>
    <xf numFmtId="4" fontId="11" fillId="4" borderId="4" xfId="2" applyNumberFormat="1" applyFont="1" applyFill="1" applyBorder="1" applyAlignment="1">
      <alignment horizontal="right" vertical="center"/>
    </xf>
    <xf numFmtId="4" fontId="11" fillId="4" borderId="5" xfId="2" applyNumberFormat="1" applyFont="1" applyFill="1" applyBorder="1" applyAlignment="1">
      <alignment horizontal="right" vertical="center"/>
    </xf>
    <xf numFmtId="4" fontId="11" fillId="4" borderId="6" xfId="2" applyNumberFormat="1" applyFont="1" applyFill="1" applyBorder="1" applyAlignment="1">
      <alignment horizontal="right" vertical="center"/>
    </xf>
    <xf numFmtId="4" fontId="16" fillId="4" borderId="1" xfId="2" applyNumberFormat="1" applyFont="1" applyFill="1" applyBorder="1" applyAlignment="1">
      <alignment horizontal="right" vertical="center"/>
    </xf>
    <xf numFmtId="49" fontId="16" fillId="4" borderId="1" xfId="2" applyNumberFormat="1" applyFont="1" applyFill="1" applyBorder="1" applyAlignment="1">
      <alignment horizontal="center" vertical="center"/>
    </xf>
    <xf numFmtId="0" fontId="16" fillId="4" borderId="1" xfId="2" applyFont="1" applyFill="1" applyBorder="1" applyAlignment="1">
      <alignment horizontal="left" vertical="center"/>
    </xf>
    <xf numFmtId="0" fontId="11" fillId="4" borderId="4" xfId="2" applyFont="1" applyFill="1" applyBorder="1" applyAlignment="1">
      <alignment horizontal="center" vertical="center"/>
    </xf>
    <xf numFmtId="0" fontId="11" fillId="4" borderId="5" xfId="2" applyFont="1" applyFill="1" applyBorder="1" applyAlignment="1">
      <alignment horizontal="center" vertical="center"/>
    </xf>
    <xf numFmtId="0" fontId="11" fillId="4" borderId="6" xfId="2" applyFont="1" applyFill="1" applyBorder="1" applyAlignment="1">
      <alignment horizontal="center" vertical="center"/>
    </xf>
    <xf numFmtId="4" fontId="11" fillId="4" borderId="14" xfId="2" applyNumberFormat="1" applyFont="1" applyFill="1" applyBorder="1" applyAlignment="1">
      <alignment horizontal="center" vertical="center"/>
    </xf>
    <xf numFmtId="4" fontId="11" fillId="4" borderId="15" xfId="2" applyNumberFormat="1" applyFont="1" applyFill="1" applyBorder="1" applyAlignment="1">
      <alignment horizontal="center" vertical="center"/>
    </xf>
    <xf numFmtId="4" fontId="11" fillId="4" borderId="16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right" vertical="center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1" fontId="6" fillId="0" borderId="4" xfId="2" applyNumberFormat="1" applyFont="1" applyBorder="1" applyAlignment="1">
      <alignment horizontal="center" vertical="center"/>
    </xf>
    <xf numFmtId="1" fontId="6" fillId="0" borderId="5" xfId="2" applyNumberFormat="1" applyFont="1" applyBorder="1" applyAlignment="1">
      <alignment horizontal="center" vertical="center"/>
    </xf>
    <xf numFmtId="1" fontId="6" fillId="0" borderId="6" xfId="2" applyNumberFormat="1" applyFont="1" applyBorder="1" applyAlignment="1">
      <alignment horizontal="center" vertical="center"/>
    </xf>
    <xf numFmtId="4" fontId="6" fillId="3" borderId="22" xfId="3" applyNumberFormat="1" applyFont="1" applyFill="1" applyBorder="1" applyAlignment="1">
      <alignment horizontal="right" vertical="center"/>
    </xf>
    <xf numFmtId="4" fontId="6" fillId="0" borderId="20" xfId="2" applyNumberFormat="1" applyFont="1" applyBorder="1" applyAlignment="1">
      <alignment horizontal="center" vertical="center"/>
    </xf>
    <xf numFmtId="0" fontId="14" fillId="0" borderId="4" xfId="2" applyFont="1" applyBorder="1" applyAlignment="1">
      <alignment horizontal="left" vertical="center"/>
    </xf>
    <xf numFmtId="0" fontId="14" fillId="0" borderId="5" xfId="2" applyFont="1" applyBorder="1" applyAlignment="1">
      <alignment horizontal="left" vertical="center"/>
    </xf>
    <xf numFmtId="0" fontId="14" fillId="0" borderId="6" xfId="2" applyFont="1" applyBorder="1" applyAlignment="1">
      <alignment horizontal="left" vertical="center"/>
    </xf>
    <xf numFmtId="0" fontId="0" fillId="0" borderId="4" xfId="2" applyFont="1" applyBorder="1" applyAlignment="1">
      <alignment horizontal="center" vertical="center"/>
    </xf>
    <xf numFmtId="4" fontId="11" fillId="4" borderId="1" xfId="2" applyNumberFormat="1" applyFont="1" applyFill="1" applyBorder="1" applyAlignment="1">
      <alignment horizontal="right" vertical="center"/>
    </xf>
    <xf numFmtId="0" fontId="14" fillId="0" borderId="1" xfId="2" applyFont="1" applyBorder="1" applyAlignment="1">
      <alignment horizontal="left" vertical="center"/>
    </xf>
    <xf numFmtId="0" fontId="0" fillId="0" borderId="1" xfId="2" applyFont="1" applyBorder="1" applyAlignment="1">
      <alignment horizontal="left" vertical="center"/>
    </xf>
    <xf numFmtId="0" fontId="0" fillId="4" borderId="17" xfId="3" applyFont="1" applyFill="1" applyBorder="1" applyAlignment="1">
      <alignment horizontal="left" vertical="center"/>
    </xf>
    <xf numFmtId="0" fontId="14" fillId="4" borderId="18" xfId="3" applyFont="1" applyFill="1" applyBorder="1" applyAlignment="1">
      <alignment vertical="center"/>
    </xf>
    <xf numFmtId="0" fontId="6" fillId="4" borderId="4" xfId="2" applyFont="1" applyFill="1" applyBorder="1" applyAlignment="1">
      <alignment horizontal="center" vertical="center"/>
    </xf>
    <xf numFmtId="0" fontId="6" fillId="4" borderId="5" xfId="2" applyFont="1" applyFill="1" applyBorder="1" applyAlignment="1">
      <alignment horizontal="center" vertical="center"/>
    </xf>
    <xf numFmtId="49" fontId="11" fillId="5" borderId="4" xfId="2" applyNumberFormat="1" applyFont="1" applyFill="1" applyBorder="1" applyAlignment="1">
      <alignment horizontal="center" vertical="center"/>
    </xf>
    <xf numFmtId="49" fontId="11" fillId="5" borderId="6" xfId="2" applyNumberFormat="1" applyFont="1" applyFill="1" applyBorder="1" applyAlignment="1">
      <alignment horizontal="center" vertical="center"/>
    </xf>
    <xf numFmtId="0" fontId="11" fillId="5" borderId="14" xfId="2" applyFont="1" applyFill="1" applyBorder="1" applyAlignment="1">
      <alignment horizontal="left" vertical="center"/>
    </xf>
    <xf numFmtId="0" fontId="11" fillId="5" borderId="15" xfId="2" applyFont="1" applyFill="1" applyBorder="1" applyAlignment="1">
      <alignment horizontal="left" vertical="center"/>
    </xf>
    <xf numFmtId="0" fontId="11" fillId="5" borderId="16" xfId="2" applyFont="1" applyFill="1" applyBorder="1" applyAlignment="1">
      <alignment horizontal="left" vertical="center"/>
    </xf>
    <xf numFmtId="0" fontId="11" fillId="5" borderId="4" xfId="2" applyFont="1" applyFill="1" applyBorder="1" applyAlignment="1">
      <alignment horizontal="center" vertical="center"/>
    </xf>
    <xf numFmtId="0" fontId="11" fillId="5" borderId="5" xfId="2" applyFont="1" applyFill="1" applyBorder="1" applyAlignment="1">
      <alignment horizontal="center" vertical="center"/>
    </xf>
    <xf numFmtId="0" fontId="11" fillId="5" borderId="6" xfId="2" applyFont="1" applyFill="1" applyBorder="1" applyAlignment="1">
      <alignment horizontal="center" vertical="center"/>
    </xf>
    <xf numFmtId="4" fontId="11" fillId="5" borderId="14" xfId="2" applyNumberFormat="1" applyFont="1" applyFill="1" applyBorder="1" applyAlignment="1">
      <alignment horizontal="center" vertical="center"/>
    </xf>
    <xf numFmtId="4" fontId="11" fillId="5" borderId="15" xfId="2" applyNumberFormat="1" applyFont="1" applyFill="1" applyBorder="1" applyAlignment="1">
      <alignment horizontal="center" vertical="center"/>
    </xf>
    <xf numFmtId="4" fontId="11" fillId="5" borderId="16" xfId="2" applyNumberFormat="1" applyFont="1" applyFill="1" applyBorder="1" applyAlignment="1">
      <alignment horizontal="center" vertical="center"/>
    </xf>
    <xf numFmtId="4" fontId="11" fillId="5" borderId="4" xfId="2" applyNumberFormat="1" applyFont="1" applyFill="1" applyBorder="1" applyAlignment="1">
      <alignment horizontal="right" vertical="center"/>
    </xf>
    <xf numFmtId="4" fontId="11" fillId="5" borderId="5" xfId="2" applyNumberFormat="1" applyFont="1" applyFill="1" applyBorder="1" applyAlignment="1">
      <alignment horizontal="right" vertical="center"/>
    </xf>
    <xf numFmtId="4" fontId="11" fillId="5" borderId="6" xfId="2" applyNumberFormat="1" applyFont="1" applyFill="1" applyBorder="1" applyAlignment="1">
      <alignment horizontal="right" vertical="center"/>
    </xf>
    <xf numFmtId="0" fontId="17" fillId="0" borderId="0" xfId="2" applyFont="1" applyAlignment="1">
      <alignment horizontal="left" vertical="center"/>
    </xf>
    <xf numFmtId="49" fontId="11" fillId="0" borderId="1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4" fontId="11" fillId="0" borderId="1" xfId="2" applyNumberFormat="1" applyFont="1" applyBorder="1" applyAlignment="1">
      <alignment horizontal="center" vertical="center"/>
    </xf>
    <xf numFmtId="4" fontId="11" fillId="0" borderId="4" xfId="2" applyNumberFormat="1" applyFont="1" applyBorder="1" applyAlignment="1">
      <alignment horizontal="center" vertical="center"/>
    </xf>
    <xf numFmtId="4" fontId="11" fillId="0" borderId="5" xfId="2" applyNumberFormat="1" applyFont="1" applyBorder="1" applyAlignment="1">
      <alignment horizontal="center" vertical="center"/>
    </xf>
    <xf numFmtId="4" fontId="11" fillId="0" borderId="6" xfId="2" applyNumberFormat="1" applyFont="1" applyBorder="1" applyAlignment="1">
      <alignment horizontal="center" vertical="center"/>
    </xf>
    <xf numFmtId="4" fontId="6" fillId="0" borderId="34" xfId="2" applyNumberFormat="1" applyFont="1" applyBorder="1" applyAlignment="1">
      <alignment horizontal="center" vertical="center"/>
    </xf>
    <xf numFmtId="4" fontId="6" fillId="0" borderId="35" xfId="2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6" fillId="0" borderId="33" xfId="2" applyFont="1" applyBorder="1" applyAlignment="1">
      <alignment horizontal="left" vertical="center"/>
    </xf>
    <xf numFmtId="0" fontId="6" fillId="0" borderId="34" xfId="2" applyFont="1" applyBorder="1" applyAlignment="1">
      <alignment horizontal="left" vertical="center"/>
    </xf>
    <xf numFmtId="49" fontId="6" fillId="0" borderId="34" xfId="2" applyNumberFormat="1" applyFont="1" applyBorder="1" applyAlignment="1">
      <alignment horizontal="center" vertical="center"/>
    </xf>
    <xf numFmtId="2" fontId="6" fillId="0" borderId="34" xfId="2" applyNumberFormat="1" applyFont="1" applyBorder="1" applyAlignment="1">
      <alignment horizontal="center" vertical="center"/>
    </xf>
    <xf numFmtId="3" fontId="6" fillId="0" borderId="34" xfId="2" applyNumberFormat="1" applyFont="1" applyBorder="1" applyAlignment="1">
      <alignment horizontal="center" vertical="center"/>
    </xf>
    <xf numFmtId="0" fontId="0" fillId="4" borderId="0" xfId="0" applyFill="1" applyAlignment="1">
      <alignment horizontal="center"/>
    </xf>
    <xf numFmtId="4" fontId="6" fillId="0" borderId="39" xfId="2" applyNumberFormat="1" applyFont="1" applyBorder="1" applyAlignment="1">
      <alignment horizontal="center" vertical="center"/>
    </xf>
    <xf numFmtId="4" fontId="6" fillId="0" borderId="40" xfId="2" applyNumberFormat="1" applyFont="1" applyBorder="1" applyAlignment="1">
      <alignment horizontal="center" vertical="center"/>
    </xf>
    <xf numFmtId="0" fontId="6" fillId="0" borderId="36" xfId="2" applyFont="1" applyBorder="1" applyAlignment="1">
      <alignment horizontal="left" vertical="center"/>
    </xf>
    <xf numFmtId="4" fontId="6" fillId="0" borderId="37" xfId="2" applyNumberFormat="1" applyFont="1" applyBorder="1" applyAlignment="1">
      <alignment horizontal="center" vertical="center"/>
    </xf>
    <xf numFmtId="0" fontId="6" fillId="0" borderId="38" xfId="2" applyFont="1" applyBorder="1" applyAlignment="1">
      <alignment horizontal="left" vertical="center"/>
    </xf>
    <xf numFmtId="0" fontId="6" fillId="0" borderId="39" xfId="2" applyFont="1" applyBorder="1" applyAlignment="1">
      <alignment horizontal="left" vertical="center"/>
    </xf>
    <xf numFmtId="9" fontId="6" fillId="0" borderId="39" xfId="2" applyNumberFormat="1" applyFont="1" applyBorder="1" applyAlignment="1">
      <alignment horizontal="center" vertical="center"/>
    </xf>
    <xf numFmtId="2" fontId="6" fillId="0" borderId="39" xfId="2" applyNumberFormat="1" applyFont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left" vertical="center"/>
    </xf>
    <xf numFmtId="49" fontId="11" fillId="0" borderId="1" xfId="2" applyNumberFormat="1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left" vertical="center"/>
    </xf>
    <xf numFmtId="0" fontId="6" fillId="0" borderId="4" xfId="2" applyFont="1" applyFill="1" applyBorder="1" applyAlignment="1">
      <alignment horizontal="left" vertical="center"/>
    </xf>
    <xf numFmtId="0" fontId="6" fillId="0" borderId="5" xfId="2" applyFont="1" applyFill="1" applyBorder="1" applyAlignment="1">
      <alignment horizontal="left" vertical="center"/>
    </xf>
    <xf numFmtId="0" fontId="6" fillId="0" borderId="6" xfId="2" applyFont="1" applyFill="1" applyBorder="1" applyAlignment="1">
      <alignment horizontal="left" vertical="center"/>
    </xf>
    <xf numFmtId="0" fontId="6" fillId="0" borderId="4" xfId="2" applyFont="1" applyFill="1" applyBorder="1" applyAlignment="1">
      <alignment horizontal="left" vertical="center" wrapText="1"/>
    </xf>
    <xf numFmtId="0" fontId="6" fillId="0" borderId="5" xfId="2" applyFont="1" applyFill="1" applyBorder="1" applyAlignment="1">
      <alignment horizontal="left" vertical="center" wrapText="1"/>
    </xf>
    <xf numFmtId="0" fontId="6" fillId="0" borderId="6" xfId="2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</cellXfs>
  <cellStyles count="4">
    <cellStyle name="Normální" xfId="0" builtinId="0"/>
    <cellStyle name="Normální 17" xfId="1" xr:uid="{5F7A1F29-DA71-47FA-8318-874BFB8A6248}"/>
    <cellStyle name="Normální 2" xfId="2" xr:uid="{44434C9C-4D45-41B2-A3DC-762662275F5D}"/>
    <cellStyle name="Normální 3" xfId="3" xr:uid="{1BF9190E-3184-4A39-A0BE-5DF3430B4F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</xdr:colOff>
      <xdr:row>111</xdr:row>
      <xdr:rowOff>8410</xdr:rowOff>
    </xdr:from>
    <xdr:to>
      <xdr:col>26</xdr:col>
      <xdr:colOff>335356</xdr:colOff>
      <xdr:row>138</xdr:row>
      <xdr:rowOff>149454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3020506-33A4-4392-B425-1CAA4A256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11" y="22677910"/>
          <a:ext cx="7351920" cy="5284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9"/>
  <sheetViews>
    <sheetView topLeftCell="A43" workbookViewId="0">
      <selection activeCell="K55" sqref="K55"/>
    </sheetView>
  </sheetViews>
  <sheetFormatPr defaultColWidth="9.28515625" defaultRowHeight="12.75" x14ac:dyDescent="0.2"/>
  <cols>
    <col min="1" max="1" width="12.28515625" style="3" customWidth="1"/>
    <col min="2" max="2" width="48.5703125" style="2" customWidth="1"/>
    <col min="3" max="3" width="9.28515625" style="3"/>
    <col min="4" max="4" width="9.28515625" style="2"/>
    <col min="5" max="5" width="10.28515625" style="2" customWidth="1"/>
    <col min="6" max="6" width="11" style="2" customWidth="1"/>
    <col min="7" max="7" width="10.7109375" style="2" customWidth="1"/>
    <col min="8" max="8" width="2.7109375" style="2" customWidth="1"/>
    <col min="9" max="9" width="9.7109375" style="2" customWidth="1"/>
    <col min="10" max="10" width="23.7109375" style="2" customWidth="1"/>
    <col min="11" max="11" width="46" style="2" customWidth="1"/>
    <col min="12" max="16384" width="9.28515625" style="2"/>
  </cols>
  <sheetData>
    <row r="1" spans="1:19" s="24" customFormat="1" ht="15.75" customHeight="1" x14ac:dyDescent="0.25">
      <c r="A1" s="61" t="s">
        <v>290</v>
      </c>
      <c r="B1" s="60"/>
      <c r="C1" s="60"/>
      <c r="D1" s="60"/>
      <c r="E1" s="60"/>
      <c r="F1" s="60"/>
      <c r="G1" s="60"/>
      <c r="H1" s="60"/>
      <c r="I1" s="60"/>
    </row>
    <row r="2" spans="1:19" ht="15.75" customHeight="1" x14ac:dyDescent="0.25">
      <c r="A2" s="68" t="s">
        <v>292</v>
      </c>
      <c r="B2" s="68"/>
      <c r="C2" s="68"/>
      <c r="D2" s="68"/>
      <c r="E2" s="68"/>
      <c r="F2" s="68"/>
      <c r="G2" s="67" t="s">
        <v>293</v>
      </c>
      <c r="H2" s="67"/>
      <c r="I2" s="67"/>
      <c r="J2" s="67"/>
      <c r="K2" s="41"/>
      <c r="L2" s="41"/>
      <c r="M2" s="41"/>
      <c r="N2" s="41"/>
      <c r="O2" s="41"/>
      <c r="P2" s="41"/>
      <c r="Q2" s="41"/>
      <c r="R2" s="41"/>
      <c r="S2" s="41"/>
    </row>
    <row r="3" spans="1:19" x14ac:dyDescent="0.2">
      <c r="A3" s="6" t="s">
        <v>18</v>
      </c>
      <c r="B3" s="8" t="s">
        <v>19</v>
      </c>
      <c r="C3" s="10" t="s">
        <v>21</v>
      </c>
      <c r="D3" s="6" t="s">
        <v>20</v>
      </c>
      <c r="E3" s="11" t="s">
        <v>22</v>
      </c>
      <c r="F3" s="12"/>
      <c r="G3" s="13"/>
      <c r="H3" s="4"/>
      <c r="I3" s="12" t="s">
        <v>24</v>
      </c>
      <c r="J3" s="13"/>
    </row>
    <row r="4" spans="1:19" x14ac:dyDescent="0.2">
      <c r="A4" s="7"/>
      <c r="B4" s="9"/>
      <c r="C4" s="9"/>
      <c r="D4" s="7"/>
      <c r="E4" s="4" t="s">
        <v>23</v>
      </c>
      <c r="F4" s="4" t="s">
        <v>143</v>
      </c>
      <c r="G4" s="4" t="s">
        <v>144</v>
      </c>
      <c r="H4" s="4"/>
      <c r="I4" s="4" t="s">
        <v>143</v>
      </c>
      <c r="J4" s="4" t="s">
        <v>144</v>
      </c>
    </row>
    <row r="5" spans="1:19" x14ac:dyDescent="0.2">
      <c r="A5" s="17" t="s">
        <v>68</v>
      </c>
      <c r="B5" s="18" t="s">
        <v>28</v>
      </c>
      <c r="C5" s="18"/>
      <c r="D5" s="17"/>
      <c r="E5" s="16"/>
      <c r="F5" s="16"/>
      <c r="G5" s="16"/>
      <c r="H5" s="16"/>
      <c r="I5" s="16"/>
      <c r="J5" s="16"/>
    </row>
    <row r="6" spans="1:19" ht="15" x14ac:dyDescent="0.25">
      <c r="A6" s="26" t="s">
        <v>88</v>
      </c>
      <c r="B6" s="39" t="s">
        <v>34</v>
      </c>
      <c r="C6" s="40">
        <v>33</v>
      </c>
      <c r="D6" s="5" t="s">
        <v>0</v>
      </c>
      <c r="E6" s="25">
        <v>0</v>
      </c>
      <c r="F6" s="21">
        <f>PRODUCT(E6,C6)</f>
        <v>0</v>
      </c>
      <c r="G6" s="5" t="s">
        <v>135</v>
      </c>
      <c r="H6" s="4" t="s">
        <v>3</v>
      </c>
      <c r="I6" s="21">
        <f>PRODUCT(F6,1.21)</f>
        <v>0</v>
      </c>
      <c r="J6" s="4">
        <v>0</v>
      </c>
    </row>
    <row r="7" spans="1:19" ht="15" x14ac:dyDescent="0.25">
      <c r="A7" s="26" t="s">
        <v>89</v>
      </c>
      <c r="B7" s="39" t="s">
        <v>35</v>
      </c>
      <c r="C7" s="40">
        <v>3</v>
      </c>
      <c r="D7" s="5" t="s">
        <v>0</v>
      </c>
      <c r="E7" s="25">
        <v>0</v>
      </c>
      <c r="F7" s="21">
        <f t="shared" ref="F7:F27" si="0">PRODUCT(E7,C7)</f>
        <v>0</v>
      </c>
      <c r="G7" s="5" t="s">
        <v>135</v>
      </c>
      <c r="H7" s="4"/>
      <c r="I7" s="21">
        <f t="shared" ref="I7:I27" si="1">PRODUCT(F7,1.21)</f>
        <v>0</v>
      </c>
      <c r="J7" s="4">
        <v>0</v>
      </c>
    </row>
    <row r="8" spans="1:19" ht="15" x14ac:dyDescent="0.25">
      <c r="A8" s="26" t="s">
        <v>90</v>
      </c>
      <c r="B8" s="39" t="s">
        <v>36</v>
      </c>
      <c r="C8" s="40">
        <v>23</v>
      </c>
      <c r="D8" s="5" t="s">
        <v>0</v>
      </c>
      <c r="E8" s="25">
        <v>0</v>
      </c>
      <c r="F8" s="21">
        <f t="shared" si="0"/>
        <v>0</v>
      </c>
      <c r="G8" s="5" t="s">
        <v>135</v>
      </c>
      <c r="H8" s="4"/>
      <c r="I8" s="21">
        <f t="shared" si="1"/>
        <v>0</v>
      </c>
      <c r="J8" s="4">
        <v>0</v>
      </c>
    </row>
    <row r="9" spans="1:19" ht="15" x14ac:dyDescent="0.25">
      <c r="A9" s="26" t="s">
        <v>91</v>
      </c>
      <c r="B9" s="39" t="s">
        <v>37</v>
      </c>
      <c r="C9" s="40">
        <v>47</v>
      </c>
      <c r="D9" s="5" t="s">
        <v>0</v>
      </c>
      <c r="E9" s="25">
        <v>0</v>
      </c>
      <c r="F9" s="21">
        <f t="shared" si="0"/>
        <v>0</v>
      </c>
      <c r="G9" s="5" t="s">
        <v>135</v>
      </c>
      <c r="H9" s="4"/>
      <c r="I9" s="21">
        <f t="shared" si="1"/>
        <v>0</v>
      </c>
      <c r="J9" s="4">
        <v>0</v>
      </c>
    </row>
    <row r="10" spans="1:19" ht="15" x14ac:dyDescent="0.25">
      <c r="A10" s="26" t="s">
        <v>92</v>
      </c>
      <c r="B10" s="39" t="s">
        <v>38</v>
      </c>
      <c r="C10" s="40">
        <v>37</v>
      </c>
      <c r="D10" s="5" t="s">
        <v>0</v>
      </c>
      <c r="E10" s="25">
        <v>0</v>
      </c>
      <c r="F10" s="21">
        <f t="shared" si="0"/>
        <v>0</v>
      </c>
      <c r="G10" s="5" t="s">
        <v>135</v>
      </c>
      <c r="H10" s="4"/>
      <c r="I10" s="21">
        <f t="shared" si="1"/>
        <v>0</v>
      </c>
      <c r="J10" s="4">
        <v>0</v>
      </c>
    </row>
    <row r="11" spans="1:19" ht="15" x14ac:dyDescent="0.25">
      <c r="A11" s="26" t="s">
        <v>93</v>
      </c>
      <c r="B11" s="39" t="s">
        <v>39</v>
      </c>
      <c r="C11" s="40">
        <v>14</v>
      </c>
      <c r="D11" s="5" t="s">
        <v>0</v>
      </c>
      <c r="E11" s="25">
        <v>0</v>
      </c>
      <c r="F11" s="21">
        <f t="shared" si="0"/>
        <v>0</v>
      </c>
      <c r="G11" s="5" t="s">
        <v>135</v>
      </c>
      <c r="H11" s="4"/>
      <c r="I11" s="21">
        <f t="shared" si="1"/>
        <v>0</v>
      </c>
      <c r="J11" s="4">
        <v>0</v>
      </c>
    </row>
    <row r="12" spans="1:19" ht="15" x14ac:dyDescent="0.25">
      <c r="A12" s="26" t="s">
        <v>94</v>
      </c>
      <c r="B12" s="39" t="s">
        <v>40</v>
      </c>
      <c r="C12" s="40">
        <v>7</v>
      </c>
      <c r="D12" s="5" t="s">
        <v>0</v>
      </c>
      <c r="E12" s="25">
        <v>0</v>
      </c>
      <c r="F12" s="21">
        <f t="shared" si="0"/>
        <v>0</v>
      </c>
      <c r="G12" s="5" t="s">
        <v>135</v>
      </c>
      <c r="H12" s="4"/>
      <c r="I12" s="21">
        <f t="shared" si="1"/>
        <v>0</v>
      </c>
      <c r="J12" s="4">
        <v>0</v>
      </c>
    </row>
    <row r="13" spans="1:19" ht="15" x14ac:dyDescent="0.25">
      <c r="A13" s="26" t="s">
        <v>95</v>
      </c>
      <c r="B13" s="39" t="s">
        <v>41</v>
      </c>
      <c r="C13" s="40">
        <v>21</v>
      </c>
      <c r="D13" s="5" t="s">
        <v>0</v>
      </c>
      <c r="E13" s="25">
        <v>0</v>
      </c>
      <c r="F13" s="21">
        <f t="shared" si="0"/>
        <v>0</v>
      </c>
      <c r="G13" s="5" t="s">
        <v>135</v>
      </c>
      <c r="H13" s="4"/>
      <c r="I13" s="21">
        <f t="shared" si="1"/>
        <v>0</v>
      </c>
      <c r="J13" s="4">
        <v>0</v>
      </c>
    </row>
    <row r="14" spans="1:19" ht="15" x14ac:dyDescent="0.25">
      <c r="A14" s="26" t="s">
        <v>96</v>
      </c>
      <c r="B14" s="39" t="s">
        <v>42</v>
      </c>
      <c r="C14" s="40">
        <v>56</v>
      </c>
      <c r="D14" s="5" t="s">
        <v>0</v>
      </c>
      <c r="E14" s="25">
        <v>0</v>
      </c>
      <c r="F14" s="21">
        <f t="shared" si="0"/>
        <v>0</v>
      </c>
      <c r="G14" s="5" t="s">
        <v>135</v>
      </c>
      <c r="H14" s="4"/>
      <c r="I14" s="21">
        <f t="shared" si="1"/>
        <v>0</v>
      </c>
      <c r="J14" s="4">
        <v>0</v>
      </c>
    </row>
    <row r="15" spans="1:19" ht="15" x14ac:dyDescent="0.25">
      <c r="A15" s="26" t="s">
        <v>97</v>
      </c>
      <c r="B15" s="39" t="s">
        <v>43</v>
      </c>
      <c r="C15" s="40">
        <v>6</v>
      </c>
      <c r="D15" s="5" t="s">
        <v>0</v>
      </c>
      <c r="E15" s="25">
        <v>0</v>
      </c>
      <c r="F15" s="21">
        <f t="shared" si="0"/>
        <v>0</v>
      </c>
      <c r="G15" s="5" t="s">
        <v>135</v>
      </c>
      <c r="H15" s="4"/>
      <c r="I15" s="21">
        <f t="shared" si="1"/>
        <v>0</v>
      </c>
      <c r="J15" s="4">
        <v>0</v>
      </c>
    </row>
    <row r="16" spans="1:19" ht="15" x14ac:dyDescent="0.25">
      <c r="A16" s="26" t="s">
        <v>98</v>
      </c>
      <c r="B16" s="39" t="s">
        <v>44</v>
      </c>
      <c r="C16" s="40">
        <v>55</v>
      </c>
      <c r="D16" s="5" t="s">
        <v>0</v>
      </c>
      <c r="E16" s="25">
        <v>0</v>
      </c>
      <c r="F16" s="21">
        <f t="shared" si="0"/>
        <v>0</v>
      </c>
      <c r="G16" s="5" t="s">
        <v>135</v>
      </c>
      <c r="H16" s="4"/>
      <c r="I16" s="21">
        <f t="shared" si="1"/>
        <v>0</v>
      </c>
      <c r="J16" s="4">
        <v>0</v>
      </c>
    </row>
    <row r="17" spans="1:10" ht="15" x14ac:dyDescent="0.25">
      <c r="A17" s="26" t="s">
        <v>99</v>
      </c>
      <c r="B17" s="39" t="s">
        <v>45</v>
      </c>
      <c r="C17" s="40">
        <v>14</v>
      </c>
      <c r="D17" s="5" t="s">
        <v>0</v>
      </c>
      <c r="E17" s="25">
        <v>0</v>
      </c>
      <c r="F17" s="21">
        <f t="shared" si="0"/>
        <v>0</v>
      </c>
      <c r="G17" s="5" t="s">
        <v>135</v>
      </c>
      <c r="H17" s="4"/>
      <c r="I17" s="21">
        <f t="shared" si="1"/>
        <v>0</v>
      </c>
      <c r="J17" s="4">
        <v>0</v>
      </c>
    </row>
    <row r="18" spans="1:10" ht="15" x14ac:dyDescent="0.25">
      <c r="A18" s="26" t="s">
        <v>100</v>
      </c>
      <c r="B18" s="39" t="s">
        <v>46</v>
      </c>
      <c r="C18" s="40">
        <v>48</v>
      </c>
      <c r="D18" s="5" t="s">
        <v>0</v>
      </c>
      <c r="E18" s="25">
        <v>0</v>
      </c>
      <c r="F18" s="21">
        <f t="shared" si="0"/>
        <v>0</v>
      </c>
      <c r="G18" s="5" t="s">
        <v>135</v>
      </c>
      <c r="H18" s="4"/>
      <c r="I18" s="21">
        <f t="shared" si="1"/>
        <v>0</v>
      </c>
      <c r="J18" s="4">
        <v>0</v>
      </c>
    </row>
    <row r="19" spans="1:10" ht="15" x14ac:dyDescent="0.25">
      <c r="A19" s="26" t="s">
        <v>101</v>
      </c>
      <c r="B19" s="39" t="s">
        <v>47</v>
      </c>
      <c r="C19" s="40">
        <v>17</v>
      </c>
      <c r="D19" s="5" t="s">
        <v>0</v>
      </c>
      <c r="E19" s="25">
        <v>0</v>
      </c>
      <c r="F19" s="21">
        <f t="shared" si="0"/>
        <v>0</v>
      </c>
      <c r="G19" s="5" t="s">
        <v>135</v>
      </c>
      <c r="H19" s="4"/>
      <c r="I19" s="21">
        <f t="shared" si="1"/>
        <v>0</v>
      </c>
      <c r="J19" s="4">
        <v>0</v>
      </c>
    </row>
    <row r="20" spans="1:10" ht="15" x14ac:dyDescent="0.25">
      <c r="A20" s="26" t="s">
        <v>102</v>
      </c>
      <c r="B20" s="39" t="s">
        <v>48</v>
      </c>
      <c r="C20" s="40">
        <v>58</v>
      </c>
      <c r="D20" s="5" t="s">
        <v>0</v>
      </c>
      <c r="E20" s="25">
        <v>0</v>
      </c>
      <c r="F20" s="21">
        <f t="shared" si="0"/>
        <v>0</v>
      </c>
      <c r="G20" s="5" t="s">
        <v>135</v>
      </c>
      <c r="H20" s="4"/>
      <c r="I20" s="21">
        <f t="shared" si="1"/>
        <v>0</v>
      </c>
      <c r="J20" s="4">
        <v>0</v>
      </c>
    </row>
    <row r="21" spans="1:10" ht="15" x14ac:dyDescent="0.25">
      <c r="A21" s="26" t="s">
        <v>103</v>
      </c>
      <c r="B21" s="39" t="s">
        <v>49</v>
      </c>
      <c r="C21" s="40">
        <v>9</v>
      </c>
      <c r="D21" s="5" t="s">
        <v>0</v>
      </c>
      <c r="E21" s="25">
        <v>0</v>
      </c>
      <c r="F21" s="21">
        <f t="shared" si="0"/>
        <v>0</v>
      </c>
      <c r="G21" s="5" t="s">
        <v>135</v>
      </c>
      <c r="H21" s="4"/>
      <c r="I21" s="21">
        <f t="shared" si="1"/>
        <v>0</v>
      </c>
      <c r="J21" s="4">
        <v>0</v>
      </c>
    </row>
    <row r="22" spans="1:10" ht="15" x14ac:dyDescent="0.25">
      <c r="A22" s="26" t="s">
        <v>104</v>
      </c>
      <c r="B22" s="39" t="s">
        <v>50</v>
      </c>
      <c r="C22" s="40">
        <v>24</v>
      </c>
      <c r="D22" s="5" t="s">
        <v>0</v>
      </c>
      <c r="E22" s="25">
        <v>0</v>
      </c>
      <c r="F22" s="21">
        <f t="shared" si="0"/>
        <v>0</v>
      </c>
      <c r="G22" s="5" t="s">
        <v>135</v>
      </c>
      <c r="H22" s="4"/>
      <c r="I22" s="21">
        <f t="shared" si="1"/>
        <v>0</v>
      </c>
      <c r="J22" s="4">
        <v>0</v>
      </c>
    </row>
    <row r="23" spans="1:10" ht="15" x14ac:dyDescent="0.25">
      <c r="A23" s="26" t="s">
        <v>105</v>
      </c>
      <c r="B23" s="39" t="s">
        <v>51</v>
      </c>
      <c r="C23" s="40">
        <v>31</v>
      </c>
      <c r="D23" s="5" t="s">
        <v>0</v>
      </c>
      <c r="E23" s="25">
        <v>0</v>
      </c>
      <c r="F23" s="21">
        <f t="shared" si="0"/>
        <v>0</v>
      </c>
      <c r="G23" s="5" t="s">
        <v>135</v>
      </c>
      <c r="H23" s="4"/>
      <c r="I23" s="21">
        <f t="shared" si="1"/>
        <v>0</v>
      </c>
      <c r="J23" s="4">
        <v>0</v>
      </c>
    </row>
    <row r="24" spans="1:10" ht="15" x14ac:dyDescent="0.25">
      <c r="A24" s="26" t="s">
        <v>106</v>
      </c>
      <c r="B24" s="39" t="s">
        <v>52</v>
      </c>
      <c r="C24" s="40">
        <v>6</v>
      </c>
      <c r="D24" s="5" t="s">
        <v>0</v>
      </c>
      <c r="E24" s="25">
        <v>0</v>
      </c>
      <c r="F24" s="21">
        <f t="shared" si="0"/>
        <v>0</v>
      </c>
      <c r="G24" s="5" t="s">
        <v>135</v>
      </c>
      <c r="H24" s="4"/>
      <c r="I24" s="21">
        <f t="shared" si="1"/>
        <v>0</v>
      </c>
      <c r="J24" s="4">
        <v>0</v>
      </c>
    </row>
    <row r="25" spans="1:10" ht="15" x14ac:dyDescent="0.25">
      <c r="A25" s="26" t="s">
        <v>107</v>
      </c>
      <c r="B25" s="39" t="s">
        <v>53</v>
      </c>
      <c r="C25" s="40">
        <v>16</v>
      </c>
      <c r="D25" s="5" t="s">
        <v>0</v>
      </c>
      <c r="E25" s="25">
        <v>0</v>
      </c>
      <c r="F25" s="21">
        <f t="shared" si="0"/>
        <v>0</v>
      </c>
      <c r="G25" s="5" t="s">
        <v>135</v>
      </c>
      <c r="H25" s="4"/>
      <c r="I25" s="21">
        <f t="shared" si="1"/>
        <v>0</v>
      </c>
      <c r="J25" s="4">
        <v>0</v>
      </c>
    </row>
    <row r="26" spans="1:10" ht="15" x14ac:dyDescent="0.25">
      <c r="A26" s="26" t="s">
        <v>108</v>
      </c>
      <c r="B26" s="39" t="s">
        <v>54</v>
      </c>
      <c r="C26" s="40">
        <v>4</v>
      </c>
      <c r="D26" s="5" t="s">
        <v>0</v>
      </c>
      <c r="E26" s="25">
        <v>0</v>
      </c>
      <c r="F26" s="21">
        <f t="shared" si="0"/>
        <v>0</v>
      </c>
      <c r="G26" s="5" t="s">
        <v>135</v>
      </c>
      <c r="H26" s="4"/>
      <c r="I26" s="21">
        <f t="shared" si="1"/>
        <v>0</v>
      </c>
      <c r="J26" s="4">
        <v>0</v>
      </c>
    </row>
    <row r="27" spans="1:10" ht="15" x14ac:dyDescent="0.25">
      <c r="A27" s="26" t="s">
        <v>109</v>
      </c>
      <c r="B27" s="39" t="s">
        <v>55</v>
      </c>
      <c r="C27" s="40">
        <v>1</v>
      </c>
      <c r="D27" s="5" t="s">
        <v>0</v>
      </c>
      <c r="E27" s="25">
        <v>0</v>
      </c>
      <c r="F27" s="21">
        <f t="shared" si="0"/>
        <v>0</v>
      </c>
      <c r="G27" s="5" t="s">
        <v>135</v>
      </c>
      <c r="H27" s="4"/>
      <c r="I27" s="21">
        <f t="shared" si="1"/>
        <v>0</v>
      </c>
      <c r="J27" s="4">
        <v>0</v>
      </c>
    </row>
    <row r="28" spans="1:10" ht="15" x14ac:dyDescent="0.25">
      <c r="A28" s="26" t="s">
        <v>110</v>
      </c>
      <c r="B28" s="39" t="s">
        <v>56</v>
      </c>
      <c r="C28" s="40">
        <v>12</v>
      </c>
      <c r="D28" s="5" t="s">
        <v>0</v>
      </c>
      <c r="E28" s="25">
        <v>0</v>
      </c>
      <c r="F28" s="21">
        <f t="shared" ref="F28:F38" si="2">PRODUCT(E28,C28)</f>
        <v>0</v>
      </c>
      <c r="G28" s="5" t="s">
        <v>135</v>
      </c>
      <c r="H28" s="4"/>
      <c r="I28" s="21">
        <f t="shared" ref="I28:I38" si="3">PRODUCT(F28,1.21)</f>
        <v>0</v>
      </c>
      <c r="J28" s="4">
        <v>0</v>
      </c>
    </row>
    <row r="29" spans="1:10" ht="15" x14ac:dyDescent="0.25">
      <c r="A29" s="26" t="s">
        <v>111</v>
      </c>
      <c r="B29" s="39" t="s">
        <v>57</v>
      </c>
      <c r="C29" s="40">
        <v>4</v>
      </c>
      <c r="D29" s="5" t="s">
        <v>0</v>
      </c>
      <c r="E29" s="25">
        <v>0</v>
      </c>
      <c r="F29" s="21">
        <f t="shared" si="2"/>
        <v>0</v>
      </c>
      <c r="G29" s="5" t="s">
        <v>135</v>
      </c>
      <c r="H29" s="4"/>
      <c r="I29" s="21">
        <f t="shared" si="3"/>
        <v>0</v>
      </c>
      <c r="J29" s="4">
        <v>0</v>
      </c>
    </row>
    <row r="30" spans="1:10" ht="15" x14ac:dyDescent="0.25">
      <c r="A30" s="26" t="s">
        <v>112</v>
      </c>
      <c r="B30" s="39" t="s">
        <v>58</v>
      </c>
      <c r="C30" s="40">
        <v>13</v>
      </c>
      <c r="D30" s="5" t="s">
        <v>0</v>
      </c>
      <c r="E30" s="25">
        <v>0</v>
      </c>
      <c r="F30" s="21">
        <f t="shared" si="2"/>
        <v>0</v>
      </c>
      <c r="G30" s="5" t="s">
        <v>135</v>
      </c>
      <c r="H30" s="4"/>
      <c r="I30" s="21">
        <f t="shared" si="3"/>
        <v>0</v>
      </c>
      <c r="J30" s="4">
        <v>0</v>
      </c>
    </row>
    <row r="31" spans="1:10" ht="15" x14ac:dyDescent="0.25">
      <c r="A31" s="26" t="s">
        <v>113</v>
      </c>
      <c r="B31" s="39" t="s">
        <v>59</v>
      </c>
      <c r="C31" s="40">
        <v>16</v>
      </c>
      <c r="D31" s="5" t="s">
        <v>0</v>
      </c>
      <c r="E31" s="25">
        <v>0</v>
      </c>
      <c r="F31" s="21">
        <f t="shared" si="2"/>
        <v>0</v>
      </c>
      <c r="G31" s="5" t="s">
        <v>135</v>
      </c>
      <c r="H31" s="4"/>
      <c r="I31" s="21">
        <f t="shared" si="3"/>
        <v>0</v>
      </c>
      <c r="J31" s="4">
        <v>0</v>
      </c>
    </row>
    <row r="32" spans="1:10" ht="15" x14ac:dyDescent="0.25">
      <c r="A32" s="26" t="s">
        <v>114</v>
      </c>
      <c r="B32" s="39" t="s">
        <v>60</v>
      </c>
      <c r="C32" s="40">
        <v>30</v>
      </c>
      <c r="D32" s="5" t="s">
        <v>0</v>
      </c>
      <c r="E32" s="25">
        <v>0</v>
      </c>
      <c r="F32" s="21">
        <f t="shared" si="2"/>
        <v>0</v>
      </c>
      <c r="G32" s="5" t="s">
        <v>135</v>
      </c>
      <c r="H32" s="4"/>
      <c r="I32" s="21">
        <f t="shared" si="3"/>
        <v>0</v>
      </c>
      <c r="J32" s="4">
        <v>0</v>
      </c>
    </row>
    <row r="33" spans="1:10" ht="15" x14ac:dyDescent="0.25">
      <c r="A33" s="26" t="s">
        <v>115</v>
      </c>
      <c r="B33" s="39" t="s">
        <v>61</v>
      </c>
      <c r="C33" s="40">
        <v>11</v>
      </c>
      <c r="D33" s="5" t="s">
        <v>0</v>
      </c>
      <c r="E33" s="25">
        <v>0</v>
      </c>
      <c r="F33" s="21">
        <f t="shared" si="2"/>
        <v>0</v>
      </c>
      <c r="G33" s="5" t="s">
        <v>135</v>
      </c>
      <c r="H33" s="4"/>
      <c r="I33" s="21">
        <f t="shared" si="3"/>
        <v>0</v>
      </c>
      <c r="J33" s="4">
        <v>0</v>
      </c>
    </row>
    <row r="34" spans="1:10" ht="15" x14ac:dyDescent="0.25">
      <c r="A34" s="26" t="s">
        <v>116</v>
      </c>
      <c r="B34" s="39" t="s">
        <v>62</v>
      </c>
      <c r="C34" s="40">
        <v>4</v>
      </c>
      <c r="D34" s="5" t="s">
        <v>0</v>
      </c>
      <c r="E34" s="25">
        <v>0</v>
      </c>
      <c r="F34" s="21">
        <f t="shared" si="2"/>
        <v>0</v>
      </c>
      <c r="G34" s="5" t="s">
        <v>135</v>
      </c>
      <c r="H34" s="4"/>
      <c r="I34" s="21">
        <f t="shared" si="3"/>
        <v>0</v>
      </c>
      <c r="J34" s="4">
        <v>0</v>
      </c>
    </row>
    <row r="35" spans="1:10" ht="15" x14ac:dyDescent="0.25">
      <c r="A35" s="26" t="s">
        <v>117</v>
      </c>
      <c r="B35" s="39" t="s">
        <v>63</v>
      </c>
      <c r="C35" s="40">
        <v>7</v>
      </c>
      <c r="D35" s="5" t="s">
        <v>0</v>
      </c>
      <c r="E35" s="25">
        <v>0</v>
      </c>
      <c r="F35" s="21">
        <f t="shared" si="2"/>
        <v>0</v>
      </c>
      <c r="G35" s="5" t="s">
        <v>135</v>
      </c>
      <c r="H35" s="4"/>
      <c r="I35" s="21">
        <f t="shared" si="3"/>
        <v>0</v>
      </c>
      <c r="J35" s="4">
        <v>0</v>
      </c>
    </row>
    <row r="36" spans="1:10" ht="15" x14ac:dyDescent="0.25">
      <c r="A36" s="26" t="s">
        <v>118</v>
      </c>
      <c r="B36" s="39" t="s">
        <v>64</v>
      </c>
      <c r="C36" s="40">
        <v>4</v>
      </c>
      <c r="D36" s="5" t="s">
        <v>0</v>
      </c>
      <c r="E36" s="25">
        <v>0</v>
      </c>
      <c r="F36" s="21">
        <f t="shared" si="2"/>
        <v>0</v>
      </c>
      <c r="G36" s="5" t="s">
        <v>135</v>
      </c>
      <c r="H36" s="4"/>
      <c r="I36" s="21">
        <f t="shared" si="3"/>
        <v>0</v>
      </c>
      <c r="J36" s="4">
        <v>0</v>
      </c>
    </row>
    <row r="37" spans="1:10" ht="15" x14ac:dyDescent="0.25">
      <c r="A37" s="26" t="s">
        <v>119</v>
      </c>
      <c r="B37" s="39" t="s">
        <v>65</v>
      </c>
      <c r="C37" s="40">
        <v>31</v>
      </c>
      <c r="D37" s="5" t="s">
        <v>0</v>
      </c>
      <c r="E37" s="25">
        <v>0</v>
      </c>
      <c r="F37" s="21">
        <f t="shared" si="2"/>
        <v>0</v>
      </c>
      <c r="G37" s="5" t="s">
        <v>135</v>
      </c>
      <c r="H37" s="4"/>
      <c r="I37" s="21">
        <f t="shared" si="3"/>
        <v>0</v>
      </c>
      <c r="J37" s="4">
        <v>0</v>
      </c>
    </row>
    <row r="38" spans="1:10" ht="15" x14ac:dyDescent="0.25">
      <c r="A38" s="26" t="s">
        <v>120</v>
      </c>
      <c r="B38" s="39" t="s">
        <v>66</v>
      </c>
      <c r="C38" s="40">
        <v>4</v>
      </c>
      <c r="D38" s="5" t="s">
        <v>0</v>
      </c>
      <c r="E38" s="25">
        <v>0</v>
      </c>
      <c r="F38" s="21">
        <f t="shared" si="2"/>
        <v>0</v>
      </c>
      <c r="G38" s="5" t="s">
        <v>135</v>
      </c>
      <c r="H38" s="4"/>
      <c r="I38" s="21">
        <f t="shared" si="3"/>
        <v>0</v>
      </c>
      <c r="J38" s="4">
        <v>0</v>
      </c>
    </row>
    <row r="39" spans="1:10" ht="15" x14ac:dyDescent="0.25">
      <c r="A39" s="26" t="s">
        <v>121</v>
      </c>
      <c r="B39" s="39" t="s">
        <v>67</v>
      </c>
      <c r="C39" s="40">
        <v>4</v>
      </c>
      <c r="D39" s="5" t="s">
        <v>0</v>
      </c>
      <c r="E39" s="25">
        <v>0</v>
      </c>
      <c r="F39" s="21">
        <f t="shared" ref="F39" si="4">PRODUCT(E39,C39)</f>
        <v>0</v>
      </c>
      <c r="G39" s="5" t="s">
        <v>135</v>
      </c>
      <c r="H39" s="4"/>
      <c r="I39" s="21">
        <f t="shared" ref="I39" si="5">PRODUCT(F39,1.21)</f>
        <v>0</v>
      </c>
      <c r="J39" s="4">
        <v>0</v>
      </c>
    </row>
    <row r="40" spans="1:10" ht="25.5" x14ac:dyDescent="0.2">
      <c r="A40" s="26" t="s">
        <v>122</v>
      </c>
      <c r="B40" s="30" t="s">
        <v>71</v>
      </c>
      <c r="C40" s="31">
        <v>8</v>
      </c>
      <c r="D40" s="32" t="s">
        <v>0</v>
      </c>
      <c r="E40" s="25">
        <v>0</v>
      </c>
      <c r="F40" s="21">
        <f t="shared" ref="F40:F45" si="6">PRODUCT(E40,C40)</f>
        <v>0</v>
      </c>
      <c r="G40" s="5" t="s">
        <v>135</v>
      </c>
      <c r="H40" s="31"/>
      <c r="I40" s="21">
        <f t="shared" ref="I40:I45" si="7">PRODUCT(F40,1.21)</f>
        <v>0</v>
      </c>
      <c r="J40" s="4">
        <v>0</v>
      </c>
    </row>
    <row r="41" spans="1:10" x14ac:dyDescent="0.2">
      <c r="A41" s="26" t="s">
        <v>123</v>
      </c>
      <c r="B41" s="30" t="s">
        <v>132</v>
      </c>
      <c r="C41" s="31">
        <v>27</v>
      </c>
      <c r="D41" s="32" t="s">
        <v>0</v>
      </c>
      <c r="E41" s="25">
        <v>0</v>
      </c>
      <c r="F41" s="21">
        <f t="shared" si="6"/>
        <v>0</v>
      </c>
      <c r="G41" s="5" t="s">
        <v>135</v>
      </c>
      <c r="H41" s="31"/>
      <c r="I41" s="21">
        <f t="shared" si="7"/>
        <v>0</v>
      </c>
      <c r="J41" s="4">
        <v>0</v>
      </c>
    </row>
    <row r="42" spans="1:10" ht="25.5" x14ac:dyDescent="0.2">
      <c r="A42" s="26" t="s">
        <v>124</v>
      </c>
      <c r="B42" s="30" t="s">
        <v>72</v>
      </c>
      <c r="C42" s="31">
        <v>34</v>
      </c>
      <c r="D42" s="32" t="s">
        <v>0</v>
      </c>
      <c r="E42" s="25">
        <v>0</v>
      </c>
      <c r="F42" s="21">
        <f t="shared" si="6"/>
        <v>0</v>
      </c>
      <c r="G42" s="5" t="s">
        <v>135</v>
      </c>
      <c r="H42" s="31"/>
      <c r="I42" s="21">
        <f t="shared" si="7"/>
        <v>0</v>
      </c>
      <c r="J42" s="4">
        <v>0</v>
      </c>
    </row>
    <row r="43" spans="1:10" x14ac:dyDescent="0.2">
      <c r="A43" s="26" t="s">
        <v>125</v>
      </c>
      <c r="B43" s="30" t="s">
        <v>70</v>
      </c>
      <c r="C43" s="31">
        <v>224</v>
      </c>
      <c r="D43" s="32" t="s">
        <v>0</v>
      </c>
      <c r="E43" s="25">
        <v>0</v>
      </c>
      <c r="F43" s="21">
        <f t="shared" si="6"/>
        <v>0</v>
      </c>
      <c r="G43" s="5" t="s">
        <v>135</v>
      </c>
      <c r="H43" s="31"/>
      <c r="I43" s="21">
        <f t="shared" si="7"/>
        <v>0</v>
      </c>
      <c r="J43" s="4">
        <v>0</v>
      </c>
    </row>
    <row r="44" spans="1:10" x14ac:dyDescent="0.2">
      <c r="A44" s="26" t="s">
        <v>133</v>
      </c>
      <c r="B44" s="28" t="s">
        <v>79</v>
      </c>
      <c r="C44" s="4">
        <v>175</v>
      </c>
      <c r="D44" s="5" t="s">
        <v>1</v>
      </c>
      <c r="E44" s="25">
        <v>0</v>
      </c>
      <c r="F44" s="21">
        <f t="shared" si="6"/>
        <v>0</v>
      </c>
      <c r="G44" s="5" t="s">
        <v>135</v>
      </c>
      <c r="H44" s="4"/>
      <c r="I44" s="21">
        <f t="shared" si="7"/>
        <v>0</v>
      </c>
      <c r="J44" s="4">
        <v>0</v>
      </c>
    </row>
    <row r="45" spans="1:10" x14ac:dyDescent="0.2">
      <c r="A45" s="26" t="s">
        <v>137</v>
      </c>
      <c r="B45" s="28" t="s">
        <v>78</v>
      </c>
      <c r="C45" s="4">
        <v>3640</v>
      </c>
      <c r="D45" s="5" t="s">
        <v>1</v>
      </c>
      <c r="E45" s="25">
        <v>0</v>
      </c>
      <c r="F45" s="21">
        <f t="shared" si="6"/>
        <v>0</v>
      </c>
      <c r="G45" s="5" t="s">
        <v>135</v>
      </c>
      <c r="H45" s="4"/>
      <c r="I45" s="21">
        <f t="shared" si="7"/>
        <v>0</v>
      </c>
      <c r="J45" s="4">
        <v>0</v>
      </c>
    </row>
    <row r="46" spans="1:10" x14ac:dyDescent="0.2">
      <c r="A46" s="199" t="s">
        <v>202</v>
      </c>
      <c r="B46" s="200" t="s">
        <v>297</v>
      </c>
      <c r="C46" s="4">
        <v>7</v>
      </c>
      <c r="D46" s="5" t="s">
        <v>0</v>
      </c>
      <c r="E46" s="25">
        <v>0</v>
      </c>
      <c r="F46" s="21">
        <f t="shared" ref="F46:F47" si="8">PRODUCT(E46,C46)</f>
        <v>0</v>
      </c>
      <c r="G46" s="5" t="s">
        <v>135</v>
      </c>
      <c r="H46" s="4"/>
      <c r="I46" s="21">
        <f t="shared" ref="I46:I47" si="9">PRODUCT(F46,1.21)</f>
        <v>0</v>
      </c>
      <c r="J46" s="4">
        <v>0</v>
      </c>
    </row>
    <row r="47" spans="1:10" x14ac:dyDescent="0.2">
      <c r="A47" s="199" t="s">
        <v>139</v>
      </c>
      <c r="B47" s="200" t="s">
        <v>299</v>
      </c>
      <c r="C47" s="4">
        <v>670</v>
      </c>
      <c r="D47" s="32" t="s">
        <v>0</v>
      </c>
      <c r="E47" s="25">
        <v>0</v>
      </c>
      <c r="F47" s="21">
        <f t="shared" si="8"/>
        <v>0</v>
      </c>
      <c r="G47" s="5" t="s">
        <v>135</v>
      </c>
      <c r="H47" s="31"/>
      <c r="I47" s="21">
        <f t="shared" si="9"/>
        <v>0</v>
      </c>
      <c r="J47" s="4">
        <v>0</v>
      </c>
    </row>
    <row r="48" spans="1:10" x14ac:dyDescent="0.2">
      <c r="A48" s="199" t="s">
        <v>205</v>
      </c>
      <c r="B48" s="200" t="s">
        <v>76</v>
      </c>
      <c r="C48" s="4">
        <v>1</v>
      </c>
      <c r="D48" s="5" t="s">
        <v>6</v>
      </c>
      <c r="E48" s="25">
        <v>0</v>
      </c>
      <c r="F48" s="36" t="s">
        <v>135</v>
      </c>
      <c r="G48" s="21">
        <f>E48</f>
        <v>0</v>
      </c>
      <c r="H48" s="4"/>
      <c r="I48" s="36" t="s">
        <v>135</v>
      </c>
      <c r="J48" s="4">
        <f>G48*1.21</f>
        <v>0</v>
      </c>
    </row>
    <row r="49" spans="1:10" x14ac:dyDescent="0.2">
      <c r="A49" s="201"/>
      <c r="B49" s="202"/>
      <c r="C49" s="2"/>
      <c r="D49" s="3"/>
      <c r="E49" s="22" t="s">
        <v>136</v>
      </c>
      <c r="F49" s="22"/>
      <c r="I49" s="22"/>
    </row>
    <row r="50" spans="1:10" x14ac:dyDescent="0.2">
      <c r="A50" s="203" t="s">
        <v>69</v>
      </c>
      <c r="B50" s="204" t="s">
        <v>27</v>
      </c>
      <c r="C50" s="16"/>
      <c r="D50" s="14"/>
      <c r="E50" s="23"/>
      <c r="F50" s="23"/>
      <c r="G50" s="16"/>
      <c r="H50" s="16"/>
      <c r="I50" s="23"/>
      <c r="J50" s="16"/>
    </row>
    <row r="51" spans="1:10" s="27" customFormat="1" ht="25.5" x14ac:dyDescent="0.25">
      <c r="A51" s="205" t="s">
        <v>82</v>
      </c>
      <c r="B51" s="206" t="s">
        <v>73</v>
      </c>
      <c r="C51" s="31">
        <v>630</v>
      </c>
      <c r="D51" s="32" t="s">
        <v>0</v>
      </c>
      <c r="E51" s="33">
        <v>0</v>
      </c>
      <c r="F51" s="34">
        <f t="shared" ref="F51:F60" si="10">PRODUCT(E51,C51)</f>
        <v>0</v>
      </c>
      <c r="G51" s="32" t="s">
        <v>135</v>
      </c>
      <c r="H51" s="31"/>
      <c r="I51" s="34">
        <f t="shared" ref="I51:I60" si="11">PRODUCT(F51,1.21)</f>
        <v>0</v>
      </c>
      <c r="J51" s="31">
        <v>0</v>
      </c>
    </row>
    <row r="52" spans="1:10" s="27" customFormat="1" x14ac:dyDescent="0.25">
      <c r="A52" s="205" t="s">
        <v>83</v>
      </c>
      <c r="B52" s="207" t="s">
        <v>2</v>
      </c>
      <c r="C52" s="31">
        <v>670</v>
      </c>
      <c r="D52" s="32" t="s">
        <v>0</v>
      </c>
      <c r="E52" s="33">
        <v>0</v>
      </c>
      <c r="F52" s="34">
        <f t="shared" si="10"/>
        <v>0</v>
      </c>
      <c r="G52" s="32" t="s">
        <v>135</v>
      </c>
      <c r="H52" s="31"/>
      <c r="I52" s="34">
        <f>PRODUCT(F52,1.21)</f>
        <v>0</v>
      </c>
      <c r="J52" s="31">
        <v>0</v>
      </c>
    </row>
    <row r="53" spans="1:10" s="27" customFormat="1" x14ac:dyDescent="0.25">
      <c r="A53" s="205" t="s">
        <v>84</v>
      </c>
      <c r="B53" s="207" t="s">
        <v>298</v>
      </c>
      <c r="C53" s="31">
        <v>670</v>
      </c>
      <c r="D53" s="32" t="s">
        <v>0</v>
      </c>
      <c r="E53" s="33">
        <v>0</v>
      </c>
      <c r="F53" s="34">
        <f t="shared" ref="F53" si="12">PRODUCT(E53,C53)</f>
        <v>0</v>
      </c>
      <c r="G53" s="32" t="s">
        <v>135</v>
      </c>
      <c r="H53" s="31"/>
      <c r="I53" s="34">
        <f>PRODUCT(F53,1.21)</f>
        <v>0</v>
      </c>
      <c r="J53" s="31">
        <v>0</v>
      </c>
    </row>
    <row r="54" spans="1:10" s="27" customFormat="1" x14ac:dyDescent="0.25">
      <c r="A54" s="205" t="s">
        <v>85</v>
      </c>
      <c r="B54" s="207" t="s">
        <v>303</v>
      </c>
      <c r="C54" s="31">
        <v>7</v>
      </c>
      <c r="D54" s="32" t="s">
        <v>0</v>
      </c>
      <c r="E54" s="33">
        <v>0</v>
      </c>
      <c r="F54" s="34">
        <f t="shared" ref="F54" si="13">PRODUCT(E54,C54)</f>
        <v>0</v>
      </c>
      <c r="G54" s="32" t="s">
        <v>135</v>
      </c>
      <c r="H54" s="31"/>
      <c r="I54" s="34">
        <f>PRODUCT(F54,1.21)</f>
        <v>0</v>
      </c>
      <c r="J54" s="31">
        <v>0</v>
      </c>
    </row>
    <row r="55" spans="1:10" s="27" customFormat="1" ht="25.5" x14ac:dyDescent="0.25">
      <c r="A55" s="205" t="s">
        <v>86</v>
      </c>
      <c r="B55" s="206" t="s">
        <v>301</v>
      </c>
      <c r="C55" s="31">
        <v>1</v>
      </c>
      <c r="D55" s="32" t="s">
        <v>0</v>
      </c>
      <c r="E55" s="33">
        <v>0</v>
      </c>
      <c r="F55" s="34">
        <f t="shared" ref="F55" si="14">PRODUCT(E55,C55)</f>
        <v>0</v>
      </c>
      <c r="G55" s="32" t="s">
        <v>135</v>
      </c>
      <c r="H55" s="31"/>
      <c r="I55" s="34">
        <f>PRODUCT(F55,1.21)</f>
        <v>0</v>
      </c>
      <c r="J55" s="31">
        <v>0</v>
      </c>
    </row>
    <row r="56" spans="1:10" s="27" customFormat="1" x14ac:dyDescent="0.25">
      <c r="A56" s="29" t="s">
        <v>87</v>
      </c>
      <c r="B56" s="31" t="s">
        <v>134</v>
      </c>
      <c r="C56" s="31">
        <v>27</v>
      </c>
      <c r="D56" s="32" t="s">
        <v>0</v>
      </c>
      <c r="E56" s="33">
        <v>0</v>
      </c>
      <c r="F56" s="34">
        <f t="shared" si="10"/>
        <v>0</v>
      </c>
      <c r="G56" s="32" t="s">
        <v>135</v>
      </c>
      <c r="H56" s="31"/>
      <c r="I56" s="34">
        <f>PRODUCT(F56,1.21)</f>
        <v>0</v>
      </c>
      <c r="J56" s="31">
        <v>0</v>
      </c>
    </row>
    <row r="57" spans="1:10" s="27" customFormat="1" x14ac:dyDescent="0.25">
      <c r="A57" s="29" t="s">
        <v>267</v>
      </c>
      <c r="B57" s="31" t="s">
        <v>81</v>
      </c>
      <c r="C57" s="31">
        <v>3640</v>
      </c>
      <c r="D57" s="32" t="s">
        <v>1</v>
      </c>
      <c r="E57" s="33">
        <v>0</v>
      </c>
      <c r="F57" s="34">
        <f t="shared" si="10"/>
        <v>0</v>
      </c>
      <c r="G57" s="32" t="s">
        <v>135</v>
      </c>
      <c r="H57" s="31"/>
      <c r="I57" s="34">
        <f t="shared" si="11"/>
        <v>0</v>
      </c>
      <c r="J57" s="31">
        <v>0</v>
      </c>
    </row>
    <row r="58" spans="1:10" s="27" customFormat="1" x14ac:dyDescent="0.25">
      <c r="A58" s="29" t="s">
        <v>138</v>
      </c>
      <c r="B58" s="31" t="s">
        <v>80</v>
      </c>
      <c r="C58" s="31">
        <v>175</v>
      </c>
      <c r="D58" s="32" t="s">
        <v>1</v>
      </c>
      <c r="E58" s="33">
        <v>0</v>
      </c>
      <c r="F58" s="34">
        <f t="shared" si="10"/>
        <v>0</v>
      </c>
      <c r="G58" s="32" t="s">
        <v>135</v>
      </c>
      <c r="H58" s="31"/>
      <c r="I58" s="34">
        <f t="shared" si="11"/>
        <v>0</v>
      </c>
      <c r="J58" s="31">
        <v>0</v>
      </c>
    </row>
    <row r="59" spans="1:10" s="27" customFormat="1" ht="25.5" x14ac:dyDescent="0.25">
      <c r="A59" s="29" t="s">
        <v>270</v>
      </c>
      <c r="B59" s="30" t="s">
        <v>74</v>
      </c>
      <c r="C59" s="31">
        <v>224</v>
      </c>
      <c r="D59" s="32" t="s">
        <v>0</v>
      </c>
      <c r="E59" s="33">
        <v>0</v>
      </c>
      <c r="F59" s="34">
        <f t="shared" si="10"/>
        <v>0</v>
      </c>
      <c r="G59" s="32" t="s">
        <v>135</v>
      </c>
      <c r="H59" s="31"/>
      <c r="I59" s="34">
        <f t="shared" si="11"/>
        <v>0</v>
      </c>
      <c r="J59" s="31">
        <v>0</v>
      </c>
    </row>
    <row r="60" spans="1:10" s="27" customFormat="1" ht="25.5" x14ac:dyDescent="0.25">
      <c r="A60" s="29" t="s">
        <v>300</v>
      </c>
      <c r="B60" s="30" t="s">
        <v>75</v>
      </c>
      <c r="C60" s="31">
        <v>42</v>
      </c>
      <c r="D60" s="32" t="s">
        <v>0</v>
      </c>
      <c r="E60" s="33">
        <v>0</v>
      </c>
      <c r="F60" s="34">
        <f t="shared" si="10"/>
        <v>0</v>
      </c>
      <c r="G60" s="32" t="s">
        <v>135</v>
      </c>
      <c r="H60" s="31"/>
      <c r="I60" s="34">
        <f t="shared" si="11"/>
        <v>0</v>
      </c>
      <c r="J60" s="31">
        <v>0</v>
      </c>
    </row>
    <row r="61" spans="1:10" x14ac:dyDescent="0.2">
      <c r="C61" s="2"/>
      <c r="D61" s="3"/>
      <c r="E61" s="22"/>
      <c r="F61" s="22"/>
      <c r="I61" s="22"/>
    </row>
    <row r="62" spans="1:10" x14ac:dyDescent="0.2">
      <c r="A62" s="14" t="s">
        <v>25</v>
      </c>
      <c r="B62" s="15" t="s">
        <v>26</v>
      </c>
      <c r="C62" s="16"/>
      <c r="D62" s="14"/>
      <c r="E62" s="23"/>
      <c r="F62" s="23"/>
      <c r="G62" s="16"/>
      <c r="H62" s="16"/>
      <c r="I62" s="23"/>
      <c r="J62" s="16"/>
    </row>
    <row r="63" spans="1:10" x14ac:dyDescent="0.2">
      <c r="A63" s="26" t="s">
        <v>126</v>
      </c>
      <c r="B63" s="4" t="s">
        <v>4</v>
      </c>
      <c r="C63" s="4">
        <v>710</v>
      </c>
      <c r="D63" s="5" t="s">
        <v>77</v>
      </c>
      <c r="E63" s="25">
        <v>0</v>
      </c>
      <c r="F63" s="21">
        <f t="shared" ref="F63:F64" si="15">PRODUCT(E63,C63)</f>
        <v>0</v>
      </c>
      <c r="G63" s="5" t="s">
        <v>135</v>
      </c>
      <c r="H63" s="4"/>
      <c r="I63" s="21">
        <f t="shared" ref="I63:I64" si="16">PRODUCT(F63,1.21)</f>
        <v>0</v>
      </c>
      <c r="J63" s="4">
        <v>0</v>
      </c>
    </row>
    <row r="64" spans="1:10" x14ac:dyDescent="0.2">
      <c r="A64" s="26" t="s">
        <v>127</v>
      </c>
      <c r="B64" s="4" t="s">
        <v>5</v>
      </c>
      <c r="C64" s="4">
        <v>1</v>
      </c>
      <c r="D64" s="5" t="s">
        <v>6</v>
      </c>
      <c r="E64" s="25">
        <v>0</v>
      </c>
      <c r="F64" s="21">
        <f t="shared" si="15"/>
        <v>0</v>
      </c>
      <c r="G64" s="5" t="s">
        <v>135</v>
      </c>
      <c r="H64" s="4"/>
      <c r="I64" s="21">
        <f t="shared" si="16"/>
        <v>0</v>
      </c>
      <c r="J64" s="4">
        <v>0</v>
      </c>
    </row>
    <row r="65" spans="1:11" x14ac:dyDescent="0.2">
      <c r="A65" s="26" t="s">
        <v>128</v>
      </c>
      <c r="B65" s="4" t="s">
        <v>7</v>
      </c>
      <c r="C65" s="4">
        <v>1</v>
      </c>
      <c r="D65" s="5" t="s">
        <v>8</v>
      </c>
      <c r="E65" s="25">
        <v>0</v>
      </c>
      <c r="F65" s="36" t="s">
        <v>135</v>
      </c>
      <c r="G65" s="21">
        <f>PRODUCT(E65,C65)</f>
        <v>0</v>
      </c>
      <c r="H65" s="21"/>
      <c r="I65" s="36" t="s">
        <v>135</v>
      </c>
      <c r="J65" s="21">
        <f>G65*1.21</f>
        <v>0</v>
      </c>
    </row>
    <row r="66" spans="1:11" x14ac:dyDescent="0.2">
      <c r="A66" s="26" t="s">
        <v>129</v>
      </c>
      <c r="B66" s="4" t="s">
        <v>9</v>
      </c>
      <c r="C66" s="4">
        <v>1</v>
      </c>
      <c r="D66" s="5" t="s">
        <v>6</v>
      </c>
      <c r="E66" s="25">
        <v>0</v>
      </c>
      <c r="F66" s="36" t="s">
        <v>135</v>
      </c>
      <c r="G66" s="21">
        <f>PRODUCT(E66,C66)</f>
        <v>0</v>
      </c>
      <c r="H66" s="21"/>
      <c r="I66" s="36" t="s">
        <v>135</v>
      </c>
      <c r="J66" s="21">
        <f>G66*1.21</f>
        <v>0</v>
      </c>
    </row>
    <row r="67" spans="1:11" x14ac:dyDescent="0.2">
      <c r="A67" s="26" t="s">
        <v>130</v>
      </c>
      <c r="B67" s="4" t="s">
        <v>131</v>
      </c>
      <c r="C67" s="4">
        <v>1</v>
      </c>
      <c r="D67" s="5" t="s">
        <v>6</v>
      </c>
      <c r="E67" s="25">
        <v>0</v>
      </c>
      <c r="F67" s="36" t="s">
        <v>135</v>
      </c>
      <c r="G67" s="21">
        <f>PRODUCT(E67,C67)</f>
        <v>0</v>
      </c>
      <c r="H67" s="4"/>
      <c r="I67" s="36" t="s">
        <v>135</v>
      </c>
      <c r="J67" s="35">
        <f>G67*1.21</f>
        <v>0</v>
      </c>
    </row>
    <row r="68" spans="1:11" x14ac:dyDescent="0.2">
      <c r="A68" s="16" t="s">
        <v>10</v>
      </c>
      <c r="B68" s="16" t="s">
        <v>3</v>
      </c>
      <c r="C68" s="16"/>
      <c r="D68" s="14"/>
      <c r="E68" s="23"/>
      <c r="F68" s="23">
        <f>SUM(F6:F67)</f>
        <v>0</v>
      </c>
      <c r="G68" s="23">
        <f>SUM(G6:G67)</f>
        <v>0</v>
      </c>
      <c r="H68" s="23"/>
      <c r="I68" s="23">
        <f>SUM(I6:I67)</f>
        <v>0</v>
      </c>
      <c r="J68" s="23">
        <f>PRODUCT(G68,1.21)</f>
        <v>0</v>
      </c>
    </row>
    <row r="69" spans="1:11" x14ac:dyDescent="0.2">
      <c r="C69" s="2"/>
      <c r="D69" s="3"/>
    </row>
    <row r="70" spans="1:11" x14ac:dyDescent="0.2">
      <c r="B70" s="2" t="s">
        <v>11</v>
      </c>
      <c r="C70" s="2"/>
      <c r="D70" s="3"/>
    </row>
    <row r="71" spans="1:11" ht="15" x14ac:dyDescent="0.2">
      <c r="B71" s="1" t="s">
        <v>32</v>
      </c>
      <c r="C71" s="2"/>
      <c r="D71" s="19" t="s">
        <v>29</v>
      </c>
      <c r="E71" s="20" t="s">
        <v>30</v>
      </c>
      <c r="F71" s="20" t="s">
        <v>31</v>
      </c>
      <c r="G71" s="2" t="s">
        <v>33</v>
      </c>
      <c r="J71" s="37" t="s">
        <v>140</v>
      </c>
      <c r="K71" s="38"/>
    </row>
    <row r="72" spans="1:11" ht="12.4" customHeight="1" x14ac:dyDescent="0.2">
      <c r="A72" s="5" t="s">
        <v>12</v>
      </c>
      <c r="B72" s="4" t="s">
        <v>13</v>
      </c>
      <c r="C72" s="4">
        <v>100</v>
      </c>
      <c r="D72" s="5"/>
      <c r="E72" s="21">
        <f>SUM(F68:G68)</f>
        <v>0</v>
      </c>
      <c r="F72" s="21">
        <f>PRODUCT(E72,0.21)</f>
        <v>0</v>
      </c>
      <c r="G72" s="21">
        <f>SUM(E72:F72)</f>
        <v>0</v>
      </c>
      <c r="J72" s="63" t="s">
        <v>142</v>
      </c>
      <c r="K72" s="64"/>
    </row>
    <row r="73" spans="1:11" ht="12.4" customHeight="1" x14ac:dyDescent="0.2">
      <c r="A73" s="5" t="s">
        <v>14</v>
      </c>
      <c r="B73" s="4" t="s">
        <v>145</v>
      </c>
      <c r="C73" s="4">
        <v>98</v>
      </c>
      <c r="D73" s="5" t="s">
        <v>15</v>
      </c>
      <c r="E73" s="21">
        <f>SUM(F68)</f>
        <v>0</v>
      </c>
      <c r="F73" s="21">
        <f>PRODUCT(E73,0.21)</f>
        <v>0</v>
      </c>
      <c r="G73" s="21">
        <f>SUM(E73:F73)</f>
        <v>0</v>
      </c>
      <c r="J73" s="63"/>
      <c r="K73" s="64"/>
    </row>
    <row r="74" spans="1:11" x14ac:dyDescent="0.2">
      <c r="A74" s="5" t="s">
        <v>16</v>
      </c>
      <c r="B74" s="4" t="s">
        <v>146</v>
      </c>
      <c r="C74" s="4">
        <v>2</v>
      </c>
      <c r="D74" s="5" t="s">
        <v>15</v>
      </c>
      <c r="E74" s="21">
        <f>SUM(G68)</f>
        <v>0</v>
      </c>
      <c r="F74" s="21">
        <f>PRODUCT(E74,0.21)</f>
        <v>0</v>
      </c>
      <c r="G74" s="21">
        <f>SUM(E74:F74)</f>
        <v>0</v>
      </c>
      <c r="J74" s="65" t="s">
        <v>141</v>
      </c>
      <c r="K74" s="66"/>
    </row>
    <row r="76" spans="1:11" x14ac:dyDescent="0.2">
      <c r="B76" s="2" t="s">
        <v>17</v>
      </c>
    </row>
    <row r="79" spans="1:11" x14ac:dyDescent="0.2">
      <c r="A79" s="1"/>
      <c r="B79" s="1"/>
    </row>
  </sheetData>
  <mergeCells count="4">
    <mergeCell ref="J72:K73"/>
    <mergeCell ref="J74:K74"/>
    <mergeCell ref="G2:J2"/>
    <mergeCell ref="A2:F2"/>
  </mergeCells>
  <phoneticPr fontId="5" type="noConversion"/>
  <pageMargins left="0.31496062992125984" right="0.31496062992125984" top="0.39370078740157483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9D076-E1FF-403B-A9E8-1DFA90CC0A36}">
  <dimension ref="A1:AV139"/>
  <sheetViews>
    <sheetView topLeftCell="A84" workbookViewId="0">
      <selection activeCell="AQ80" sqref="AQ80"/>
    </sheetView>
  </sheetViews>
  <sheetFormatPr defaultRowHeight="15" x14ac:dyDescent="0.25"/>
  <cols>
    <col min="1" max="3" width="3.140625" customWidth="1"/>
    <col min="6" max="6" width="4.28515625" customWidth="1"/>
    <col min="7" max="16" width="9.140625" hidden="1" customWidth="1"/>
    <col min="17" max="17" width="30.5703125" customWidth="1"/>
    <col min="18" max="18" width="10.42578125" customWidth="1"/>
    <col min="19" max="20" width="9.140625" hidden="1" customWidth="1"/>
    <col min="21" max="21" width="7.85546875" customWidth="1"/>
    <col min="22" max="22" width="9.140625" hidden="1" customWidth="1"/>
    <col min="23" max="23" width="9.140625" customWidth="1"/>
    <col min="24" max="24" width="1.5703125" customWidth="1"/>
    <col min="25" max="25" width="2.42578125" customWidth="1"/>
    <col min="26" max="26" width="11.5703125" customWidth="1"/>
    <col min="27" max="27" width="10.5703125" customWidth="1"/>
    <col min="28" max="28" width="9.28515625" customWidth="1"/>
    <col min="29" max="29" width="6.42578125" customWidth="1"/>
    <col min="30" max="30" width="9.140625" customWidth="1"/>
    <col min="31" max="31" width="1.42578125" customWidth="1"/>
    <col min="32" max="32" width="9.140625" hidden="1" customWidth="1"/>
    <col min="33" max="33" width="5.140625" customWidth="1"/>
    <col min="35" max="35" width="5.85546875" customWidth="1"/>
    <col min="36" max="36" width="9.140625" hidden="1" customWidth="1"/>
    <col min="37" max="37" width="4" hidden="1" customWidth="1"/>
    <col min="39" max="39" width="2.7109375" customWidth="1"/>
    <col min="40" max="40" width="9.140625" hidden="1" customWidth="1"/>
    <col min="41" max="41" width="6.85546875" customWidth="1"/>
    <col min="43" max="43" width="30" customWidth="1"/>
    <col min="44" max="44" width="9.140625" customWidth="1"/>
  </cols>
  <sheetData>
    <row r="1" spans="1:41" ht="15.75" x14ac:dyDescent="0.25">
      <c r="A1" s="162" t="s">
        <v>290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</row>
    <row r="2" spans="1:41" ht="15.75" x14ac:dyDescent="0.25">
      <c r="A2" s="87" t="s">
        <v>291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43"/>
      <c r="AC2" s="67" t="s">
        <v>293</v>
      </c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</row>
    <row r="3" spans="1:41" x14ac:dyDescent="0.25">
      <c r="A3" s="163" t="s">
        <v>147</v>
      </c>
      <c r="B3" s="163"/>
      <c r="C3" s="164" t="s">
        <v>148</v>
      </c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 t="s">
        <v>149</v>
      </c>
      <c r="S3" s="164"/>
      <c r="T3" s="164"/>
      <c r="U3" s="164" t="s">
        <v>150</v>
      </c>
      <c r="V3" s="164"/>
      <c r="W3" s="164" t="s">
        <v>151</v>
      </c>
      <c r="X3" s="164"/>
      <c r="Y3" s="164"/>
      <c r="Z3" s="164"/>
      <c r="AA3" s="164"/>
      <c r="AB3" s="164"/>
      <c r="AC3" s="164"/>
      <c r="AD3" s="164"/>
      <c r="AE3" s="164"/>
      <c r="AF3" s="164"/>
      <c r="AG3" s="165"/>
      <c r="AH3" s="166" t="s">
        <v>152</v>
      </c>
      <c r="AI3" s="164"/>
      <c r="AJ3" s="164"/>
      <c r="AK3" s="164"/>
      <c r="AL3" s="164"/>
      <c r="AM3" s="164"/>
      <c r="AN3" s="164"/>
      <c r="AO3" s="164"/>
    </row>
    <row r="4" spans="1:41" x14ac:dyDescent="0.25">
      <c r="A4" s="163"/>
      <c r="B4" s="163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7" t="s">
        <v>23</v>
      </c>
      <c r="X4" s="167"/>
      <c r="Y4" s="167"/>
      <c r="Z4" s="167" t="s">
        <v>153</v>
      </c>
      <c r="AA4" s="167"/>
      <c r="AB4" s="167"/>
      <c r="AC4" s="167"/>
      <c r="AD4" s="168" t="s">
        <v>154</v>
      </c>
      <c r="AE4" s="169"/>
      <c r="AF4" s="169"/>
      <c r="AG4" s="169"/>
      <c r="AH4" s="170" t="s">
        <v>153</v>
      </c>
      <c r="AI4" s="167"/>
      <c r="AJ4" s="167"/>
      <c r="AK4" s="167"/>
      <c r="AL4" s="167" t="s">
        <v>154</v>
      </c>
      <c r="AM4" s="167"/>
      <c r="AN4" s="167"/>
      <c r="AO4" s="167"/>
    </row>
    <row r="5" spans="1:41" x14ac:dyDescent="0.25">
      <c r="A5" s="148" t="s">
        <v>155</v>
      </c>
      <c r="B5" s="149"/>
      <c r="C5" s="150" t="s">
        <v>156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2"/>
      <c r="R5" s="153" t="s">
        <v>135</v>
      </c>
      <c r="S5" s="154"/>
      <c r="T5" s="155"/>
      <c r="U5" s="153" t="s">
        <v>135</v>
      </c>
      <c r="V5" s="155"/>
      <c r="W5" s="156" t="s">
        <v>135</v>
      </c>
      <c r="X5" s="157"/>
      <c r="Y5" s="158"/>
      <c r="Z5" s="159">
        <f>SUM(Z6:AC78)</f>
        <v>0</v>
      </c>
      <c r="AA5" s="160"/>
      <c r="AB5" s="160"/>
      <c r="AC5" s="161"/>
      <c r="AD5" s="159">
        <f>SUM(AD6:AG78)</f>
        <v>0</v>
      </c>
      <c r="AE5" s="160"/>
      <c r="AF5" s="160"/>
      <c r="AG5" s="161"/>
      <c r="AH5" s="159">
        <f>SUM(AH6:AK78)</f>
        <v>0</v>
      </c>
      <c r="AI5" s="160"/>
      <c r="AJ5" s="160"/>
      <c r="AK5" s="161"/>
      <c r="AL5" s="159">
        <f>SUM(AL6:AO78)</f>
        <v>0</v>
      </c>
      <c r="AM5" s="160"/>
      <c r="AN5" s="160"/>
      <c r="AO5" s="161"/>
    </row>
    <row r="6" spans="1:41" x14ac:dyDescent="0.25">
      <c r="A6" s="69" t="s">
        <v>88</v>
      </c>
      <c r="B6" s="69"/>
      <c r="C6" s="144" t="s">
        <v>157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6">
        <v>29</v>
      </c>
      <c r="S6" s="147"/>
      <c r="T6" s="147"/>
      <c r="U6" s="70" t="s">
        <v>158</v>
      </c>
      <c r="V6" s="72"/>
      <c r="W6" s="113"/>
      <c r="X6" s="114"/>
      <c r="Y6" s="115"/>
      <c r="Z6" s="76">
        <f>R6*W6</f>
        <v>0</v>
      </c>
      <c r="AA6" s="77"/>
      <c r="AB6" s="77"/>
      <c r="AC6" s="78"/>
      <c r="AD6" s="79" t="s">
        <v>135</v>
      </c>
      <c r="AE6" s="80"/>
      <c r="AF6" s="80"/>
      <c r="AG6" s="81"/>
      <c r="AH6" s="83">
        <f>Z6*1.21</f>
        <v>0</v>
      </c>
      <c r="AI6" s="83"/>
      <c r="AJ6" s="83"/>
      <c r="AK6" s="83"/>
      <c r="AL6" s="84" t="s">
        <v>135</v>
      </c>
      <c r="AM6" s="84"/>
      <c r="AN6" s="84"/>
      <c r="AO6" s="84"/>
    </row>
    <row r="7" spans="1:41" x14ac:dyDescent="0.25">
      <c r="A7" s="69" t="s">
        <v>89</v>
      </c>
      <c r="B7" s="69"/>
      <c r="C7" s="144" t="s">
        <v>159</v>
      </c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6">
        <v>14</v>
      </c>
      <c r="S7" s="147"/>
      <c r="T7" s="147"/>
      <c r="U7" s="70" t="s">
        <v>158</v>
      </c>
      <c r="V7" s="72"/>
      <c r="W7" s="113"/>
      <c r="X7" s="114"/>
      <c r="Y7" s="115"/>
      <c r="Z7" s="76">
        <f>R7*W7</f>
        <v>0</v>
      </c>
      <c r="AA7" s="77"/>
      <c r="AB7" s="77"/>
      <c r="AC7" s="78"/>
      <c r="AD7" s="79" t="s">
        <v>135</v>
      </c>
      <c r="AE7" s="80"/>
      <c r="AF7" s="80"/>
      <c r="AG7" s="81"/>
      <c r="AH7" s="83">
        <f t="shared" ref="AH7:AH76" si="0">Z7*1.21</f>
        <v>0</v>
      </c>
      <c r="AI7" s="83"/>
      <c r="AJ7" s="83"/>
      <c r="AK7" s="83"/>
      <c r="AL7" s="84" t="s">
        <v>135</v>
      </c>
      <c r="AM7" s="84"/>
      <c r="AN7" s="84"/>
      <c r="AO7" s="84"/>
    </row>
    <row r="8" spans="1:41" x14ac:dyDescent="0.25">
      <c r="A8" s="69" t="s">
        <v>90</v>
      </c>
      <c r="B8" s="69"/>
      <c r="C8" s="144" t="s">
        <v>160</v>
      </c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6">
        <v>3</v>
      </c>
      <c r="S8" s="147"/>
      <c r="T8" s="147"/>
      <c r="U8" s="70" t="s">
        <v>158</v>
      </c>
      <c r="V8" s="72"/>
      <c r="W8" s="113"/>
      <c r="X8" s="114"/>
      <c r="Y8" s="115"/>
      <c r="Z8" s="76">
        <f>R8*W8</f>
        <v>0</v>
      </c>
      <c r="AA8" s="77"/>
      <c r="AB8" s="77"/>
      <c r="AC8" s="78"/>
      <c r="AD8" s="79" t="s">
        <v>135</v>
      </c>
      <c r="AE8" s="80"/>
      <c r="AF8" s="80"/>
      <c r="AG8" s="81"/>
      <c r="AH8" s="83">
        <f t="shared" si="0"/>
        <v>0</v>
      </c>
      <c r="AI8" s="83"/>
      <c r="AJ8" s="83"/>
      <c r="AK8" s="83"/>
      <c r="AL8" s="84" t="s">
        <v>135</v>
      </c>
      <c r="AM8" s="84"/>
      <c r="AN8" s="84"/>
      <c r="AO8" s="84"/>
    </row>
    <row r="9" spans="1:41" x14ac:dyDescent="0.25">
      <c r="A9" s="69" t="s">
        <v>91</v>
      </c>
      <c r="B9" s="69"/>
      <c r="C9" s="144" t="s">
        <v>161</v>
      </c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6">
        <v>10</v>
      </c>
      <c r="S9" s="147"/>
      <c r="T9" s="147"/>
      <c r="U9" s="70" t="s">
        <v>158</v>
      </c>
      <c r="V9" s="72"/>
      <c r="W9" s="113"/>
      <c r="X9" s="114"/>
      <c r="Y9" s="115"/>
      <c r="Z9" s="76">
        <f t="shared" ref="Z9:Z76" si="1">R9*W9</f>
        <v>0</v>
      </c>
      <c r="AA9" s="77"/>
      <c r="AB9" s="77"/>
      <c r="AC9" s="78"/>
      <c r="AD9" s="79" t="s">
        <v>135</v>
      </c>
      <c r="AE9" s="80"/>
      <c r="AF9" s="80"/>
      <c r="AG9" s="81"/>
      <c r="AH9" s="83">
        <f t="shared" si="0"/>
        <v>0</v>
      </c>
      <c r="AI9" s="83"/>
      <c r="AJ9" s="83"/>
      <c r="AK9" s="83"/>
      <c r="AL9" s="84" t="s">
        <v>135</v>
      </c>
      <c r="AM9" s="84"/>
      <c r="AN9" s="84"/>
      <c r="AO9" s="84"/>
    </row>
    <row r="10" spans="1:41" x14ac:dyDescent="0.25">
      <c r="A10" s="69" t="s">
        <v>92</v>
      </c>
      <c r="B10" s="69"/>
      <c r="C10" s="144" t="s">
        <v>162</v>
      </c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6">
        <v>5</v>
      </c>
      <c r="S10" s="147"/>
      <c r="T10" s="147"/>
      <c r="U10" s="70" t="s">
        <v>158</v>
      </c>
      <c r="V10" s="72"/>
      <c r="W10" s="113"/>
      <c r="X10" s="114"/>
      <c r="Y10" s="115"/>
      <c r="Z10" s="76">
        <f t="shared" si="1"/>
        <v>0</v>
      </c>
      <c r="AA10" s="77"/>
      <c r="AB10" s="77"/>
      <c r="AC10" s="78"/>
      <c r="AD10" s="79" t="s">
        <v>135</v>
      </c>
      <c r="AE10" s="80"/>
      <c r="AF10" s="80"/>
      <c r="AG10" s="81"/>
      <c r="AH10" s="83">
        <f t="shared" si="0"/>
        <v>0</v>
      </c>
      <c r="AI10" s="83"/>
      <c r="AJ10" s="83"/>
      <c r="AK10" s="83"/>
      <c r="AL10" s="84" t="s">
        <v>135</v>
      </c>
      <c r="AM10" s="84"/>
      <c r="AN10" s="84"/>
      <c r="AO10" s="84"/>
    </row>
    <row r="11" spans="1:41" x14ac:dyDescent="0.25">
      <c r="A11" s="69" t="s">
        <v>93</v>
      </c>
      <c r="B11" s="69"/>
      <c r="C11" s="144" t="s">
        <v>163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6">
        <v>7</v>
      </c>
      <c r="S11" s="147"/>
      <c r="T11" s="147"/>
      <c r="U11" s="70" t="s">
        <v>158</v>
      </c>
      <c r="V11" s="72"/>
      <c r="W11" s="113"/>
      <c r="X11" s="114"/>
      <c r="Y11" s="115"/>
      <c r="Z11" s="76">
        <f t="shared" si="1"/>
        <v>0</v>
      </c>
      <c r="AA11" s="77"/>
      <c r="AB11" s="77"/>
      <c r="AC11" s="78"/>
      <c r="AD11" s="79" t="s">
        <v>135</v>
      </c>
      <c r="AE11" s="80"/>
      <c r="AF11" s="80"/>
      <c r="AG11" s="81"/>
      <c r="AH11" s="83">
        <f t="shared" si="0"/>
        <v>0</v>
      </c>
      <c r="AI11" s="83"/>
      <c r="AJ11" s="83"/>
      <c r="AK11" s="83"/>
      <c r="AL11" s="84" t="s">
        <v>135</v>
      </c>
      <c r="AM11" s="84"/>
      <c r="AN11" s="84"/>
      <c r="AO11" s="84"/>
    </row>
    <row r="12" spans="1:41" x14ac:dyDescent="0.25">
      <c r="A12" s="69" t="s">
        <v>94</v>
      </c>
      <c r="B12" s="69"/>
      <c r="C12" s="144" t="s">
        <v>164</v>
      </c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6">
        <v>9</v>
      </c>
      <c r="S12" s="147"/>
      <c r="T12" s="147"/>
      <c r="U12" s="70" t="s">
        <v>158</v>
      </c>
      <c r="V12" s="72"/>
      <c r="W12" s="113"/>
      <c r="X12" s="114"/>
      <c r="Y12" s="115"/>
      <c r="Z12" s="76">
        <f t="shared" si="1"/>
        <v>0</v>
      </c>
      <c r="AA12" s="77"/>
      <c r="AB12" s="77"/>
      <c r="AC12" s="78"/>
      <c r="AD12" s="79" t="s">
        <v>135</v>
      </c>
      <c r="AE12" s="80"/>
      <c r="AF12" s="80"/>
      <c r="AG12" s="81"/>
      <c r="AH12" s="83">
        <f t="shared" si="0"/>
        <v>0</v>
      </c>
      <c r="AI12" s="83"/>
      <c r="AJ12" s="83"/>
      <c r="AK12" s="83"/>
      <c r="AL12" s="84" t="s">
        <v>135</v>
      </c>
      <c r="AM12" s="84"/>
      <c r="AN12" s="84"/>
      <c r="AO12" s="84"/>
    </row>
    <row r="13" spans="1:41" x14ac:dyDescent="0.25">
      <c r="A13" s="69" t="s">
        <v>95</v>
      </c>
      <c r="B13" s="69"/>
      <c r="C13" s="144" t="s">
        <v>165</v>
      </c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6">
        <v>13</v>
      </c>
      <c r="S13" s="147"/>
      <c r="T13" s="147"/>
      <c r="U13" s="70" t="s">
        <v>158</v>
      </c>
      <c r="V13" s="72"/>
      <c r="W13" s="113"/>
      <c r="X13" s="114"/>
      <c r="Y13" s="115"/>
      <c r="Z13" s="76">
        <f t="shared" si="1"/>
        <v>0</v>
      </c>
      <c r="AA13" s="77"/>
      <c r="AB13" s="77"/>
      <c r="AC13" s="78"/>
      <c r="AD13" s="79" t="s">
        <v>135</v>
      </c>
      <c r="AE13" s="80"/>
      <c r="AF13" s="80"/>
      <c r="AG13" s="81"/>
      <c r="AH13" s="83">
        <f t="shared" si="0"/>
        <v>0</v>
      </c>
      <c r="AI13" s="83"/>
      <c r="AJ13" s="83"/>
      <c r="AK13" s="83"/>
      <c r="AL13" s="84" t="s">
        <v>135</v>
      </c>
      <c r="AM13" s="84"/>
      <c r="AN13" s="84"/>
      <c r="AO13" s="84"/>
    </row>
    <row r="14" spans="1:41" x14ac:dyDescent="0.25">
      <c r="A14" s="69" t="s">
        <v>96</v>
      </c>
      <c r="B14" s="69"/>
      <c r="C14" s="144" t="s">
        <v>166</v>
      </c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6">
        <v>11</v>
      </c>
      <c r="S14" s="147"/>
      <c r="T14" s="147"/>
      <c r="U14" s="70" t="s">
        <v>158</v>
      </c>
      <c r="V14" s="72"/>
      <c r="W14" s="113"/>
      <c r="X14" s="114"/>
      <c r="Y14" s="115"/>
      <c r="Z14" s="76">
        <f t="shared" si="1"/>
        <v>0</v>
      </c>
      <c r="AA14" s="77"/>
      <c r="AB14" s="77"/>
      <c r="AC14" s="78"/>
      <c r="AD14" s="79" t="s">
        <v>135</v>
      </c>
      <c r="AE14" s="80"/>
      <c r="AF14" s="80"/>
      <c r="AG14" s="81"/>
      <c r="AH14" s="83">
        <f t="shared" si="0"/>
        <v>0</v>
      </c>
      <c r="AI14" s="83"/>
      <c r="AJ14" s="83"/>
      <c r="AK14" s="83"/>
      <c r="AL14" s="84" t="s">
        <v>135</v>
      </c>
      <c r="AM14" s="84"/>
      <c r="AN14" s="84"/>
      <c r="AO14" s="84"/>
    </row>
    <row r="15" spans="1:41" x14ac:dyDescent="0.25">
      <c r="A15" s="69" t="s">
        <v>97</v>
      </c>
      <c r="B15" s="69"/>
      <c r="C15" s="144" t="s">
        <v>167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6">
        <v>11</v>
      </c>
      <c r="S15" s="147"/>
      <c r="T15" s="147"/>
      <c r="U15" s="70" t="s">
        <v>158</v>
      </c>
      <c r="V15" s="72"/>
      <c r="W15" s="113"/>
      <c r="X15" s="114"/>
      <c r="Y15" s="115"/>
      <c r="Z15" s="76">
        <f t="shared" si="1"/>
        <v>0</v>
      </c>
      <c r="AA15" s="77"/>
      <c r="AB15" s="77"/>
      <c r="AC15" s="78"/>
      <c r="AD15" s="79" t="s">
        <v>135</v>
      </c>
      <c r="AE15" s="80"/>
      <c r="AF15" s="80"/>
      <c r="AG15" s="81"/>
      <c r="AH15" s="83">
        <f t="shared" si="0"/>
        <v>0</v>
      </c>
      <c r="AI15" s="83"/>
      <c r="AJ15" s="83"/>
      <c r="AK15" s="83"/>
      <c r="AL15" s="84" t="s">
        <v>135</v>
      </c>
      <c r="AM15" s="84"/>
      <c r="AN15" s="84"/>
      <c r="AO15" s="84"/>
    </row>
    <row r="16" spans="1:41" x14ac:dyDescent="0.25">
      <c r="A16" s="69" t="s">
        <v>98</v>
      </c>
      <c r="B16" s="69"/>
      <c r="C16" s="144" t="s">
        <v>168</v>
      </c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6">
        <v>5</v>
      </c>
      <c r="S16" s="147"/>
      <c r="T16" s="147"/>
      <c r="U16" s="70" t="s">
        <v>158</v>
      </c>
      <c r="V16" s="72"/>
      <c r="W16" s="113"/>
      <c r="X16" s="114"/>
      <c r="Y16" s="115"/>
      <c r="Z16" s="76">
        <f t="shared" si="1"/>
        <v>0</v>
      </c>
      <c r="AA16" s="77"/>
      <c r="AB16" s="77"/>
      <c r="AC16" s="78"/>
      <c r="AD16" s="79" t="s">
        <v>135</v>
      </c>
      <c r="AE16" s="80"/>
      <c r="AF16" s="80"/>
      <c r="AG16" s="81"/>
      <c r="AH16" s="83">
        <f t="shared" si="0"/>
        <v>0</v>
      </c>
      <c r="AI16" s="83"/>
      <c r="AJ16" s="83"/>
      <c r="AK16" s="83"/>
      <c r="AL16" s="84" t="s">
        <v>135</v>
      </c>
      <c r="AM16" s="84"/>
      <c r="AN16" s="84"/>
      <c r="AO16" s="84"/>
    </row>
    <row r="17" spans="1:41" x14ac:dyDescent="0.25">
      <c r="A17" s="69" t="s">
        <v>99</v>
      </c>
      <c r="B17" s="69"/>
      <c r="C17" s="144" t="s">
        <v>169</v>
      </c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6">
        <v>2</v>
      </c>
      <c r="S17" s="147"/>
      <c r="T17" s="147"/>
      <c r="U17" s="70" t="s">
        <v>158</v>
      </c>
      <c r="V17" s="72"/>
      <c r="W17" s="113"/>
      <c r="X17" s="114"/>
      <c r="Y17" s="115"/>
      <c r="Z17" s="76">
        <f t="shared" si="1"/>
        <v>0</v>
      </c>
      <c r="AA17" s="77"/>
      <c r="AB17" s="77"/>
      <c r="AC17" s="78"/>
      <c r="AD17" s="79" t="s">
        <v>135</v>
      </c>
      <c r="AE17" s="80"/>
      <c r="AF17" s="80"/>
      <c r="AG17" s="81"/>
      <c r="AH17" s="83">
        <f t="shared" si="0"/>
        <v>0</v>
      </c>
      <c r="AI17" s="83"/>
      <c r="AJ17" s="83"/>
      <c r="AK17" s="83"/>
      <c r="AL17" s="84" t="s">
        <v>135</v>
      </c>
      <c r="AM17" s="84"/>
      <c r="AN17" s="84"/>
      <c r="AO17" s="84"/>
    </row>
    <row r="18" spans="1:41" x14ac:dyDescent="0.25">
      <c r="A18" s="69" t="s">
        <v>100</v>
      </c>
      <c r="B18" s="69"/>
      <c r="C18" s="144" t="s">
        <v>170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6">
        <v>22</v>
      </c>
      <c r="S18" s="147"/>
      <c r="T18" s="147"/>
      <c r="U18" s="70" t="s">
        <v>158</v>
      </c>
      <c r="V18" s="72"/>
      <c r="W18" s="113"/>
      <c r="X18" s="114"/>
      <c r="Y18" s="115"/>
      <c r="Z18" s="76">
        <f t="shared" si="1"/>
        <v>0</v>
      </c>
      <c r="AA18" s="77"/>
      <c r="AB18" s="77"/>
      <c r="AC18" s="78"/>
      <c r="AD18" s="79" t="s">
        <v>135</v>
      </c>
      <c r="AE18" s="80"/>
      <c r="AF18" s="80"/>
      <c r="AG18" s="81"/>
      <c r="AH18" s="83">
        <f t="shared" si="0"/>
        <v>0</v>
      </c>
      <c r="AI18" s="83"/>
      <c r="AJ18" s="83"/>
      <c r="AK18" s="83"/>
      <c r="AL18" s="84" t="s">
        <v>135</v>
      </c>
      <c r="AM18" s="84"/>
      <c r="AN18" s="84"/>
      <c r="AO18" s="84"/>
    </row>
    <row r="19" spans="1:41" x14ac:dyDescent="0.25">
      <c r="A19" s="69" t="s">
        <v>101</v>
      </c>
      <c r="B19" s="69"/>
      <c r="C19" s="144" t="s">
        <v>171</v>
      </c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6">
        <v>9</v>
      </c>
      <c r="S19" s="147"/>
      <c r="T19" s="147"/>
      <c r="U19" s="70" t="s">
        <v>158</v>
      </c>
      <c r="V19" s="72"/>
      <c r="W19" s="113"/>
      <c r="X19" s="114"/>
      <c r="Y19" s="115"/>
      <c r="Z19" s="76">
        <f t="shared" si="1"/>
        <v>0</v>
      </c>
      <c r="AA19" s="77"/>
      <c r="AB19" s="77"/>
      <c r="AC19" s="78"/>
      <c r="AD19" s="79" t="s">
        <v>135</v>
      </c>
      <c r="AE19" s="80"/>
      <c r="AF19" s="80"/>
      <c r="AG19" s="81"/>
      <c r="AH19" s="83">
        <f t="shared" si="0"/>
        <v>0</v>
      </c>
      <c r="AI19" s="83"/>
      <c r="AJ19" s="83"/>
      <c r="AK19" s="83"/>
      <c r="AL19" s="84" t="s">
        <v>135</v>
      </c>
      <c r="AM19" s="84"/>
      <c r="AN19" s="84"/>
      <c r="AO19" s="84"/>
    </row>
    <row r="20" spans="1:41" x14ac:dyDescent="0.25">
      <c r="A20" s="69" t="s">
        <v>102</v>
      </c>
      <c r="B20" s="69"/>
      <c r="C20" s="144" t="s">
        <v>172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6">
        <v>13</v>
      </c>
      <c r="S20" s="147"/>
      <c r="T20" s="147"/>
      <c r="U20" s="70" t="s">
        <v>158</v>
      </c>
      <c r="V20" s="72"/>
      <c r="W20" s="113"/>
      <c r="X20" s="114"/>
      <c r="Y20" s="115"/>
      <c r="Z20" s="76">
        <f t="shared" si="1"/>
        <v>0</v>
      </c>
      <c r="AA20" s="77"/>
      <c r="AB20" s="77"/>
      <c r="AC20" s="78"/>
      <c r="AD20" s="79" t="s">
        <v>135</v>
      </c>
      <c r="AE20" s="80"/>
      <c r="AF20" s="80"/>
      <c r="AG20" s="81"/>
      <c r="AH20" s="83">
        <f t="shared" si="0"/>
        <v>0</v>
      </c>
      <c r="AI20" s="83"/>
      <c r="AJ20" s="83"/>
      <c r="AK20" s="83"/>
      <c r="AL20" s="84" t="s">
        <v>135</v>
      </c>
      <c r="AM20" s="84"/>
      <c r="AN20" s="84"/>
      <c r="AO20" s="84"/>
    </row>
    <row r="21" spans="1:41" x14ac:dyDescent="0.25">
      <c r="A21" s="69" t="s">
        <v>103</v>
      </c>
      <c r="B21" s="69"/>
      <c r="C21" s="144" t="s">
        <v>173</v>
      </c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6">
        <v>13</v>
      </c>
      <c r="S21" s="147"/>
      <c r="T21" s="147"/>
      <c r="U21" s="70" t="s">
        <v>158</v>
      </c>
      <c r="V21" s="72"/>
      <c r="W21" s="113"/>
      <c r="X21" s="114"/>
      <c r="Y21" s="115"/>
      <c r="Z21" s="76">
        <f t="shared" si="1"/>
        <v>0</v>
      </c>
      <c r="AA21" s="77"/>
      <c r="AB21" s="77"/>
      <c r="AC21" s="78"/>
      <c r="AD21" s="79" t="s">
        <v>135</v>
      </c>
      <c r="AE21" s="80"/>
      <c r="AF21" s="80"/>
      <c r="AG21" s="81"/>
      <c r="AH21" s="83">
        <f t="shared" si="0"/>
        <v>0</v>
      </c>
      <c r="AI21" s="83"/>
      <c r="AJ21" s="83"/>
      <c r="AK21" s="83"/>
      <c r="AL21" s="84" t="s">
        <v>135</v>
      </c>
      <c r="AM21" s="84"/>
      <c r="AN21" s="84"/>
      <c r="AO21" s="84"/>
    </row>
    <row r="22" spans="1:41" x14ac:dyDescent="0.25">
      <c r="A22" s="69" t="s">
        <v>104</v>
      </c>
      <c r="B22" s="69"/>
      <c r="C22" s="144" t="s">
        <v>174</v>
      </c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6">
        <v>14</v>
      </c>
      <c r="S22" s="147"/>
      <c r="T22" s="147"/>
      <c r="U22" s="70" t="s">
        <v>158</v>
      </c>
      <c r="V22" s="72"/>
      <c r="W22" s="113"/>
      <c r="X22" s="114"/>
      <c r="Y22" s="115"/>
      <c r="Z22" s="76">
        <f t="shared" si="1"/>
        <v>0</v>
      </c>
      <c r="AA22" s="77"/>
      <c r="AB22" s="77"/>
      <c r="AC22" s="78"/>
      <c r="AD22" s="79" t="s">
        <v>135</v>
      </c>
      <c r="AE22" s="80"/>
      <c r="AF22" s="80"/>
      <c r="AG22" s="81"/>
      <c r="AH22" s="83">
        <f t="shared" si="0"/>
        <v>0</v>
      </c>
      <c r="AI22" s="83"/>
      <c r="AJ22" s="83"/>
      <c r="AK22" s="83"/>
      <c r="AL22" s="84" t="s">
        <v>135</v>
      </c>
      <c r="AM22" s="84"/>
      <c r="AN22" s="84"/>
      <c r="AO22" s="84"/>
    </row>
    <row r="23" spans="1:41" x14ac:dyDescent="0.25">
      <c r="A23" s="69" t="s">
        <v>105</v>
      </c>
      <c r="B23" s="69"/>
      <c r="C23" s="144" t="s">
        <v>175</v>
      </c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6">
        <v>4</v>
      </c>
      <c r="S23" s="147"/>
      <c r="T23" s="147"/>
      <c r="U23" s="70" t="s">
        <v>158</v>
      </c>
      <c r="V23" s="72"/>
      <c r="W23" s="113"/>
      <c r="X23" s="114"/>
      <c r="Y23" s="115"/>
      <c r="Z23" s="76">
        <f t="shared" si="1"/>
        <v>0</v>
      </c>
      <c r="AA23" s="77"/>
      <c r="AB23" s="77"/>
      <c r="AC23" s="78"/>
      <c r="AD23" s="79" t="s">
        <v>135</v>
      </c>
      <c r="AE23" s="80"/>
      <c r="AF23" s="80"/>
      <c r="AG23" s="81"/>
      <c r="AH23" s="83">
        <f t="shared" si="0"/>
        <v>0</v>
      </c>
      <c r="AI23" s="83"/>
      <c r="AJ23" s="83"/>
      <c r="AK23" s="83"/>
      <c r="AL23" s="84" t="s">
        <v>135</v>
      </c>
      <c r="AM23" s="84"/>
      <c r="AN23" s="84"/>
      <c r="AO23" s="84"/>
    </row>
    <row r="24" spans="1:41" x14ac:dyDescent="0.25">
      <c r="A24" s="69" t="s">
        <v>106</v>
      </c>
      <c r="B24" s="69"/>
      <c r="C24" s="144" t="s">
        <v>176</v>
      </c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6">
        <v>4</v>
      </c>
      <c r="S24" s="147"/>
      <c r="T24" s="147"/>
      <c r="U24" s="70" t="s">
        <v>158</v>
      </c>
      <c r="V24" s="72"/>
      <c r="W24" s="113"/>
      <c r="X24" s="114"/>
      <c r="Y24" s="115"/>
      <c r="Z24" s="76">
        <f t="shared" si="1"/>
        <v>0</v>
      </c>
      <c r="AA24" s="77"/>
      <c r="AB24" s="77"/>
      <c r="AC24" s="78"/>
      <c r="AD24" s="79" t="s">
        <v>135</v>
      </c>
      <c r="AE24" s="80"/>
      <c r="AF24" s="80"/>
      <c r="AG24" s="81"/>
      <c r="AH24" s="83">
        <f t="shared" si="0"/>
        <v>0</v>
      </c>
      <c r="AI24" s="83"/>
      <c r="AJ24" s="83"/>
      <c r="AK24" s="83"/>
      <c r="AL24" s="84" t="s">
        <v>135</v>
      </c>
      <c r="AM24" s="84"/>
      <c r="AN24" s="84"/>
      <c r="AO24" s="84"/>
    </row>
    <row r="25" spans="1:41" x14ac:dyDescent="0.25">
      <c r="A25" s="69" t="s">
        <v>107</v>
      </c>
      <c r="B25" s="69"/>
      <c r="C25" s="144" t="s">
        <v>177</v>
      </c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6">
        <v>4</v>
      </c>
      <c r="S25" s="147"/>
      <c r="T25" s="147"/>
      <c r="U25" s="70" t="s">
        <v>158</v>
      </c>
      <c r="V25" s="72"/>
      <c r="W25" s="113"/>
      <c r="X25" s="114"/>
      <c r="Y25" s="115"/>
      <c r="Z25" s="76">
        <f t="shared" si="1"/>
        <v>0</v>
      </c>
      <c r="AA25" s="77"/>
      <c r="AB25" s="77"/>
      <c r="AC25" s="78"/>
      <c r="AD25" s="79" t="s">
        <v>135</v>
      </c>
      <c r="AE25" s="80"/>
      <c r="AF25" s="80"/>
      <c r="AG25" s="81"/>
      <c r="AH25" s="83">
        <f t="shared" si="0"/>
        <v>0</v>
      </c>
      <c r="AI25" s="83"/>
      <c r="AJ25" s="83"/>
      <c r="AK25" s="83"/>
      <c r="AL25" s="84" t="s">
        <v>135</v>
      </c>
      <c r="AM25" s="84"/>
      <c r="AN25" s="84"/>
      <c r="AO25" s="84"/>
    </row>
    <row r="26" spans="1:41" x14ac:dyDescent="0.25">
      <c r="A26" s="69" t="s">
        <v>108</v>
      </c>
      <c r="B26" s="69"/>
      <c r="C26" s="144" t="s">
        <v>178</v>
      </c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6">
        <v>4</v>
      </c>
      <c r="S26" s="147"/>
      <c r="T26" s="147"/>
      <c r="U26" s="70" t="s">
        <v>158</v>
      </c>
      <c r="V26" s="72"/>
      <c r="W26" s="113"/>
      <c r="X26" s="114"/>
      <c r="Y26" s="115"/>
      <c r="Z26" s="76">
        <f t="shared" si="1"/>
        <v>0</v>
      </c>
      <c r="AA26" s="77"/>
      <c r="AB26" s="77"/>
      <c r="AC26" s="78"/>
      <c r="AD26" s="79" t="s">
        <v>135</v>
      </c>
      <c r="AE26" s="80"/>
      <c r="AF26" s="80"/>
      <c r="AG26" s="81"/>
      <c r="AH26" s="83">
        <f t="shared" si="0"/>
        <v>0</v>
      </c>
      <c r="AI26" s="83"/>
      <c r="AJ26" s="83"/>
      <c r="AK26" s="83"/>
      <c r="AL26" s="84" t="s">
        <v>135</v>
      </c>
      <c r="AM26" s="84"/>
      <c r="AN26" s="84"/>
      <c r="AO26" s="84"/>
    </row>
    <row r="27" spans="1:41" x14ac:dyDescent="0.25">
      <c r="A27" s="69" t="s">
        <v>109</v>
      </c>
      <c r="B27" s="69"/>
      <c r="C27" s="144" t="s">
        <v>179</v>
      </c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6">
        <v>10</v>
      </c>
      <c r="S27" s="147"/>
      <c r="T27" s="147"/>
      <c r="U27" s="70" t="s">
        <v>158</v>
      </c>
      <c r="V27" s="72"/>
      <c r="W27" s="113"/>
      <c r="X27" s="114"/>
      <c r="Y27" s="115"/>
      <c r="Z27" s="76">
        <f t="shared" si="1"/>
        <v>0</v>
      </c>
      <c r="AA27" s="77"/>
      <c r="AB27" s="77"/>
      <c r="AC27" s="78"/>
      <c r="AD27" s="79" t="s">
        <v>135</v>
      </c>
      <c r="AE27" s="80"/>
      <c r="AF27" s="80"/>
      <c r="AG27" s="81"/>
      <c r="AH27" s="83">
        <f t="shared" si="0"/>
        <v>0</v>
      </c>
      <c r="AI27" s="83"/>
      <c r="AJ27" s="83"/>
      <c r="AK27" s="83"/>
      <c r="AL27" s="84" t="s">
        <v>135</v>
      </c>
      <c r="AM27" s="84"/>
      <c r="AN27" s="84"/>
      <c r="AO27" s="84"/>
    </row>
    <row r="28" spans="1:41" x14ac:dyDescent="0.25">
      <c r="A28" s="69" t="s">
        <v>110</v>
      </c>
      <c r="B28" s="69"/>
      <c r="C28" s="144" t="s">
        <v>180</v>
      </c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6">
        <v>2</v>
      </c>
      <c r="S28" s="147"/>
      <c r="T28" s="147"/>
      <c r="U28" s="70" t="s">
        <v>158</v>
      </c>
      <c r="V28" s="72"/>
      <c r="W28" s="113"/>
      <c r="X28" s="114"/>
      <c r="Y28" s="115"/>
      <c r="Z28" s="76">
        <f t="shared" si="1"/>
        <v>0</v>
      </c>
      <c r="AA28" s="77"/>
      <c r="AB28" s="77"/>
      <c r="AC28" s="78"/>
      <c r="AD28" s="79" t="s">
        <v>135</v>
      </c>
      <c r="AE28" s="80"/>
      <c r="AF28" s="80"/>
      <c r="AG28" s="81"/>
      <c r="AH28" s="83">
        <f t="shared" si="0"/>
        <v>0</v>
      </c>
      <c r="AI28" s="83"/>
      <c r="AJ28" s="83"/>
      <c r="AK28" s="83"/>
      <c r="AL28" s="84" t="s">
        <v>135</v>
      </c>
      <c r="AM28" s="84"/>
      <c r="AN28" s="84"/>
      <c r="AO28" s="84"/>
    </row>
    <row r="29" spans="1:41" x14ac:dyDescent="0.25">
      <c r="A29" s="69" t="s">
        <v>111</v>
      </c>
      <c r="B29" s="69"/>
      <c r="C29" s="144" t="s">
        <v>181</v>
      </c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6">
        <v>30</v>
      </c>
      <c r="S29" s="147"/>
      <c r="T29" s="147"/>
      <c r="U29" s="70" t="s">
        <v>158</v>
      </c>
      <c r="V29" s="72"/>
      <c r="W29" s="113"/>
      <c r="X29" s="114"/>
      <c r="Y29" s="115"/>
      <c r="Z29" s="76">
        <f t="shared" si="1"/>
        <v>0</v>
      </c>
      <c r="AA29" s="77"/>
      <c r="AB29" s="77"/>
      <c r="AC29" s="78"/>
      <c r="AD29" s="79" t="s">
        <v>135</v>
      </c>
      <c r="AE29" s="80"/>
      <c r="AF29" s="80"/>
      <c r="AG29" s="81"/>
      <c r="AH29" s="83">
        <f t="shared" si="0"/>
        <v>0</v>
      </c>
      <c r="AI29" s="83"/>
      <c r="AJ29" s="83"/>
      <c r="AK29" s="83"/>
      <c r="AL29" s="84" t="s">
        <v>135</v>
      </c>
      <c r="AM29" s="84"/>
      <c r="AN29" s="84"/>
      <c r="AO29" s="84"/>
    </row>
    <row r="30" spans="1:41" x14ac:dyDescent="0.25">
      <c r="A30" s="69" t="s">
        <v>112</v>
      </c>
      <c r="B30" s="69"/>
      <c r="C30" s="144" t="s">
        <v>182</v>
      </c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6">
        <v>8</v>
      </c>
      <c r="S30" s="147"/>
      <c r="T30" s="147"/>
      <c r="U30" s="70" t="s">
        <v>158</v>
      </c>
      <c r="V30" s="72"/>
      <c r="W30" s="113"/>
      <c r="X30" s="114"/>
      <c r="Y30" s="115"/>
      <c r="Z30" s="76">
        <f t="shared" si="1"/>
        <v>0</v>
      </c>
      <c r="AA30" s="77"/>
      <c r="AB30" s="77"/>
      <c r="AC30" s="78"/>
      <c r="AD30" s="79" t="s">
        <v>135</v>
      </c>
      <c r="AE30" s="80"/>
      <c r="AF30" s="80"/>
      <c r="AG30" s="81"/>
      <c r="AH30" s="83">
        <f t="shared" si="0"/>
        <v>0</v>
      </c>
      <c r="AI30" s="83"/>
      <c r="AJ30" s="83"/>
      <c r="AK30" s="83"/>
      <c r="AL30" s="84" t="s">
        <v>135</v>
      </c>
      <c r="AM30" s="84"/>
      <c r="AN30" s="84"/>
      <c r="AO30" s="84"/>
    </row>
    <row r="31" spans="1:41" x14ac:dyDescent="0.25">
      <c r="A31" s="69" t="s">
        <v>113</v>
      </c>
      <c r="B31" s="69"/>
      <c r="C31" s="144" t="s">
        <v>183</v>
      </c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6">
        <v>5</v>
      </c>
      <c r="S31" s="147"/>
      <c r="T31" s="147"/>
      <c r="U31" s="70" t="s">
        <v>158</v>
      </c>
      <c r="V31" s="72"/>
      <c r="W31" s="113"/>
      <c r="X31" s="114"/>
      <c r="Y31" s="115"/>
      <c r="Z31" s="76">
        <f t="shared" si="1"/>
        <v>0</v>
      </c>
      <c r="AA31" s="77"/>
      <c r="AB31" s="77"/>
      <c r="AC31" s="78"/>
      <c r="AD31" s="79" t="s">
        <v>135</v>
      </c>
      <c r="AE31" s="80"/>
      <c r="AF31" s="80"/>
      <c r="AG31" s="81"/>
      <c r="AH31" s="83">
        <f t="shared" si="0"/>
        <v>0</v>
      </c>
      <c r="AI31" s="83"/>
      <c r="AJ31" s="83"/>
      <c r="AK31" s="83"/>
      <c r="AL31" s="84" t="s">
        <v>135</v>
      </c>
      <c r="AM31" s="84"/>
      <c r="AN31" s="84"/>
      <c r="AO31" s="84"/>
    </row>
    <row r="32" spans="1:41" x14ac:dyDescent="0.25">
      <c r="A32" s="69" t="s">
        <v>114</v>
      </c>
      <c r="B32" s="69"/>
      <c r="C32" s="144" t="s">
        <v>184</v>
      </c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6">
        <v>14</v>
      </c>
      <c r="S32" s="147"/>
      <c r="T32" s="147"/>
      <c r="U32" s="70" t="s">
        <v>158</v>
      </c>
      <c r="V32" s="72"/>
      <c r="W32" s="113"/>
      <c r="X32" s="114"/>
      <c r="Y32" s="115"/>
      <c r="Z32" s="76">
        <f t="shared" si="1"/>
        <v>0</v>
      </c>
      <c r="AA32" s="77"/>
      <c r="AB32" s="77"/>
      <c r="AC32" s="78"/>
      <c r="AD32" s="79" t="s">
        <v>135</v>
      </c>
      <c r="AE32" s="80"/>
      <c r="AF32" s="80"/>
      <c r="AG32" s="81"/>
      <c r="AH32" s="83">
        <f t="shared" si="0"/>
        <v>0</v>
      </c>
      <c r="AI32" s="83"/>
      <c r="AJ32" s="83"/>
      <c r="AK32" s="83"/>
      <c r="AL32" s="84" t="s">
        <v>135</v>
      </c>
      <c r="AM32" s="84"/>
      <c r="AN32" s="84"/>
      <c r="AO32" s="84"/>
    </row>
    <row r="33" spans="1:41" x14ac:dyDescent="0.25">
      <c r="A33" s="69" t="s">
        <v>115</v>
      </c>
      <c r="B33" s="69"/>
      <c r="C33" s="144" t="s">
        <v>185</v>
      </c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6">
        <v>6</v>
      </c>
      <c r="S33" s="147"/>
      <c r="T33" s="147"/>
      <c r="U33" s="70" t="s">
        <v>158</v>
      </c>
      <c r="V33" s="72"/>
      <c r="W33" s="113"/>
      <c r="X33" s="114"/>
      <c r="Y33" s="115"/>
      <c r="Z33" s="76">
        <f t="shared" si="1"/>
        <v>0</v>
      </c>
      <c r="AA33" s="77"/>
      <c r="AB33" s="77"/>
      <c r="AC33" s="78"/>
      <c r="AD33" s="79" t="s">
        <v>135</v>
      </c>
      <c r="AE33" s="80"/>
      <c r="AF33" s="80"/>
      <c r="AG33" s="81"/>
      <c r="AH33" s="83">
        <f t="shared" si="0"/>
        <v>0</v>
      </c>
      <c r="AI33" s="83"/>
      <c r="AJ33" s="83"/>
      <c r="AK33" s="83"/>
      <c r="AL33" s="84" t="s">
        <v>135</v>
      </c>
      <c r="AM33" s="84"/>
      <c r="AN33" s="84"/>
      <c r="AO33" s="84"/>
    </row>
    <row r="34" spans="1:41" x14ac:dyDescent="0.25">
      <c r="A34" s="69" t="s">
        <v>116</v>
      </c>
      <c r="B34" s="69"/>
      <c r="C34" s="144" t="s">
        <v>186</v>
      </c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6">
        <v>10</v>
      </c>
      <c r="S34" s="147"/>
      <c r="T34" s="147"/>
      <c r="U34" s="70" t="s">
        <v>158</v>
      </c>
      <c r="V34" s="72"/>
      <c r="W34" s="113"/>
      <c r="X34" s="114"/>
      <c r="Y34" s="115"/>
      <c r="Z34" s="76">
        <f t="shared" si="1"/>
        <v>0</v>
      </c>
      <c r="AA34" s="77"/>
      <c r="AB34" s="77"/>
      <c r="AC34" s="78"/>
      <c r="AD34" s="79" t="s">
        <v>135</v>
      </c>
      <c r="AE34" s="80"/>
      <c r="AF34" s="80"/>
      <c r="AG34" s="81"/>
      <c r="AH34" s="83">
        <f t="shared" si="0"/>
        <v>0</v>
      </c>
      <c r="AI34" s="83"/>
      <c r="AJ34" s="83"/>
      <c r="AK34" s="83"/>
      <c r="AL34" s="84" t="s">
        <v>135</v>
      </c>
      <c r="AM34" s="84"/>
      <c r="AN34" s="84"/>
      <c r="AO34" s="84"/>
    </row>
    <row r="35" spans="1:41" x14ac:dyDescent="0.25">
      <c r="A35" s="69" t="s">
        <v>117</v>
      </c>
      <c r="B35" s="69"/>
      <c r="C35" s="144" t="s">
        <v>187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6">
        <v>17</v>
      </c>
      <c r="S35" s="147"/>
      <c r="T35" s="147"/>
      <c r="U35" s="70" t="s">
        <v>158</v>
      </c>
      <c r="V35" s="72"/>
      <c r="W35" s="113"/>
      <c r="X35" s="114"/>
      <c r="Y35" s="115"/>
      <c r="Z35" s="76">
        <f t="shared" si="1"/>
        <v>0</v>
      </c>
      <c r="AA35" s="77"/>
      <c r="AB35" s="77"/>
      <c r="AC35" s="78"/>
      <c r="AD35" s="79" t="s">
        <v>135</v>
      </c>
      <c r="AE35" s="80"/>
      <c r="AF35" s="80"/>
      <c r="AG35" s="81"/>
      <c r="AH35" s="83">
        <f t="shared" si="0"/>
        <v>0</v>
      </c>
      <c r="AI35" s="83"/>
      <c r="AJ35" s="83"/>
      <c r="AK35" s="83"/>
      <c r="AL35" s="84" t="s">
        <v>135</v>
      </c>
      <c r="AM35" s="84"/>
      <c r="AN35" s="84"/>
      <c r="AO35" s="84"/>
    </row>
    <row r="36" spans="1:41" x14ac:dyDescent="0.25">
      <c r="A36" s="69" t="s">
        <v>118</v>
      </c>
      <c r="B36" s="69"/>
      <c r="C36" s="144" t="s">
        <v>188</v>
      </c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6">
        <v>6</v>
      </c>
      <c r="S36" s="147"/>
      <c r="T36" s="147"/>
      <c r="U36" s="70" t="s">
        <v>158</v>
      </c>
      <c r="V36" s="72"/>
      <c r="W36" s="113"/>
      <c r="X36" s="114"/>
      <c r="Y36" s="115"/>
      <c r="Z36" s="76">
        <f t="shared" si="1"/>
        <v>0</v>
      </c>
      <c r="AA36" s="77"/>
      <c r="AB36" s="77"/>
      <c r="AC36" s="78"/>
      <c r="AD36" s="79" t="s">
        <v>135</v>
      </c>
      <c r="AE36" s="80"/>
      <c r="AF36" s="80"/>
      <c r="AG36" s="81"/>
      <c r="AH36" s="83">
        <f t="shared" si="0"/>
        <v>0</v>
      </c>
      <c r="AI36" s="83"/>
      <c r="AJ36" s="83"/>
      <c r="AK36" s="83"/>
      <c r="AL36" s="84" t="s">
        <v>135</v>
      </c>
      <c r="AM36" s="84"/>
      <c r="AN36" s="84"/>
      <c r="AO36" s="84"/>
    </row>
    <row r="37" spans="1:41" x14ac:dyDescent="0.25">
      <c r="A37" s="69" t="s">
        <v>119</v>
      </c>
      <c r="B37" s="69"/>
      <c r="C37" s="144" t="s">
        <v>189</v>
      </c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6">
        <v>31</v>
      </c>
      <c r="S37" s="147"/>
      <c r="T37" s="147"/>
      <c r="U37" s="70" t="s">
        <v>158</v>
      </c>
      <c r="V37" s="72"/>
      <c r="W37" s="113"/>
      <c r="X37" s="114"/>
      <c r="Y37" s="115"/>
      <c r="Z37" s="76">
        <f t="shared" si="1"/>
        <v>0</v>
      </c>
      <c r="AA37" s="77"/>
      <c r="AB37" s="77"/>
      <c r="AC37" s="78"/>
      <c r="AD37" s="79" t="s">
        <v>135</v>
      </c>
      <c r="AE37" s="80"/>
      <c r="AF37" s="80"/>
      <c r="AG37" s="81"/>
      <c r="AH37" s="83">
        <f t="shared" si="0"/>
        <v>0</v>
      </c>
      <c r="AI37" s="83"/>
      <c r="AJ37" s="83"/>
      <c r="AK37" s="83"/>
      <c r="AL37" s="84" t="s">
        <v>135</v>
      </c>
      <c r="AM37" s="84"/>
      <c r="AN37" s="84"/>
      <c r="AO37" s="84"/>
    </row>
    <row r="38" spans="1:41" x14ac:dyDescent="0.25">
      <c r="A38" s="69" t="s">
        <v>120</v>
      </c>
      <c r="B38" s="69"/>
      <c r="C38" s="144" t="s">
        <v>190</v>
      </c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6">
        <v>4</v>
      </c>
      <c r="S38" s="147"/>
      <c r="T38" s="147"/>
      <c r="U38" s="70" t="s">
        <v>158</v>
      </c>
      <c r="V38" s="72"/>
      <c r="W38" s="113"/>
      <c r="X38" s="114"/>
      <c r="Y38" s="115"/>
      <c r="Z38" s="76">
        <f t="shared" si="1"/>
        <v>0</v>
      </c>
      <c r="AA38" s="77"/>
      <c r="AB38" s="77"/>
      <c r="AC38" s="78"/>
      <c r="AD38" s="79" t="s">
        <v>135</v>
      </c>
      <c r="AE38" s="80"/>
      <c r="AF38" s="80"/>
      <c r="AG38" s="81"/>
      <c r="AH38" s="83">
        <f t="shared" si="0"/>
        <v>0</v>
      </c>
      <c r="AI38" s="83"/>
      <c r="AJ38" s="83"/>
      <c r="AK38" s="83"/>
      <c r="AL38" s="84" t="s">
        <v>135</v>
      </c>
      <c r="AM38" s="84"/>
      <c r="AN38" s="84"/>
      <c r="AO38" s="84"/>
    </row>
    <row r="39" spans="1:41" x14ac:dyDescent="0.25">
      <c r="A39" s="69" t="s">
        <v>121</v>
      </c>
      <c r="B39" s="69"/>
      <c r="C39" s="144" t="s">
        <v>191</v>
      </c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6">
        <v>8</v>
      </c>
      <c r="S39" s="147"/>
      <c r="T39" s="147"/>
      <c r="U39" s="70" t="s">
        <v>158</v>
      </c>
      <c r="V39" s="72"/>
      <c r="W39" s="113"/>
      <c r="X39" s="114"/>
      <c r="Y39" s="115"/>
      <c r="Z39" s="76">
        <f t="shared" si="1"/>
        <v>0</v>
      </c>
      <c r="AA39" s="77"/>
      <c r="AB39" s="77"/>
      <c r="AC39" s="78"/>
      <c r="AD39" s="79" t="s">
        <v>135</v>
      </c>
      <c r="AE39" s="80"/>
      <c r="AF39" s="80"/>
      <c r="AG39" s="81"/>
      <c r="AH39" s="83">
        <f t="shared" si="0"/>
        <v>0</v>
      </c>
      <c r="AI39" s="83"/>
      <c r="AJ39" s="83"/>
      <c r="AK39" s="83"/>
      <c r="AL39" s="84" t="s">
        <v>135</v>
      </c>
      <c r="AM39" s="84"/>
      <c r="AN39" s="84"/>
      <c r="AO39" s="84"/>
    </row>
    <row r="40" spans="1:41" x14ac:dyDescent="0.25">
      <c r="A40" s="69" t="s">
        <v>192</v>
      </c>
      <c r="B40" s="69"/>
      <c r="C40" s="144" t="s">
        <v>193</v>
      </c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6">
        <v>7</v>
      </c>
      <c r="S40" s="147"/>
      <c r="T40" s="147"/>
      <c r="U40" s="70" t="s">
        <v>158</v>
      </c>
      <c r="V40" s="72"/>
      <c r="W40" s="113"/>
      <c r="X40" s="114"/>
      <c r="Y40" s="115"/>
      <c r="Z40" s="76">
        <f t="shared" si="1"/>
        <v>0</v>
      </c>
      <c r="AA40" s="77"/>
      <c r="AB40" s="77"/>
      <c r="AC40" s="78"/>
      <c r="AD40" s="79" t="s">
        <v>135</v>
      </c>
      <c r="AE40" s="80"/>
      <c r="AF40" s="80"/>
      <c r="AG40" s="81"/>
      <c r="AH40" s="83">
        <f t="shared" si="0"/>
        <v>0</v>
      </c>
      <c r="AI40" s="83"/>
      <c r="AJ40" s="83"/>
      <c r="AK40" s="83"/>
      <c r="AL40" s="84" t="s">
        <v>135</v>
      </c>
      <c r="AM40" s="84"/>
      <c r="AN40" s="84"/>
      <c r="AO40" s="84"/>
    </row>
    <row r="41" spans="1:41" x14ac:dyDescent="0.25">
      <c r="A41" s="69" t="s">
        <v>194</v>
      </c>
      <c r="B41" s="69"/>
      <c r="C41" s="144" t="s">
        <v>195</v>
      </c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6">
        <v>4</v>
      </c>
      <c r="S41" s="147"/>
      <c r="T41" s="147"/>
      <c r="U41" s="70" t="s">
        <v>158</v>
      </c>
      <c r="V41" s="72"/>
      <c r="W41" s="113"/>
      <c r="X41" s="114"/>
      <c r="Y41" s="115"/>
      <c r="Z41" s="76">
        <f t="shared" si="1"/>
        <v>0</v>
      </c>
      <c r="AA41" s="77"/>
      <c r="AB41" s="77"/>
      <c r="AC41" s="78"/>
      <c r="AD41" s="79" t="s">
        <v>135</v>
      </c>
      <c r="AE41" s="80"/>
      <c r="AF41" s="80"/>
      <c r="AG41" s="81"/>
      <c r="AH41" s="83">
        <f t="shared" si="0"/>
        <v>0</v>
      </c>
      <c r="AI41" s="83"/>
      <c r="AJ41" s="83"/>
      <c r="AK41" s="83"/>
      <c r="AL41" s="84" t="s">
        <v>135</v>
      </c>
      <c r="AM41" s="84"/>
      <c r="AN41" s="84"/>
      <c r="AO41" s="84"/>
    </row>
    <row r="42" spans="1:41" x14ac:dyDescent="0.25">
      <c r="A42" s="69" t="s">
        <v>122</v>
      </c>
      <c r="B42" s="69"/>
      <c r="C42" s="144" t="s">
        <v>196</v>
      </c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6">
        <v>4</v>
      </c>
      <c r="S42" s="147"/>
      <c r="T42" s="147"/>
      <c r="U42" s="70" t="s">
        <v>158</v>
      </c>
      <c r="V42" s="72"/>
      <c r="W42" s="113"/>
      <c r="X42" s="114"/>
      <c r="Y42" s="115"/>
      <c r="Z42" s="76">
        <f t="shared" si="1"/>
        <v>0</v>
      </c>
      <c r="AA42" s="77"/>
      <c r="AB42" s="77"/>
      <c r="AC42" s="78"/>
      <c r="AD42" s="79" t="s">
        <v>135</v>
      </c>
      <c r="AE42" s="80"/>
      <c r="AF42" s="80"/>
      <c r="AG42" s="81"/>
      <c r="AH42" s="83">
        <f t="shared" si="0"/>
        <v>0</v>
      </c>
      <c r="AI42" s="83"/>
      <c r="AJ42" s="83"/>
      <c r="AK42" s="83"/>
      <c r="AL42" s="84" t="s">
        <v>135</v>
      </c>
      <c r="AM42" s="84"/>
      <c r="AN42" s="84"/>
      <c r="AO42" s="84"/>
    </row>
    <row r="43" spans="1:41" x14ac:dyDescent="0.25">
      <c r="A43" s="69" t="s">
        <v>123</v>
      </c>
      <c r="B43" s="69"/>
      <c r="C43" s="144" t="s">
        <v>197</v>
      </c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6">
        <v>64</v>
      </c>
      <c r="S43" s="147"/>
      <c r="T43" s="147"/>
      <c r="U43" s="70" t="s">
        <v>158</v>
      </c>
      <c r="V43" s="72"/>
      <c r="W43" s="113"/>
      <c r="X43" s="114"/>
      <c r="Y43" s="115"/>
      <c r="Z43" s="76">
        <f t="shared" si="1"/>
        <v>0</v>
      </c>
      <c r="AA43" s="77"/>
      <c r="AB43" s="77"/>
      <c r="AC43" s="78"/>
      <c r="AD43" s="79" t="s">
        <v>135</v>
      </c>
      <c r="AE43" s="80"/>
      <c r="AF43" s="80"/>
      <c r="AG43" s="81"/>
      <c r="AH43" s="83">
        <f t="shared" si="0"/>
        <v>0</v>
      </c>
      <c r="AI43" s="83"/>
      <c r="AJ43" s="83"/>
      <c r="AK43" s="83"/>
      <c r="AL43" s="84" t="s">
        <v>135</v>
      </c>
      <c r="AM43" s="84"/>
      <c r="AN43" s="84"/>
      <c r="AO43" s="84"/>
    </row>
    <row r="44" spans="1:41" x14ac:dyDescent="0.25">
      <c r="A44" s="69" t="s">
        <v>124</v>
      </c>
      <c r="B44" s="69"/>
      <c r="C44" s="144" t="s">
        <v>198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6">
        <v>17</v>
      </c>
      <c r="S44" s="147"/>
      <c r="T44" s="147"/>
      <c r="U44" s="70" t="s">
        <v>158</v>
      </c>
      <c r="V44" s="72"/>
      <c r="W44" s="113"/>
      <c r="X44" s="114"/>
      <c r="Y44" s="115"/>
      <c r="Z44" s="76">
        <f t="shared" si="1"/>
        <v>0</v>
      </c>
      <c r="AA44" s="77"/>
      <c r="AB44" s="77"/>
      <c r="AC44" s="78"/>
      <c r="AD44" s="79" t="s">
        <v>135</v>
      </c>
      <c r="AE44" s="80"/>
      <c r="AF44" s="80"/>
      <c r="AG44" s="81"/>
      <c r="AH44" s="83">
        <f t="shared" si="0"/>
        <v>0</v>
      </c>
      <c r="AI44" s="83"/>
      <c r="AJ44" s="83"/>
      <c r="AK44" s="83"/>
      <c r="AL44" s="84" t="s">
        <v>135</v>
      </c>
      <c r="AM44" s="84"/>
      <c r="AN44" s="84"/>
      <c r="AO44" s="84"/>
    </row>
    <row r="45" spans="1:41" x14ac:dyDescent="0.25">
      <c r="A45" s="69" t="s">
        <v>125</v>
      </c>
      <c r="B45" s="69"/>
      <c r="C45" s="144" t="s">
        <v>199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6">
        <v>11</v>
      </c>
      <c r="S45" s="147"/>
      <c r="T45" s="147"/>
      <c r="U45" s="70" t="s">
        <v>158</v>
      </c>
      <c r="V45" s="72"/>
      <c r="W45" s="113"/>
      <c r="X45" s="114"/>
      <c r="Y45" s="115"/>
      <c r="Z45" s="76">
        <f t="shared" si="1"/>
        <v>0</v>
      </c>
      <c r="AA45" s="77"/>
      <c r="AB45" s="77"/>
      <c r="AC45" s="78"/>
      <c r="AD45" s="79" t="s">
        <v>135</v>
      </c>
      <c r="AE45" s="80"/>
      <c r="AF45" s="80"/>
      <c r="AG45" s="81"/>
      <c r="AH45" s="83">
        <f t="shared" si="0"/>
        <v>0</v>
      </c>
      <c r="AI45" s="83"/>
      <c r="AJ45" s="83"/>
      <c r="AK45" s="83"/>
      <c r="AL45" s="84" t="s">
        <v>135</v>
      </c>
      <c r="AM45" s="84"/>
      <c r="AN45" s="84"/>
      <c r="AO45" s="84"/>
    </row>
    <row r="46" spans="1:41" x14ac:dyDescent="0.25">
      <c r="A46" s="69" t="s">
        <v>133</v>
      </c>
      <c r="B46" s="69"/>
      <c r="C46" s="144" t="s">
        <v>200</v>
      </c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6">
        <v>15</v>
      </c>
      <c r="S46" s="147"/>
      <c r="T46" s="147"/>
      <c r="U46" s="70" t="s">
        <v>158</v>
      </c>
      <c r="V46" s="72"/>
      <c r="W46" s="113"/>
      <c r="X46" s="114"/>
      <c r="Y46" s="115"/>
      <c r="Z46" s="76">
        <f t="shared" si="1"/>
        <v>0</v>
      </c>
      <c r="AA46" s="77"/>
      <c r="AB46" s="77"/>
      <c r="AC46" s="78"/>
      <c r="AD46" s="79" t="s">
        <v>135</v>
      </c>
      <c r="AE46" s="80"/>
      <c r="AF46" s="80"/>
      <c r="AG46" s="81"/>
      <c r="AH46" s="83">
        <f t="shared" si="0"/>
        <v>0</v>
      </c>
      <c r="AI46" s="83"/>
      <c r="AJ46" s="83"/>
      <c r="AK46" s="83"/>
      <c r="AL46" s="84" t="s">
        <v>135</v>
      </c>
      <c r="AM46" s="84"/>
      <c r="AN46" s="84"/>
      <c r="AO46" s="84"/>
    </row>
    <row r="47" spans="1:41" x14ac:dyDescent="0.25">
      <c r="A47" s="69" t="s">
        <v>137</v>
      </c>
      <c r="B47" s="69"/>
      <c r="C47" s="144" t="s">
        <v>201</v>
      </c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6">
        <v>5</v>
      </c>
      <c r="S47" s="147"/>
      <c r="T47" s="147"/>
      <c r="U47" s="70" t="s">
        <v>158</v>
      </c>
      <c r="V47" s="72"/>
      <c r="W47" s="113"/>
      <c r="X47" s="114"/>
      <c r="Y47" s="115"/>
      <c r="Z47" s="76">
        <f t="shared" si="1"/>
        <v>0</v>
      </c>
      <c r="AA47" s="77"/>
      <c r="AB47" s="77"/>
      <c r="AC47" s="78"/>
      <c r="AD47" s="79" t="s">
        <v>135</v>
      </c>
      <c r="AE47" s="80"/>
      <c r="AF47" s="80"/>
      <c r="AG47" s="81"/>
      <c r="AH47" s="83">
        <f t="shared" si="0"/>
        <v>0</v>
      </c>
      <c r="AI47" s="83"/>
      <c r="AJ47" s="83"/>
      <c r="AK47" s="83"/>
      <c r="AL47" s="84" t="s">
        <v>135</v>
      </c>
      <c r="AM47" s="84"/>
      <c r="AN47" s="84"/>
      <c r="AO47" s="84"/>
    </row>
    <row r="48" spans="1:41" x14ac:dyDescent="0.25">
      <c r="A48" s="69" t="s">
        <v>202</v>
      </c>
      <c r="B48" s="69"/>
      <c r="C48" s="144" t="s">
        <v>203</v>
      </c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6">
        <v>2</v>
      </c>
      <c r="S48" s="147"/>
      <c r="T48" s="147"/>
      <c r="U48" s="70" t="s">
        <v>158</v>
      </c>
      <c r="V48" s="72"/>
      <c r="W48" s="113"/>
      <c r="X48" s="114"/>
      <c r="Y48" s="115"/>
      <c r="Z48" s="76">
        <f t="shared" si="1"/>
        <v>0</v>
      </c>
      <c r="AA48" s="77"/>
      <c r="AB48" s="77"/>
      <c r="AC48" s="78"/>
      <c r="AD48" s="79" t="s">
        <v>135</v>
      </c>
      <c r="AE48" s="80"/>
      <c r="AF48" s="80"/>
      <c r="AG48" s="81"/>
      <c r="AH48" s="83">
        <f t="shared" si="0"/>
        <v>0</v>
      </c>
      <c r="AI48" s="83"/>
      <c r="AJ48" s="83"/>
      <c r="AK48" s="83"/>
      <c r="AL48" s="84" t="s">
        <v>135</v>
      </c>
      <c r="AM48" s="84"/>
      <c r="AN48" s="84"/>
      <c r="AO48" s="84"/>
    </row>
    <row r="49" spans="1:41" x14ac:dyDescent="0.25">
      <c r="A49" s="69" t="s">
        <v>139</v>
      </c>
      <c r="B49" s="69"/>
      <c r="C49" s="144" t="s">
        <v>204</v>
      </c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6">
        <v>10</v>
      </c>
      <c r="S49" s="147"/>
      <c r="T49" s="147"/>
      <c r="U49" s="70" t="s">
        <v>158</v>
      </c>
      <c r="V49" s="72"/>
      <c r="W49" s="113"/>
      <c r="X49" s="114"/>
      <c r="Y49" s="115"/>
      <c r="Z49" s="76">
        <f t="shared" si="1"/>
        <v>0</v>
      </c>
      <c r="AA49" s="77"/>
      <c r="AB49" s="77"/>
      <c r="AC49" s="78"/>
      <c r="AD49" s="79" t="s">
        <v>135</v>
      </c>
      <c r="AE49" s="80"/>
      <c r="AF49" s="80"/>
      <c r="AG49" s="81"/>
      <c r="AH49" s="83">
        <f t="shared" si="0"/>
        <v>0</v>
      </c>
      <c r="AI49" s="83"/>
      <c r="AJ49" s="83"/>
      <c r="AK49" s="83"/>
      <c r="AL49" s="84" t="s">
        <v>135</v>
      </c>
      <c r="AM49" s="84"/>
      <c r="AN49" s="84"/>
      <c r="AO49" s="84"/>
    </row>
    <row r="50" spans="1:41" x14ac:dyDescent="0.25">
      <c r="A50" s="69" t="s">
        <v>205</v>
      </c>
      <c r="B50" s="69"/>
      <c r="C50" s="144" t="s">
        <v>206</v>
      </c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6">
        <v>17</v>
      </c>
      <c r="S50" s="147"/>
      <c r="T50" s="147"/>
      <c r="U50" s="70" t="s">
        <v>158</v>
      </c>
      <c r="V50" s="72"/>
      <c r="W50" s="113"/>
      <c r="X50" s="114"/>
      <c r="Y50" s="115"/>
      <c r="Z50" s="76">
        <f t="shared" si="1"/>
        <v>0</v>
      </c>
      <c r="AA50" s="77"/>
      <c r="AB50" s="77"/>
      <c r="AC50" s="78"/>
      <c r="AD50" s="79" t="s">
        <v>135</v>
      </c>
      <c r="AE50" s="80"/>
      <c r="AF50" s="80"/>
      <c r="AG50" s="81"/>
      <c r="AH50" s="83">
        <f t="shared" si="0"/>
        <v>0</v>
      </c>
      <c r="AI50" s="83"/>
      <c r="AJ50" s="83"/>
      <c r="AK50" s="83"/>
      <c r="AL50" s="84" t="s">
        <v>135</v>
      </c>
      <c r="AM50" s="84"/>
      <c r="AN50" s="84"/>
      <c r="AO50" s="84"/>
    </row>
    <row r="51" spans="1:41" x14ac:dyDescent="0.25">
      <c r="A51" s="69" t="s">
        <v>207</v>
      </c>
      <c r="B51" s="69"/>
      <c r="C51" s="144" t="s">
        <v>208</v>
      </c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6">
        <v>20</v>
      </c>
      <c r="S51" s="147"/>
      <c r="T51" s="147"/>
      <c r="U51" s="70" t="s">
        <v>158</v>
      </c>
      <c r="V51" s="72"/>
      <c r="W51" s="113"/>
      <c r="X51" s="114"/>
      <c r="Y51" s="115"/>
      <c r="Z51" s="76">
        <f t="shared" si="1"/>
        <v>0</v>
      </c>
      <c r="AA51" s="77"/>
      <c r="AB51" s="77"/>
      <c r="AC51" s="78"/>
      <c r="AD51" s="79" t="s">
        <v>135</v>
      </c>
      <c r="AE51" s="80"/>
      <c r="AF51" s="80"/>
      <c r="AG51" s="81"/>
      <c r="AH51" s="83">
        <f t="shared" si="0"/>
        <v>0</v>
      </c>
      <c r="AI51" s="83"/>
      <c r="AJ51" s="83"/>
      <c r="AK51" s="83"/>
      <c r="AL51" s="84" t="s">
        <v>135</v>
      </c>
      <c r="AM51" s="84"/>
      <c r="AN51" s="84"/>
      <c r="AO51" s="84"/>
    </row>
    <row r="52" spans="1:41" x14ac:dyDescent="0.25">
      <c r="A52" s="69" t="s">
        <v>209</v>
      </c>
      <c r="B52" s="69"/>
      <c r="C52" s="144" t="s">
        <v>210</v>
      </c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6">
        <v>6</v>
      </c>
      <c r="S52" s="147"/>
      <c r="T52" s="147"/>
      <c r="U52" s="70" t="s">
        <v>158</v>
      </c>
      <c r="V52" s="72"/>
      <c r="W52" s="113"/>
      <c r="X52" s="114"/>
      <c r="Y52" s="115"/>
      <c r="Z52" s="76">
        <f t="shared" si="1"/>
        <v>0</v>
      </c>
      <c r="AA52" s="77"/>
      <c r="AB52" s="77"/>
      <c r="AC52" s="78"/>
      <c r="AD52" s="79" t="s">
        <v>135</v>
      </c>
      <c r="AE52" s="80"/>
      <c r="AF52" s="80"/>
      <c r="AG52" s="81"/>
      <c r="AH52" s="83">
        <f t="shared" si="0"/>
        <v>0</v>
      </c>
      <c r="AI52" s="83"/>
      <c r="AJ52" s="83"/>
      <c r="AK52" s="83"/>
      <c r="AL52" s="84" t="s">
        <v>135</v>
      </c>
      <c r="AM52" s="84"/>
      <c r="AN52" s="84"/>
      <c r="AO52" s="84"/>
    </row>
    <row r="53" spans="1:41" x14ac:dyDescent="0.25">
      <c r="A53" s="69" t="s">
        <v>211</v>
      </c>
      <c r="B53" s="69"/>
      <c r="C53" s="144" t="s">
        <v>212</v>
      </c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6">
        <v>9</v>
      </c>
      <c r="S53" s="147"/>
      <c r="T53" s="147"/>
      <c r="U53" s="70" t="s">
        <v>158</v>
      </c>
      <c r="V53" s="72"/>
      <c r="W53" s="113"/>
      <c r="X53" s="114"/>
      <c r="Y53" s="115"/>
      <c r="Z53" s="76">
        <f t="shared" si="1"/>
        <v>0</v>
      </c>
      <c r="AA53" s="77"/>
      <c r="AB53" s="77"/>
      <c r="AC53" s="78"/>
      <c r="AD53" s="79" t="s">
        <v>135</v>
      </c>
      <c r="AE53" s="80"/>
      <c r="AF53" s="80"/>
      <c r="AG53" s="81"/>
      <c r="AH53" s="83">
        <f t="shared" si="0"/>
        <v>0</v>
      </c>
      <c r="AI53" s="83"/>
      <c r="AJ53" s="83"/>
      <c r="AK53" s="83"/>
      <c r="AL53" s="84" t="s">
        <v>135</v>
      </c>
      <c r="AM53" s="84"/>
      <c r="AN53" s="84"/>
      <c r="AO53" s="84"/>
    </row>
    <row r="54" spans="1:41" x14ac:dyDescent="0.25">
      <c r="A54" s="69" t="s">
        <v>213</v>
      </c>
      <c r="B54" s="69"/>
      <c r="C54" s="144" t="s">
        <v>214</v>
      </c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6">
        <v>3</v>
      </c>
      <c r="S54" s="147"/>
      <c r="T54" s="147"/>
      <c r="U54" s="70" t="s">
        <v>158</v>
      </c>
      <c r="V54" s="72"/>
      <c r="W54" s="113"/>
      <c r="X54" s="114"/>
      <c r="Y54" s="115"/>
      <c r="Z54" s="76">
        <f t="shared" si="1"/>
        <v>0</v>
      </c>
      <c r="AA54" s="77"/>
      <c r="AB54" s="77"/>
      <c r="AC54" s="78"/>
      <c r="AD54" s="79" t="s">
        <v>135</v>
      </c>
      <c r="AE54" s="80"/>
      <c r="AF54" s="80"/>
      <c r="AG54" s="81"/>
      <c r="AH54" s="83">
        <f t="shared" si="0"/>
        <v>0</v>
      </c>
      <c r="AI54" s="83"/>
      <c r="AJ54" s="83"/>
      <c r="AK54" s="83"/>
      <c r="AL54" s="84" t="s">
        <v>135</v>
      </c>
      <c r="AM54" s="84"/>
      <c r="AN54" s="84"/>
      <c r="AO54" s="84"/>
    </row>
    <row r="55" spans="1:41" x14ac:dyDescent="0.25">
      <c r="A55" s="69" t="s">
        <v>215</v>
      </c>
      <c r="B55" s="69"/>
      <c r="C55" s="144" t="s">
        <v>216</v>
      </c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6">
        <v>4</v>
      </c>
      <c r="S55" s="147"/>
      <c r="T55" s="147"/>
      <c r="U55" s="70" t="s">
        <v>158</v>
      </c>
      <c r="V55" s="72"/>
      <c r="W55" s="113"/>
      <c r="X55" s="114"/>
      <c r="Y55" s="115"/>
      <c r="Z55" s="76">
        <f t="shared" si="1"/>
        <v>0</v>
      </c>
      <c r="AA55" s="77"/>
      <c r="AB55" s="77"/>
      <c r="AC55" s="78"/>
      <c r="AD55" s="79" t="s">
        <v>135</v>
      </c>
      <c r="AE55" s="80"/>
      <c r="AF55" s="80"/>
      <c r="AG55" s="81"/>
      <c r="AH55" s="83">
        <f t="shared" si="0"/>
        <v>0</v>
      </c>
      <c r="AI55" s="83"/>
      <c r="AJ55" s="83"/>
      <c r="AK55" s="83"/>
      <c r="AL55" s="84" t="s">
        <v>135</v>
      </c>
      <c r="AM55" s="84"/>
      <c r="AN55" s="84"/>
      <c r="AO55" s="84"/>
    </row>
    <row r="56" spans="1:41" x14ac:dyDescent="0.25">
      <c r="A56" s="69" t="s">
        <v>217</v>
      </c>
      <c r="B56" s="69"/>
      <c r="C56" s="144" t="s">
        <v>218</v>
      </c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6">
        <v>35</v>
      </c>
      <c r="S56" s="147"/>
      <c r="T56" s="147"/>
      <c r="U56" s="70" t="s">
        <v>158</v>
      </c>
      <c r="V56" s="72"/>
      <c r="W56" s="113"/>
      <c r="X56" s="114"/>
      <c r="Y56" s="115"/>
      <c r="Z56" s="76">
        <f t="shared" si="1"/>
        <v>0</v>
      </c>
      <c r="AA56" s="77"/>
      <c r="AB56" s="77"/>
      <c r="AC56" s="78"/>
      <c r="AD56" s="79" t="s">
        <v>135</v>
      </c>
      <c r="AE56" s="80"/>
      <c r="AF56" s="80"/>
      <c r="AG56" s="81"/>
      <c r="AH56" s="83">
        <f t="shared" si="0"/>
        <v>0</v>
      </c>
      <c r="AI56" s="83"/>
      <c r="AJ56" s="83"/>
      <c r="AK56" s="83"/>
      <c r="AL56" s="84" t="s">
        <v>135</v>
      </c>
      <c r="AM56" s="84"/>
      <c r="AN56" s="84"/>
      <c r="AO56" s="84"/>
    </row>
    <row r="57" spans="1:41" x14ac:dyDescent="0.25">
      <c r="A57" s="69" t="s">
        <v>219</v>
      </c>
      <c r="B57" s="69"/>
      <c r="C57" s="144" t="s">
        <v>220</v>
      </c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6">
        <v>3</v>
      </c>
      <c r="S57" s="147"/>
      <c r="T57" s="147"/>
      <c r="U57" s="70" t="s">
        <v>158</v>
      </c>
      <c r="V57" s="72"/>
      <c r="W57" s="113"/>
      <c r="X57" s="114"/>
      <c r="Y57" s="115"/>
      <c r="Z57" s="76">
        <f t="shared" si="1"/>
        <v>0</v>
      </c>
      <c r="AA57" s="77"/>
      <c r="AB57" s="77"/>
      <c r="AC57" s="78"/>
      <c r="AD57" s="79" t="s">
        <v>135</v>
      </c>
      <c r="AE57" s="80"/>
      <c r="AF57" s="80"/>
      <c r="AG57" s="81"/>
      <c r="AH57" s="83">
        <f t="shared" si="0"/>
        <v>0</v>
      </c>
      <c r="AI57" s="83"/>
      <c r="AJ57" s="83"/>
      <c r="AK57" s="83"/>
      <c r="AL57" s="84" t="s">
        <v>135</v>
      </c>
      <c r="AM57" s="84"/>
      <c r="AN57" s="84"/>
      <c r="AO57" s="84"/>
    </row>
    <row r="58" spans="1:41" x14ac:dyDescent="0.25">
      <c r="A58" s="69" t="s">
        <v>221</v>
      </c>
      <c r="B58" s="69"/>
      <c r="C58" s="144" t="s">
        <v>222</v>
      </c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6">
        <v>3</v>
      </c>
      <c r="S58" s="147"/>
      <c r="T58" s="147"/>
      <c r="U58" s="70" t="s">
        <v>158</v>
      </c>
      <c r="V58" s="72"/>
      <c r="W58" s="113"/>
      <c r="X58" s="114"/>
      <c r="Y58" s="115"/>
      <c r="Z58" s="76">
        <f t="shared" si="1"/>
        <v>0</v>
      </c>
      <c r="AA58" s="77"/>
      <c r="AB58" s="77"/>
      <c r="AC58" s="78"/>
      <c r="AD58" s="79" t="s">
        <v>135</v>
      </c>
      <c r="AE58" s="80"/>
      <c r="AF58" s="80"/>
      <c r="AG58" s="81"/>
      <c r="AH58" s="83">
        <f t="shared" si="0"/>
        <v>0</v>
      </c>
      <c r="AI58" s="83"/>
      <c r="AJ58" s="83"/>
      <c r="AK58" s="83"/>
      <c r="AL58" s="84" t="s">
        <v>135</v>
      </c>
      <c r="AM58" s="84"/>
      <c r="AN58" s="84"/>
      <c r="AO58" s="84"/>
    </row>
    <row r="59" spans="1:41" x14ac:dyDescent="0.25">
      <c r="A59" s="69" t="s">
        <v>223</v>
      </c>
      <c r="B59" s="69"/>
      <c r="C59" s="144" t="s">
        <v>224</v>
      </c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6">
        <v>6</v>
      </c>
      <c r="S59" s="147"/>
      <c r="T59" s="147"/>
      <c r="U59" s="70" t="s">
        <v>158</v>
      </c>
      <c r="V59" s="72"/>
      <c r="W59" s="113"/>
      <c r="X59" s="114"/>
      <c r="Y59" s="115"/>
      <c r="Z59" s="76">
        <f t="shared" si="1"/>
        <v>0</v>
      </c>
      <c r="AA59" s="77"/>
      <c r="AB59" s="77"/>
      <c r="AC59" s="78"/>
      <c r="AD59" s="79" t="s">
        <v>135</v>
      </c>
      <c r="AE59" s="80"/>
      <c r="AF59" s="80"/>
      <c r="AG59" s="81"/>
      <c r="AH59" s="83">
        <f t="shared" si="0"/>
        <v>0</v>
      </c>
      <c r="AI59" s="83"/>
      <c r="AJ59" s="83"/>
      <c r="AK59" s="83"/>
      <c r="AL59" s="84" t="s">
        <v>135</v>
      </c>
      <c r="AM59" s="84"/>
      <c r="AN59" s="84"/>
      <c r="AO59" s="84"/>
    </row>
    <row r="60" spans="1:41" x14ac:dyDescent="0.25">
      <c r="A60" s="69" t="s">
        <v>225</v>
      </c>
      <c r="B60" s="69"/>
      <c r="C60" s="144" t="s">
        <v>226</v>
      </c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6">
        <v>26</v>
      </c>
      <c r="S60" s="147"/>
      <c r="T60" s="147"/>
      <c r="U60" s="70" t="s">
        <v>158</v>
      </c>
      <c r="V60" s="72"/>
      <c r="W60" s="113"/>
      <c r="X60" s="114"/>
      <c r="Y60" s="115"/>
      <c r="Z60" s="76">
        <f t="shared" si="1"/>
        <v>0</v>
      </c>
      <c r="AA60" s="77"/>
      <c r="AB60" s="77"/>
      <c r="AC60" s="78"/>
      <c r="AD60" s="79" t="s">
        <v>135</v>
      </c>
      <c r="AE60" s="80"/>
      <c r="AF60" s="80"/>
      <c r="AG60" s="81"/>
      <c r="AH60" s="83">
        <f t="shared" si="0"/>
        <v>0</v>
      </c>
      <c r="AI60" s="83"/>
      <c r="AJ60" s="83"/>
      <c r="AK60" s="83"/>
      <c r="AL60" s="84" t="s">
        <v>135</v>
      </c>
      <c r="AM60" s="84"/>
      <c r="AN60" s="84"/>
      <c r="AO60" s="84"/>
    </row>
    <row r="61" spans="1:41" x14ac:dyDescent="0.25">
      <c r="A61" s="69" t="s">
        <v>227</v>
      </c>
      <c r="B61" s="69"/>
      <c r="C61" s="144" t="s">
        <v>228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6">
        <v>3</v>
      </c>
      <c r="S61" s="147"/>
      <c r="T61" s="147"/>
      <c r="U61" s="70" t="s">
        <v>158</v>
      </c>
      <c r="V61" s="72"/>
      <c r="W61" s="113"/>
      <c r="X61" s="114"/>
      <c r="Y61" s="115"/>
      <c r="Z61" s="76">
        <f t="shared" si="1"/>
        <v>0</v>
      </c>
      <c r="AA61" s="77"/>
      <c r="AB61" s="77"/>
      <c r="AC61" s="78"/>
      <c r="AD61" s="79" t="s">
        <v>135</v>
      </c>
      <c r="AE61" s="80"/>
      <c r="AF61" s="80"/>
      <c r="AG61" s="81"/>
      <c r="AH61" s="83">
        <f t="shared" si="0"/>
        <v>0</v>
      </c>
      <c r="AI61" s="83"/>
      <c r="AJ61" s="83"/>
      <c r="AK61" s="83"/>
      <c r="AL61" s="84" t="s">
        <v>135</v>
      </c>
      <c r="AM61" s="84"/>
      <c r="AN61" s="84"/>
      <c r="AO61" s="84"/>
    </row>
    <row r="62" spans="1:41" x14ac:dyDescent="0.25">
      <c r="A62" s="69" t="s">
        <v>229</v>
      </c>
      <c r="B62" s="69"/>
      <c r="C62" s="144" t="s">
        <v>230</v>
      </c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6">
        <v>3</v>
      </c>
      <c r="S62" s="147"/>
      <c r="T62" s="147"/>
      <c r="U62" s="70" t="s">
        <v>158</v>
      </c>
      <c r="V62" s="72"/>
      <c r="W62" s="113"/>
      <c r="X62" s="114"/>
      <c r="Y62" s="115"/>
      <c r="Z62" s="76">
        <f t="shared" si="1"/>
        <v>0</v>
      </c>
      <c r="AA62" s="77"/>
      <c r="AB62" s="77"/>
      <c r="AC62" s="78"/>
      <c r="AD62" s="79" t="s">
        <v>135</v>
      </c>
      <c r="AE62" s="80"/>
      <c r="AF62" s="80"/>
      <c r="AG62" s="81"/>
      <c r="AH62" s="83">
        <f t="shared" si="0"/>
        <v>0</v>
      </c>
      <c r="AI62" s="83"/>
      <c r="AJ62" s="83"/>
      <c r="AK62" s="83"/>
      <c r="AL62" s="84" t="s">
        <v>135</v>
      </c>
      <c r="AM62" s="84"/>
      <c r="AN62" s="84"/>
      <c r="AO62" s="84"/>
    </row>
    <row r="63" spans="1:41" x14ac:dyDescent="0.25">
      <c r="A63" s="69" t="s">
        <v>231</v>
      </c>
      <c r="B63" s="69"/>
      <c r="C63" s="144" t="s">
        <v>232</v>
      </c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6">
        <v>37</v>
      </c>
      <c r="S63" s="147"/>
      <c r="T63" s="147"/>
      <c r="U63" s="70" t="s">
        <v>158</v>
      </c>
      <c r="V63" s="72"/>
      <c r="W63" s="113"/>
      <c r="X63" s="114"/>
      <c r="Y63" s="115"/>
      <c r="Z63" s="76">
        <f t="shared" si="1"/>
        <v>0</v>
      </c>
      <c r="AA63" s="77"/>
      <c r="AB63" s="77"/>
      <c r="AC63" s="78"/>
      <c r="AD63" s="79" t="s">
        <v>135</v>
      </c>
      <c r="AE63" s="80"/>
      <c r="AF63" s="80"/>
      <c r="AG63" s="81"/>
      <c r="AH63" s="83">
        <f t="shared" si="0"/>
        <v>0</v>
      </c>
      <c r="AI63" s="83"/>
      <c r="AJ63" s="83"/>
      <c r="AK63" s="83"/>
      <c r="AL63" s="84" t="s">
        <v>135</v>
      </c>
      <c r="AM63" s="84"/>
      <c r="AN63" s="84"/>
      <c r="AO63" s="84"/>
    </row>
    <row r="64" spans="1:41" x14ac:dyDescent="0.25">
      <c r="A64" s="69" t="s">
        <v>233</v>
      </c>
      <c r="B64" s="69"/>
      <c r="C64" s="144" t="s">
        <v>234</v>
      </c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6">
        <v>6</v>
      </c>
      <c r="S64" s="147"/>
      <c r="T64" s="147"/>
      <c r="U64" s="70" t="s">
        <v>158</v>
      </c>
      <c r="V64" s="72"/>
      <c r="W64" s="113"/>
      <c r="X64" s="114"/>
      <c r="Y64" s="115"/>
      <c r="Z64" s="76">
        <f t="shared" si="1"/>
        <v>0</v>
      </c>
      <c r="AA64" s="77"/>
      <c r="AB64" s="77"/>
      <c r="AC64" s="78"/>
      <c r="AD64" s="79" t="s">
        <v>135</v>
      </c>
      <c r="AE64" s="80"/>
      <c r="AF64" s="80"/>
      <c r="AG64" s="81"/>
      <c r="AH64" s="83">
        <f t="shared" si="0"/>
        <v>0</v>
      </c>
      <c r="AI64" s="83"/>
      <c r="AJ64" s="83"/>
      <c r="AK64" s="83"/>
      <c r="AL64" s="84" t="s">
        <v>135</v>
      </c>
      <c r="AM64" s="84"/>
      <c r="AN64" s="84"/>
      <c r="AO64" s="84"/>
    </row>
    <row r="65" spans="1:41" x14ac:dyDescent="0.25">
      <c r="A65" s="69" t="s">
        <v>235</v>
      </c>
      <c r="B65" s="69"/>
      <c r="C65" s="144" t="s">
        <v>236</v>
      </c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6">
        <v>3</v>
      </c>
      <c r="S65" s="147"/>
      <c r="T65" s="147"/>
      <c r="U65" s="70" t="s">
        <v>158</v>
      </c>
      <c r="V65" s="72"/>
      <c r="W65" s="113"/>
      <c r="X65" s="114"/>
      <c r="Y65" s="115"/>
      <c r="Z65" s="76">
        <f t="shared" si="1"/>
        <v>0</v>
      </c>
      <c r="AA65" s="77"/>
      <c r="AB65" s="77"/>
      <c r="AC65" s="78"/>
      <c r="AD65" s="79" t="s">
        <v>135</v>
      </c>
      <c r="AE65" s="80"/>
      <c r="AF65" s="80"/>
      <c r="AG65" s="81"/>
      <c r="AH65" s="83">
        <f t="shared" si="0"/>
        <v>0</v>
      </c>
      <c r="AI65" s="83"/>
      <c r="AJ65" s="83"/>
      <c r="AK65" s="83"/>
      <c r="AL65" s="84" t="s">
        <v>135</v>
      </c>
      <c r="AM65" s="84"/>
      <c r="AN65" s="84"/>
      <c r="AO65" s="84"/>
    </row>
    <row r="66" spans="1:41" x14ac:dyDescent="0.25">
      <c r="A66" s="69" t="s">
        <v>237</v>
      </c>
      <c r="B66" s="69"/>
      <c r="C66" s="144" t="s">
        <v>238</v>
      </c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6">
        <v>3</v>
      </c>
      <c r="S66" s="147"/>
      <c r="T66" s="147"/>
      <c r="U66" s="70" t="s">
        <v>158</v>
      </c>
      <c r="V66" s="72"/>
      <c r="W66" s="113"/>
      <c r="X66" s="114"/>
      <c r="Y66" s="115"/>
      <c r="Z66" s="76">
        <f t="shared" si="1"/>
        <v>0</v>
      </c>
      <c r="AA66" s="77"/>
      <c r="AB66" s="77"/>
      <c r="AC66" s="78"/>
      <c r="AD66" s="79" t="s">
        <v>135</v>
      </c>
      <c r="AE66" s="80"/>
      <c r="AF66" s="80"/>
      <c r="AG66" s="81"/>
      <c r="AH66" s="83">
        <f t="shared" si="0"/>
        <v>0</v>
      </c>
      <c r="AI66" s="83"/>
      <c r="AJ66" s="83"/>
      <c r="AK66" s="83"/>
      <c r="AL66" s="84" t="s">
        <v>135</v>
      </c>
      <c r="AM66" s="84"/>
      <c r="AN66" s="84"/>
      <c r="AO66" s="84"/>
    </row>
    <row r="67" spans="1:41" x14ac:dyDescent="0.25">
      <c r="A67" s="69" t="s">
        <v>239</v>
      </c>
      <c r="B67" s="69"/>
      <c r="C67" s="144" t="s">
        <v>240</v>
      </c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6">
        <v>30</v>
      </c>
      <c r="S67" s="147"/>
      <c r="T67" s="147"/>
      <c r="U67" s="70" t="s">
        <v>158</v>
      </c>
      <c r="V67" s="72"/>
      <c r="W67" s="113"/>
      <c r="X67" s="114"/>
      <c r="Y67" s="115"/>
      <c r="Z67" s="76">
        <f t="shared" si="1"/>
        <v>0</v>
      </c>
      <c r="AA67" s="77"/>
      <c r="AB67" s="77"/>
      <c r="AC67" s="78"/>
      <c r="AD67" s="79" t="s">
        <v>135</v>
      </c>
      <c r="AE67" s="80"/>
      <c r="AF67" s="80"/>
      <c r="AG67" s="81"/>
      <c r="AH67" s="83">
        <f t="shared" si="0"/>
        <v>0</v>
      </c>
      <c r="AI67" s="83"/>
      <c r="AJ67" s="83"/>
      <c r="AK67" s="83"/>
      <c r="AL67" s="84" t="s">
        <v>135</v>
      </c>
      <c r="AM67" s="84"/>
      <c r="AN67" s="84"/>
      <c r="AO67" s="84"/>
    </row>
    <row r="68" spans="1:41" x14ac:dyDescent="0.25">
      <c r="A68" s="69" t="s">
        <v>241</v>
      </c>
      <c r="B68" s="69"/>
      <c r="C68" s="143" t="s">
        <v>242</v>
      </c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70">
        <v>37</v>
      </c>
      <c r="S68" s="71"/>
      <c r="T68" s="71"/>
      <c r="U68" s="70" t="s">
        <v>158</v>
      </c>
      <c r="V68" s="72"/>
      <c r="W68" s="113"/>
      <c r="X68" s="114"/>
      <c r="Y68" s="115"/>
      <c r="Z68" s="76">
        <f t="shared" si="1"/>
        <v>0</v>
      </c>
      <c r="AA68" s="77"/>
      <c r="AB68" s="77"/>
      <c r="AC68" s="78"/>
      <c r="AD68" s="79" t="s">
        <v>135</v>
      </c>
      <c r="AE68" s="80"/>
      <c r="AF68" s="80"/>
      <c r="AG68" s="81"/>
      <c r="AH68" s="83">
        <f t="shared" si="0"/>
        <v>0</v>
      </c>
      <c r="AI68" s="83"/>
      <c r="AJ68" s="83"/>
      <c r="AK68" s="83"/>
      <c r="AL68" s="84" t="s">
        <v>135</v>
      </c>
      <c r="AM68" s="84"/>
      <c r="AN68" s="84"/>
      <c r="AO68" s="84"/>
    </row>
    <row r="69" spans="1:41" x14ac:dyDescent="0.25">
      <c r="A69" s="69" t="s">
        <v>243</v>
      </c>
      <c r="B69" s="69"/>
      <c r="C69" s="143" t="s">
        <v>244</v>
      </c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70">
        <v>10</v>
      </c>
      <c r="S69" s="71"/>
      <c r="T69" s="71"/>
      <c r="U69" s="70" t="s">
        <v>158</v>
      </c>
      <c r="V69" s="72"/>
      <c r="W69" s="113"/>
      <c r="X69" s="114"/>
      <c r="Y69" s="115"/>
      <c r="Z69" s="76">
        <f t="shared" si="1"/>
        <v>0</v>
      </c>
      <c r="AA69" s="77"/>
      <c r="AB69" s="77"/>
      <c r="AC69" s="78"/>
      <c r="AD69" s="79" t="s">
        <v>135</v>
      </c>
      <c r="AE69" s="80"/>
      <c r="AF69" s="80"/>
      <c r="AG69" s="81"/>
      <c r="AH69" s="83">
        <f t="shared" si="0"/>
        <v>0</v>
      </c>
      <c r="AI69" s="83"/>
      <c r="AJ69" s="83"/>
      <c r="AK69" s="83"/>
      <c r="AL69" s="84" t="s">
        <v>135</v>
      </c>
      <c r="AM69" s="84"/>
      <c r="AN69" s="84"/>
      <c r="AO69" s="84"/>
    </row>
    <row r="70" spans="1:41" x14ac:dyDescent="0.25">
      <c r="A70" s="69" t="s">
        <v>245</v>
      </c>
      <c r="B70" s="69"/>
      <c r="C70" s="143" t="s">
        <v>246</v>
      </c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70">
        <v>6</v>
      </c>
      <c r="S70" s="71"/>
      <c r="T70" s="71"/>
      <c r="U70" s="70" t="s">
        <v>158</v>
      </c>
      <c r="V70" s="72"/>
      <c r="W70" s="113"/>
      <c r="X70" s="114"/>
      <c r="Y70" s="115"/>
      <c r="Z70" s="76">
        <f t="shared" si="1"/>
        <v>0</v>
      </c>
      <c r="AA70" s="77"/>
      <c r="AB70" s="77"/>
      <c r="AC70" s="78"/>
      <c r="AD70" s="79" t="s">
        <v>135</v>
      </c>
      <c r="AE70" s="80"/>
      <c r="AF70" s="80"/>
      <c r="AG70" s="81"/>
      <c r="AH70" s="83">
        <f t="shared" si="0"/>
        <v>0</v>
      </c>
      <c r="AI70" s="83"/>
      <c r="AJ70" s="83"/>
      <c r="AK70" s="83"/>
      <c r="AL70" s="84" t="s">
        <v>135</v>
      </c>
      <c r="AM70" s="84"/>
      <c r="AN70" s="84"/>
      <c r="AO70" s="84"/>
    </row>
    <row r="71" spans="1:41" x14ac:dyDescent="0.25">
      <c r="A71" s="69" t="s">
        <v>247</v>
      </c>
      <c r="B71" s="69"/>
      <c r="C71" s="143" t="s">
        <v>248</v>
      </c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70">
        <v>14</v>
      </c>
      <c r="S71" s="71"/>
      <c r="T71" s="71"/>
      <c r="U71" s="70" t="s">
        <v>158</v>
      </c>
      <c r="V71" s="72"/>
      <c r="W71" s="113"/>
      <c r="X71" s="114"/>
      <c r="Y71" s="115"/>
      <c r="Z71" s="76">
        <f t="shared" si="1"/>
        <v>0</v>
      </c>
      <c r="AA71" s="77"/>
      <c r="AB71" s="77"/>
      <c r="AC71" s="78"/>
      <c r="AD71" s="79" t="s">
        <v>135</v>
      </c>
      <c r="AE71" s="80"/>
      <c r="AF71" s="80"/>
      <c r="AG71" s="81"/>
      <c r="AH71" s="83">
        <f t="shared" si="0"/>
        <v>0</v>
      </c>
      <c r="AI71" s="83"/>
      <c r="AJ71" s="83"/>
      <c r="AK71" s="83"/>
      <c r="AL71" s="84" t="s">
        <v>135</v>
      </c>
      <c r="AM71" s="84"/>
      <c r="AN71" s="84"/>
      <c r="AO71" s="84"/>
    </row>
    <row r="72" spans="1:41" x14ac:dyDescent="0.25">
      <c r="A72" s="69" t="s">
        <v>249</v>
      </c>
      <c r="B72" s="69"/>
      <c r="C72" s="143" t="s">
        <v>250</v>
      </c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70">
        <v>1</v>
      </c>
      <c r="S72" s="71"/>
      <c r="T72" s="71"/>
      <c r="U72" s="70" t="s">
        <v>158</v>
      </c>
      <c r="V72" s="72"/>
      <c r="W72" s="113"/>
      <c r="X72" s="114"/>
      <c r="Y72" s="115"/>
      <c r="Z72" s="76">
        <f t="shared" si="1"/>
        <v>0</v>
      </c>
      <c r="AA72" s="77"/>
      <c r="AB72" s="77"/>
      <c r="AC72" s="78"/>
      <c r="AD72" s="79" t="s">
        <v>135</v>
      </c>
      <c r="AE72" s="80"/>
      <c r="AF72" s="80"/>
      <c r="AG72" s="81"/>
      <c r="AH72" s="83">
        <f t="shared" si="0"/>
        <v>0</v>
      </c>
      <c r="AI72" s="83"/>
      <c r="AJ72" s="83"/>
      <c r="AK72" s="83"/>
      <c r="AL72" s="84" t="s">
        <v>135</v>
      </c>
      <c r="AM72" s="84"/>
      <c r="AN72" s="84"/>
      <c r="AO72" s="84"/>
    </row>
    <row r="73" spans="1:41" x14ac:dyDescent="0.25">
      <c r="A73" s="69" t="s">
        <v>251</v>
      </c>
      <c r="B73" s="69"/>
      <c r="C73" s="143" t="s">
        <v>252</v>
      </c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70">
        <v>12</v>
      </c>
      <c r="S73" s="71"/>
      <c r="T73" s="71"/>
      <c r="U73" s="70" t="s">
        <v>158</v>
      </c>
      <c r="V73" s="72"/>
      <c r="W73" s="113"/>
      <c r="X73" s="114"/>
      <c r="Y73" s="115"/>
      <c r="Z73" s="76">
        <f t="shared" si="1"/>
        <v>0</v>
      </c>
      <c r="AA73" s="77"/>
      <c r="AB73" s="77"/>
      <c r="AC73" s="78"/>
      <c r="AD73" s="79" t="s">
        <v>135</v>
      </c>
      <c r="AE73" s="80"/>
      <c r="AF73" s="80"/>
      <c r="AG73" s="81"/>
      <c r="AH73" s="83">
        <f t="shared" si="0"/>
        <v>0</v>
      </c>
      <c r="AI73" s="83"/>
      <c r="AJ73" s="83"/>
      <c r="AK73" s="83"/>
      <c r="AL73" s="84" t="s">
        <v>135</v>
      </c>
      <c r="AM73" s="84"/>
      <c r="AN73" s="84"/>
      <c r="AO73" s="84"/>
    </row>
    <row r="74" spans="1:41" x14ac:dyDescent="0.25">
      <c r="A74" s="69" t="s">
        <v>253</v>
      </c>
      <c r="B74" s="69"/>
      <c r="C74" s="142" t="s">
        <v>254</v>
      </c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70">
        <v>108</v>
      </c>
      <c r="S74" s="71"/>
      <c r="T74" s="71"/>
      <c r="U74" s="70" t="s">
        <v>158</v>
      </c>
      <c r="V74" s="72"/>
      <c r="W74" s="113"/>
      <c r="X74" s="114"/>
      <c r="Y74" s="115"/>
      <c r="Z74" s="76">
        <f t="shared" si="1"/>
        <v>0</v>
      </c>
      <c r="AA74" s="77"/>
      <c r="AB74" s="77"/>
      <c r="AC74" s="78"/>
      <c r="AD74" s="79" t="s">
        <v>135</v>
      </c>
      <c r="AE74" s="80"/>
      <c r="AF74" s="80"/>
      <c r="AG74" s="81"/>
      <c r="AH74" s="83">
        <f t="shared" si="0"/>
        <v>0</v>
      </c>
      <c r="AI74" s="83"/>
      <c r="AJ74" s="83"/>
      <c r="AK74" s="83"/>
      <c r="AL74" s="84" t="s">
        <v>135</v>
      </c>
      <c r="AM74" s="84"/>
      <c r="AN74" s="84"/>
      <c r="AO74" s="84"/>
    </row>
    <row r="75" spans="1:41" ht="17.25" x14ac:dyDescent="0.25">
      <c r="A75" s="69" t="s">
        <v>255</v>
      </c>
      <c r="B75" s="69"/>
      <c r="C75" s="88" t="s">
        <v>256</v>
      </c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70">
        <f>SUM(R6:T67)*10</f>
        <v>7130</v>
      </c>
      <c r="S75" s="71"/>
      <c r="T75" s="71"/>
      <c r="U75" s="70" t="s">
        <v>1</v>
      </c>
      <c r="V75" s="72"/>
      <c r="W75" s="113"/>
      <c r="X75" s="114"/>
      <c r="Y75" s="115"/>
      <c r="Z75" s="76">
        <f t="shared" si="1"/>
        <v>0</v>
      </c>
      <c r="AA75" s="77"/>
      <c r="AB75" s="77"/>
      <c r="AC75" s="78"/>
      <c r="AD75" s="79" t="s">
        <v>135</v>
      </c>
      <c r="AE75" s="80"/>
      <c r="AF75" s="80"/>
      <c r="AG75" s="81"/>
      <c r="AH75" s="83">
        <f t="shared" si="0"/>
        <v>0</v>
      </c>
      <c r="AI75" s="83"/>
      <c r="AJ75" s="83"/>
      <c r="AK75" s="83"/>
      <c r="AL75" s="84" t="s">
        <v>135</v>
      </c>
      <c r="AM75" s="84"/>
      <c r="AN75" s="84"/>
      <c r="AO75" s="84"/>
    </row>
    <row r="76" spans="1:41" x14ac:dyDescent="0.25">
      <c r="A76" s="189" t="s">
        <v>257</v>
      </c>
      <c r="B76" s="189"/>
      <c r="C76" s="190" t="s">
        <v>297</v>
      </c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70">
        <v>7</v>
      </c>
      <c r="S76" s="71"/>
      <c r="T76" s="72"/>
      <c r="U76" s="70" t="s">
        <v>158</v>
      </c>
      <c r="V76" s="72"/>
      <c r="W76" s="113"/>
      <c r="X76" s="114"/>
      <c r="Y76" s="115"/>
      <c r="Z76" s="82">
        <f t="shared" si="1"/>
        <v>0</v>
      </c>
      <c r="AA76" s="77"/>
      <c r="AB76" s="77"/>
      <c r="AC76" s="78"/>
      <c r="AD76" s="79" t="s">
        <v>135</v>
      </c>
      <c r="AE76" s="80"/>
      <c r="AF76" s="80"/>
      <c r="AG76" s="81"/>
      <c r="AH76" s="83">
        <f t="shared" si="0"/>
        <v>0</v>
      </c>
      <c r="AI76" s="83"/>
      <c r="AJ76" s="83"/>
      <c r="AK76" s="83"/>
      <c r="AL76" s="84" t="s">
        <v>135</v>
      </c>
      <c r="AM76" s="84"/>
      <c r="AN76" s="84"/>
      <c r="AO76" s="84"/>
    </row>
    <row r="77" spans="1:41" x14ac:dyDescent="0.25">
      <c r="A77" s="189" t="s">
        <v>258</v>
      </c>
      <c r="B77" s="189"/>
      <c r="C77" s="190" t="s">
        <v>299</v>
      </c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70">
        <v>713</v>
      </c>
      <c r="S77" s="71"/>
      <c r="T77" s="72"/>
      <c r="U77" s="70" t="s">
        <v>158</v>
      </c>
      <c r="V77" s="72"/>
      <c r="W77" s="113"/>
      <c r="X77" s="114"/>
      <c r="Y77" s="115"/>
      <c r="Z77" s="82">
        <f t="shared" ref="Z77" si="2">R77*W77</f>
        <v>0</v>
      </c>
      <c r="AA77" s="77"/>
      <c r="AB77" s="77"/>
      <c r="AC77" s="78"/>
      <c r="AD77" s="79" t="s">
        <v>135</v>
      </c>
      <c r="AE77" s="80"/>
      <c r="AF77" s="80"/>
      <c r="AG77" s="81"/>
      <c r="AH77" s="83">
        <f t="shared" ref="AH77" si="3">Z77*1.21</f>
        <v>0</v>
      </c>
      <c r="AI77" s="83"/>
      <c r="AJ77" s="83"/>
      <c r="AK77" s="83"/>
      <c r="AL77" s="84" t="s">
        <v>135</v>
      </c>
      <c r="AM77" s="84"/>
      <c r="AN77" s="84"/>
      <c r="AO77" s="84"/>
    </row>
    <row r="78" spans="1:41" x14ac:dyDescent="0.25">
      <c r="A78" s="189" t="s">
        <v>302</v>
      </c>
      <c r="B78" s="189"/>
      <c r="C78" s="190" t="s">
        <v>259</v>
      </c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70">
        <f>SUM(R6:T67)</f>
        <v>713</v>
      </c>
      <c r="S78" s="71"/>
      <c r="T78" s="72"/>
      <c r="U78" s="70" t="s">
        <v>158</v>
      </c>
      <c r="V78" s="72"/>
      <c r="W78" s="113"/>
      <c r="X78" s="114"/>
      <c r="Y78" s="115"/>
      <c r="Z78" s="79" t="s">
        <v>135</v>
      </c>
      <c r="AA78" s="80"/>
      <c r="AB78" s="80"/>
      <c r="AC78" s="81"/>
      <c r="AD78" s="82">
        <f>R78*W78</f>
        <v>0</v>
      </c>
      <c r="AE78" s="77"/>
      <c r="AF78" s="77"/>
      <c r="AG78" s="78"/>
      <c r="AH78" s="84" t="s">
        <v>135</v>
      </c>
      <c r="AI78" s="84"/>
      <c r="AJ78" s="84"/>
      <c r="AK78" s="84"/>
      <c r="AL78" s="83">
        <f>AD78*1.21</f>
        <v>0</v>
      </c>
      <c r="AM78" s="83"/>
      <c r="AN78" s="83"/>
      <c r="AO78" s="83"/>
    </row>
    <row r="79" spans="1:41" x14ac:dyDescent="0.25">
      <c r="A79" s="191" t="s">
        <v>260</v>
      </c>
      <c r="B79" s="191"/>
      <c r="C79" s="192" t="s">
        <v>261</v>
      </c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22" t="s">
        <v>135</v>
      </c>
      <c r="S79" s="123"/>
      <c r="T79" s="124"/>
      <c r="U79" s="122" t="s">
        <v>135</v>
      </c>
      <c r="V79" s="124"/>
      <c r="W79" s="125" t="s">
        <v>135</v>
      </c>
      <c r="X79" s="126"/>
      <c r="Y79" s="127"/>
      <c r="Z79" s="116">
        <f>SUM(Z80:AC89)</f>
        <v>0</v>
      </c>
      <c r="AA79" s="117"/>
      <c r="AB79" s="117"/>
      <c r="AC79" s="118"/>
      <c r="AD79" s="116">
        <f>SUM(AD80:AG89)</f>
        <v>0</v>
      </c>
      <c r="AE79" s="117"/>
      <c r="AF79" s="117"/>
      <c r="AG79" s="118"/>
      <c r="AH79" s="141">
        <f>SUM(AH80:AK89)</f>
        <v>0</v>
      </c>
      <c r="AI79" s="141"/>
      <c r="AJ79" s="141"/>
      <c r="AK79" s="141"/>
      <c r="AL79" s="141">
        <f>SUM(AL80:AO89)</f>
        <v>0</v>
      </c>
      <c r="AM79" s="141"/>
      <c r="AN79" s="141"/>
      <c r="AO79" s="141"/>
    </row>
    <row r="80" spans="1:41" x14ac:dyDescent="0.25">
      <c r="A80" s="189" t="s">
        <v>82</v>
      </c>
      <c r="B80" s="189"/>
      <c r="C80" s="190" t="s">
        <v>262</v>
      </c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70">
        <f>R78</f>
        <v>713</v>
      </c>
      <c r="S80" s="71"/>
      <c r="T80" s="72"/>
      <c r="U80" s="70" t="s">
        <v>158</v>
      </c>
      <c r="V80" s="72"/>
      <c r="W80" s="73"/>
      <c r="X80" s="74"/>
      <c r="Y80" s="75"/>
      <c r="Z80" s="76">
        <f>R80*W80</f>
        <v>0</v>
      </c>
      <c r="AA80" s="77"/>
      <c r="AB80" s="77"/>
      <c r="AC80" s="78"/>
      <c r="AD80" s="79" t="s">
        <v>135</v>
      </c>
      <c r="AE80" s="80"/>
      <c r="AF80" s="80"/>
      <c r="AG80" s="81"/>
      <c r="AH80" s="82">
        <f>Z80*1.21</f>
        <v>0</v>
      </c>
      <c r="AI80" s="77"/>
      <c r="AJ80" s="77"/>
      <c r="AK80" s="78"/>
      <c r="AL80" s="79" t="s">
        <v>135</v>
      </c>
      <c r="AM80" s="80"/>
      <c r="AN80" s="80"/>
      <c r="AO80" s="81"/>
    </row>
    <row r="81" spans="1:41" x14ac:dyDescent="0.25">
      <c r="A81" s="189" t="s">
        <v>83</v>
      </c>
      <c r="B81" s="189"/>
      <c r="C81" s="193" t="s">
        <v>263</v>
      </c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5"/>
      <c r="R81" s="70">
        <f>SUM(R68:T73)</f>
        <v>80</v>
      </c>
      <c r="S81" s="71"/>
      <c r="T81" s="72"/>
      <c r="U81" s="70" t="s">
        <v>158</v>
      </c>
      <c r="V81" s="72"/>
      <c r="W81" s="73"/>
      <c r="X81" s="74"/>
      <c r="Y81" s="75"/>
      <c r="Z81" s="76">
        <f t="shared" ref="Z81:Z89" si="4">R81*W81</f>
        <v>0</v>
      </c>
      <c r="AA81" s="77"/>
      <c r="AB81" s="77"/>
      <c r="AC81" s="78"/>
      <c r="AD81" s="79" t="s">
        <v>135</v>
      </c>
      <c r="AE81" s="80"/>
      <c r="AF81" s="80"/>
      <c r="AG81" s="81"/>
      <c r="AH81" s="82">
        <f t="shared" ref="AH81:AH89" si="5">Z81*1.21</f>
        <v>0</v>
      </c>
      <c r="AI81" s="77"/>
      <c r="AJ81" s="77"/>
      <c r="AK81" s="78"/>
      <c r="AL81" s="79" t="s">
        <v>135</v>
      </c>
      <c r="AM81" s="80"/>
      <c r="AN81" s="80"/>
      <c r="AO81" s="81"/>
    </row>
    <row r="82" spans="1:41" x14ac:dyDescent="0.25">
      <c r="A82" s="189" t="s">
        <v>84</v>
      </c>
      <c r="B82" s="189"/>
      <c r="C82" s="193" t="s">
        <v>298</v>
      </c>
      <c r="D82" s="194"/>
      <c r="E82" s="194"/>
      <c r="F82" s="194"/>
      <c r="G82" s="194"/>
      <c r="H82" s="194"/>
      <c r="I82" s="194"/>
      <c r="J82" s="194"/>
      <c r="K82" s="194"/>
      <c r="L82" s="194"/>
      <c r="M82" s="194"/>
      <c r="N82" s="194"/>
      <c r="O82" s="194"/>
      <c r="P82" s="194"/>
      <c r="Q82" s="195"/>
      <c r="R82" s="70">
        <v>713</v>
      </c>
      <c r="S82" s="71"/>
      <c r="T82" s="72"/>
      <c r="U82" s="70" t="s">
        <v>158</v>
      </c>
      <c r="V82" s="72"/>
      <c r="W82" s="73"/>
      <c r="X82" s="74"/>
      <c r="Y82" s="75"/>
      <c r="Z82" s="76">
        <f t="shared" ref="Z82" si="6">R82*W82</f>
        <v>0</v>
      </c>
      <c r="AA82" s="77"/>
      <c r="AB82" s="77"/>
      <c r="AC82" s="78"/>
      <c r="AD82" s="79" t="s">
        <v>135</v>
      </c>
      <c r="AE82" s="80"/>
      <c r="AF82" s="80"/>
      <c r="AG82" s="81"/>
      <c r="AH82" s="82">
        <f t="shared" ref="AH82" si="7">Z82*1.21</f>
        <v>0</v>
      </c>
      <c r="AI82" s="77"/>
      <c r="AJ82" s="77"/>
      <c r="AK82" s="78"/>
      <c r="AL82" s="79" t="s">
        <v>135</v>
      </c>
      <c r="AM82" s="80"/>
      <c r="AN82" s="80"/>
      <c r="AO82" s="81"/>
    </row>
    <row r="83" spans="1:41" x14ac:dyDescent="0.25">
      <c r="A83" s="189" t="s">
        <v>85</v>
      </c>
      <c r="B83" s="189"/>
      <c r="C83" s="193" t="s">
        <v>303</v>
      </c>
      <c r="D83" s="194"/>
      <c r="E83" s="194"/>
      <c r="F83" s="194"/>
      <c r="G83" s="194"/>
      <c r="H83" s="194"/>
      <c r="I83" s="194"/>
      <c r="J83" s="194"/>
      <c r="K83" s="194"/>
      <c r="L83" s="194"/>
      <c r="M83" s="194"/>
      <c r="N83" s="194"/>
      <c r="O83" s="194"/>
      <c r="P83" s="194"/>
      <c r="Q83" s="195"/>
      <c r="R83" s="70">
        <v>3</v>
      </c>
      <c r="S83" s="71"/>
      <c r="T83" s="72"/>
      <c r="U83" s="70" t="s">
        <v>158</v>
      </c>
      <c r="V83" s="72"/>
      <c r="W83" s="73"/>
      <c r="X83" s="74"/>
      <c r="Y83" s="75"/>
      <c r="Z83" s="76">
        <f t="shared" ref="Z83" si="8">R83*W83</f>
        <v>0</v>
      </c>
      <c r="AA83" s="77"/>
      <c r="AB83" s="77"/>
      <c r="AC83" s="78"/>
      <c r="AD83" s="79" t="s">
        <v>135</v>
      </c>
      <c r="AE83" s="80"/>
      <c r="AF83" s="80"/>
      <c r="AG83" s="81"/>
      <c r="AH83" s="82">
        <f t="shared" ref="AH83" si="9">Z83*1.21</f>
        <v>0</v>
      </c>
      <c r="AI83" s="77"/>
      <c r="AJ83" s="77"/>
      <c r="AK83" s="78"/>
      <c r="AL83" s="79" t="s">
        <v>135</v>
      </c>
      <c r="AM83" s="80"/>
      <c r="AN83" s="80"/>
      <c r="AO83" s="81"/>
    </row>
    <row r="84" spans="1:41" ht="30" customHeight="1" x14ac:dyDescent="0.25">
      <c r="A84" s="189" t="s">
        <v>86</v>
      </c>
      <c r="B84" s="189"/>
      <c r="C84" s="196" t="s">
        <v>301</v>
      </c>
      <c r="D84" s="197"/>
      <c r="E84" s="197"/>
      <c r="F84" s="197"/>
      <c r="G84" s="197"/>
      <c r="H84" s="197"/>
      <c r="I84" s="197"/>
      <c r="J84" s="197"/>
      <c r="K84" s="197"/>
      <c r="L84" s="197"/>
      <c r="M84" s="197"/>
      <c r="N84" s="197"/>
      <c r="O84" s="197"/>
      <c r="P84" s="197"/>
      <c r="Q84" s="198"/>
      <c r="R84" s="70">
        <v>1</v>
      </c>
      <c r="S84" s="71"/>
      <c r="T84" s="72"/>
      <c r="U84" s="70" t="s">
        <v>158</v>
      </c>
      <c r="V84" s="72"/>
      <c r="W84" s="113"/>
      <c r="X84" s="74"/>
      <c r="Y84" s="75"/>
      <c r="Z84" s="76">
        <f t="shared" si="4"/>
        <v>0</v>
      </c>
      <c r="AA84" s="77"/>
      <c r="AB84" s="77"/>
      <c r="AC84" s="78"/>
      <c r="AD84" s="79" t="s">
        <v>135</v>
      </c>
      <c r="AE84" s="80"/>
      <c r="AF84" s="80"/>
      <c r="AG84" s="81"/>
      <c r="AH84" s="82">
        <f t="shared" si="5"/>
        <v>0</v>
      </c>
      <c r="AI84" s="77"/>
      <c r="AJ84" s="77"/>
      <c r="AK84" s="78"/>
      <c r="AL84" s="79" t="s">
        <v>135</v>
      </c>
      <c r="AM84" s="80"/>
      <c r="AN84" s="80"/>
      <c r="AO84" s="81"/>
    </row>
    <row r="85" spans="1:41" x14ac:dyDescent="0.25">
      <c r="A85" s="69" t="s">
        <v>87</v>
      </c>
      <c r="B85" s="69"/>
      <c r="C85" s="137" t="s">
        <v>264</v>
      </c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9"/>
      <c r="R85" s="70">
        <f>R74</f>
        <v>108</v>
      </c>
      <c r="S85" s="71"/>
      <c r="T85" s="72"/>
      <c r="U85" s="140" t="s">
        <v>158</v>
      </c>
      <c r="V85" s="72"/>
      <c r="W85" s="113"/>
      <c r="X85" s="74"/>
      <c r="Y85" s="75"/>
      <c r="Z85" s="76">
        <f t="shared" si="4"/>
        <v>0</v>
      </c>
      <c r="AA85" s="77"/>
      <c r="AB85" s="77"/>
      <c r="AC85" s="78"/>
      <c r="AD85" s="79" t="s">
        <v>135</v>
      </c>
      <c r="AE85" s="80"/>
      <c r="AF85" s="80"/>
      <c r="AG85" s="81"/>
      <c r="AH85" s="82">
        <f t="shared" si="5"/>
        <v>0</v>
      </c>
      <c r="AI85" s="77"/>
      <c r="AJ85" s="77"/>
      <c r="AK85" s="78"/>
      <c r="AL85" s="79" t="s">
        <v>135</v>
      </c>
      <c r="AM85" s="80"/>
      <c r="AN85" s="80"/>
      <c r="AO85" s="81"/>
    </row>
    <row r="86" spans="1:41" ht="17.25" x14ac:dyDescent="0.25">
      <c r="A86" s="69" t="s">
        <v>267</v>
      </c>
      <c r="B86" s="69"/>
      <c r="C86" s="129" t="s">
        <v>265</v>
      </c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1"/>
      <c r="R86" s="70">
        <f>R75</f>
        <v>7130</v>
      </c>
      <c r="S86" s="71"/>
      <c r="T86" s="72"/>
      <c r="U86" s="70" t="s">
        <v>1</v>
      </c>
      <c r="V86" s="72"/>
      <c r="W86" s="113"/>
      <c r="X86" s="74"/>
      <c r="Y86" s="75"/>
      <c r="Z86" s="76">
        <f t="shared" si="4"/>
        <v>0</v>
      </c>
      <c r="AA86" s="77"/>
      <c r="AB86" s="77"/>
      <c r="AC86" s="78"/>
      <c r="AD86" s="79" t="s">
        <v>135</v>
      </c>
      <c r="AE86" s="80"/>
      <c r="AF86" s="80"/>
      <c r="AG86" s="81"/>
      <c r="AH86" s="82">
        <f t="shared" si="5"/>
        <v>0</v>
      </c>
      <c r="AI86" s="77"/>
      <c r="AJ86" s="77"/>
      <c r="AK86" s="78"/>
      <c r="AL86" s="79" t="s">
        <v>135</v>
      </c>
      <c r="AM86" s="80"/>
      <c r="AN86" s="80"/>
      <c r="AO86" s="81"/>
    </row>
    <row r="87" spans="1:41" x14ac:dyDescent="0.25">
      <c r="A87" s="69" t="s">
        <v>138</v>
      </c>
      <c r="B87" s="69"/>
      <c r="C87" s="129" t="s">
        <v>266</v>
      </c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1"/>
      <c r="R87" s="70">
        <v>15</v>
      </c>
      <c r="S87" s="71"/>
      <c r="T87" s="72"/>
      <c r="U87" s="70" t="s">
        <v>77</v>
      </c>
      <c r="V87" s="72"/>
      <c r="W87" s="113"/>
      <c r="X87" s="74"/>
      <c r="Y87" s="75"/>
      <c r="Z87" s="136" t="s">
        <v>135</v>
      </c>
      <c r="AA87" s="80"/>
      <c r="AB87" s="80"/>
      <c r="AC87" s="81"/>
      <c r="AD87" s="82">
        <f>R87*W87</f>
        <v>0</v>
      </c>
      <c r="AE87" s="77"/>
      <c r="AF87" s="77"/>
      <c r="AG87" s="78"/>
      <c r="AH87" s="79" t="s">
        <v>135</v>
      </c>
      <c r="AI87" s="80"/>
      <c r="AJ87" s="80"/>
      <c r="AK87" s="81"/>
      <c r="AL87" s="82">
        <f>AD87*1.21</f>
        <v>0</v>
      </c>
      <c r="AM87" s="77"/>
      <c r="AN87" s="77"/>
      <c r="AO87" s="78"/>
    </row>
    <row r="88" spans="1:41" x14ac:dyDescent="0.25">
      <c r="A88" s="69" t="s">
        <v>270</v>
      </c>
      <c r="B88" s="69"/>
      <c r="C88" s="129" t="s">
        <v>268</v>
      </c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1"/>
      <c r="R88" s="132">
        <f>R78*2/3</f>
        <v>475.33333333333331</v>
      </c>
      <c r="S88" s="133"/>
      <c r="T88" s="134"/>
      <c r="U88" s="70" t="s">
        <v>77</v>
      </c>
      <c r="V88" s="72"/>
      <c r="W88" s="113"/>
      <c r="X88" s="74"/>
      <c r="Y88" s="135"/>
      <c r="Z88" s="76">
        <f t="shared" si="4"/>
        <v>0</v>
      </c>
      <c r="AA88" s="77"/>
      <c r="AB88" s="77"/>
      <c r="AC88" s="78"/>
      <c r="AD88" s="79" t="s">
        <v>135</v>
      </c>
      <c r="AE88" s="80"/>
      <c r="AF88" s="80"/>
      <c r="AG88" s="81"/>
      <c r="AH88" s="82">
        <f t="shared" si="5"/>
        <v>0</v>
      </c>
      <c r="AI88" s="77"/>
      <c r="AJ88" s="77"/>
      <c r="AK88" s="78"/>
      <c r="AL88" s="79" t="s">
        <v>135</v>
      </c>
      <c r="AM88" s="80"/>
      <c r="AN88" s="80"/>
      <c r="AO88" s="81"/>
    </row>
    <row r="89" spans="1:41" x14ac:dyDescent="0.25">
      <c r="A89" s="69" t="s">
        <v>300</v>
      </c>
      <c r="B89" s="69"/>
      <c r="C89" s="88" t="s">
        <v>269</v>
      </c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70">
        <v>660</v>
      </c>
      <c r="S89" s="71"/>
      <c r="T89" s="72"/>
      <c r="U89" s="70" t="s">
        <v>158</v>
      </c>
      <c r="V89" s="72"/>
      <c r="W89" s="128"/>
      <c r="X89" s="128"/>
      <c r="Y89" s="128"/>
      <c r="Z89" s="76">
        <f t="shared" si="4"/>
        <v>0</v>
      </c>
      <c r="AA89" s="77"/>
      <c r="AB89" s="77"/>
      <c r="AC89" s="78"/>
      <c r="AD89" s="79" t="s">
        <v>135</v>
      </c>
      <c r="AE89" s="80"/>
      <c r="AF89" s="80"/>
      <c r="AG89" s="81"/>
      <c r="AH89" s="82">
        <f t="shared" si="5"/>
        <v>0</v>
      </c>
      <c r="AI89" s="77"/>
      <c r="AJ89" s="77"/>
      <c r="AK89" s="78"/>
      <c r="AL89" s="84" t="s">
        <v>135</v>
      </c>
      <c r="AM89" s="84"/>
      <c r="AN89" s="84"/>
      <c r="AO89" s="84"/>
    </row>
    <row r="90" spans="1:41" x14ac:dyDescent="0.25">
      <c r="A90" s="120" t="s">
        <v>25</v>
      </c>
      <c r="B90" s="120"/>
      <c r="C90" s="121" t="s">
        <v>26</v>
      </c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2" t="s">
        <v>135</v>
      </c>
      <c r="S90" s="123"/>
      <c r="T90" s="124"/>
      <c r="U90" s="122" t="s">
        <v>135</v>
      </c>
      <c r="V90" s="124"/>
      <c r="W90" s="125" t="s">
        <v>135</v>
      </c>
      <c r="X90" s="126"/>
      <c r="Y90" s="127"/>
      <c r="Z90" s="116">
        <f>SUM(Z91:AC97)</f>
        <v>0</v>
      </c>
      <c r="AA90" s="117"/>
      <c r="AB90" s="117"/>
      <c r="AC90" s="118"/>
      <c r="AD90" s="116">
        <f>SUM(AD91:AG97)</f>
        <v>0</v>
      </c>
      <c r="AE90" s="117"/>
      <c r="AF90" s="117"/>
      <c r="AG90" s="118"/>
      <c r="AH90" s="119">
        <f>SUM(AH91:AK97)</f>
        <v>0</v>
      </c>
      <c r="AI90" s="119"/>
      <c r="AJ90" s="119"/>
      <c r="AK90" s="119"/>
      <c r="AL90" s="119">
        <f>SUM(AL91:AO97)</f>
        <v>0</v>
      </c>
      <c r="AM90" s="119"/>
      <c r="AN90" s="119"/>
      <c r="AO90" s="119"/>
    </row>
    <row r="91" spans="1:41" x14ac:dyDescent="0.25">
      <c r="A91" s="69" t="s">
        <v>126</v>
      </c>
      <c r="B91" s="69"/>
      <c r="C91" s="88" t="s">
        <v>271</v>
      </c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70">
        <v>1</v>
      </c>
      <c r="S91" s="71"/>
      <c r="T91" s="72"/>
      <c r="U91" s="102" t="s">
        <v>6</v>
      </c>
      <c r="V91" s="102"/>
      <c r="W91" s="113"/>
      <c r="X91" s="114"/>
      <c r="Y91" s="115"/>
      <c r="Z91" s="79" t="s">
        <v>135</v>
      </c>
      <c r="AA91" s="80"/>
      <c r="AB91" s="80"/>
      <c r="AC91" s="81"/>
      <c r="AD91" s="82">
        <f>R91*W91</f>
        <v>0</v>
      </c>
      <c r="AE91" s="77"/>
      <c r="AF91" s="77"/>
      <c r="AG91" s="78"/>
      <c r="AH91" s="84" t="s">
        <v>135</v>
      </c>
      <c r="AI91" s="84"/>
      <c r="AJ91" s="84"/>
      <c r="AK91" s="84"/>
      <c r="AL91" s="83">
        <f>AD91*1.21</f>
        <v>0</v>
      </c>
      <c r="AM91" s="83"/>
      <c r="AN91" s="83"/>
      <c r="AO91" s="83"/>
    </row>
    <row r="92" spans="1:41" x14ac:dyDescent="0.25">
      <c r="A92" s="69" t="s">
        <v>127</v>
      </c>
      <c r="B92" s="69"/>
      <c r="C92" s="88" t="s">
        <v>272</v>
      </c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70">
        <v>1</v>
      </c>
      <c r="S92" s="71"/>
      <c r="T92" s="72"/>
      <c r="U92" s="102" t="s">
        <v>6</v>
      </c>
      <c r="V92" s="102"/>
      <c r="W92" s="113"/>
      <c r="X92" s="114"/>
      <c r="Y92" s="115"/>
      <c r="Z92" s="82">
        <f>R92*W92</f>
        <v>0</v>
      </c>
      <c r="AA92" s="77"/>
      <c r="AB92" s="77"/>
      <c r="AC92" s="78"/>
      <c r="AD92" s="79" t="s">
        <v>135</v>
      </c>
      <c r="AE92" s="80"/>
      <c r="AF92" s="80"/>
      <c r="AG92" s="81"/>
      <c r="AH92" s="83">
        <f>Z92*1.21</f>
        <v>0</v>
      </c>
      <c r="AI92" s="83"/>
      <c r="AJ92" s="83"/>
      <c r="AK92" s="83"/>
      <c r="AL92" s="83" t="s">
        <v>135</v>
      </c>
      <c r="AM92" s="83"/>
      <c r="AN92" s="83"/>
      <c r="AO92" s="83"/>
    </row>
    <row r="93" spans="1:41" x14ac:dyDescent="0.25">
      <c r="A93" s="69" t="s">
        <v>128</v>
      </c>
      <c r="B93" s="69"/>
      <c r="C93" s="88" t="s">
        <v>273</v>
      </c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70">
        <f>R89</f>
        <v>660</v>
      </c>
      <c r="S93" s="71"/>
      <c r="T93" s="72"/>
      <c r="U93" s="102" t="s">
        <v>158</v>
      </c>
      <c r="V93" s="102"/>
      <c r="W93" s="113"/>
      <c r="X93" s="114"/>
      <c r="Y93" s="115"/>
      <c r="Z93" s="79" t="s">
        <v>135</v>
      </c>
      <c r="AA93" s="80"/>
      <c r="AB93" s="80"/>
      <c r="AC93" s="81"/>
      <c r="AD93" s="82">
        <f>R93*W93</f>
        <v>0</v>
      </c>
      <c r="AE93" s="77"/>
      <c r="AF93" s="77"/>
      <c r="AG93" s="78"/>
      <c r="AH93" s="84" t="s">
        <v>135</v>
      </c>
      <c r="AI93" s="84"/>
      <c r="AJ93" s="84"/>
      <c r="AK93" s="84"/>
      <c r="AL93" s="83">
        <f>AD93*1.21</f>
        <v>0</v>
      </c>
      <c r="AM93" s="83"/>
      <c r="AN93" s="83"/>
      <c r="AO93" s="83"/>
    </row>
    <row r="94" spans="1:41" x14ac:dyDescent="0.25">
      <c r="A94" s="69" t="s">
        <v>274</v>
      </c>
      <c r="B94" s="69"/>
      <c r="C94" s="88" t="s">
        <v>275</v>
      </c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70">
        <v>1</v>
      </c>
      <c r="S94" s="71"/>
      <c r="T94" s="72"/>
      <c r="U94" s="102" t="s">
        <v>6</v>
      </c>
      <c r="V94" s="102"/>
      <c r="W94" s="113"/>
      <c r="X94" s="114"/>
      <c r="Y94" s="115"/>
      <c r="Z94" s="79" t="s">
        <v>135</v>
      </c>
      <c r="AA94" s="80"/>
      <c r="AB94" s="80"/>
      <c r="AC94" s="81"/>
      <c r="AD94" s="82">
        <f>R94*W94</f>
        <v>0</v>
      </c>
      <c r="AE94" s="77"/>
      <c r="AF94" s="77"/>
      <c r="AG94" s="78"/>
      <c r="AH94" s="84" t="s">
        <v>135</v>
      </c>
      <c r="AI94" s="84"/>
      <c r="AJ94" s="84"/>
      <c r="AK94" s="84"/>
      <c r="AL94" s="83">
        <f>AD94*1.21</f>
        <v>0</v>
      </c>
      <c r="AM94" s="83"/>
      <c r="AN94" s="83"/>
      <c r="AO94" s="83"/>
    </row>
    <row r="95" spans="1:41" x14ac:dyDescent="0.25">
      <c r="A95" s="69" t="s">
        <v>276</v>
      </c>
      <c r="B95" s="69"/>
      <c r="C95" s="112" t="s">
        <v>277</v>
      </c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70">
        <v>1</v>
      </c>
      <c r="S95" s="71"/>
      <c r="T95" s="72"/>
      <c r="U95" s="102" t="s">
        <v>6</v>
      </c>
      <c r="V95" s="102"/>
      <c r="W95" s="113"/>
      <c r="X95" s="114"/>
      <c r="Y95" s="115"/>
      <c r="Z95" s="79" t="s">
        <v>135</v>
      </c>
      <c r="AA95" s="80"/>
      <c r="AB95" s="80"/>
      <c r="AC95" s="81"/>
      <c r="AD95" s="82">
        <f>R95*W95</f>
        <v>0</v>
      </c>
      <c r="AE95" s="77"/>
      <c r="AF95" s="77"/>
      <c r="AG95" s="78"/>
      <c r="AH95" s="84" t="s">
        <v>135</v>
      </c>
      <c r="AI95" s="84"/>
      <c r="AJ95" s="84"/>
      <c r="AK95" s="84"/>
      <c r="AL95" s="83">
        <f>AD95*1.21</f>
        <v>0</v>
      </c>
      <c r="AM95" s="83"/>
      <c r="AN95" s="83"/>
      <c r="AO95" s="83"/>
    </row>
    <row r="96" spans="1:41" x14ac:dyDescent="0.25">
      <c r="A96" s="69" t="s">
        <v>278</v>
      </c>
      <c r="B96" s="69"/>
      <c r="C96" s="105" t="s">
        <v>279</v>
      </c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6">
        <v>48</v>
      </c>
      <c r="S96" s="107"/>
      <c r="T96" s="108"/>
      <c r="U96" s="102" t="s">
        <v>77</v>
      </c>
      <c r="V96" s="102"/>
      <c r="W96" s="109"/>
      <c r="X96" s="110"/>
      <c r="Y96" s="111"/>
      <c r="Z96" s="82">
        <f>R96*W96</f>
        <v>0</v>
      </c>
      <c r="AA96" s="77"/>
      <c r="AB96" s="77"/>
      <c r="AC96" s="78"/>
      <c r="AD96" s="79" t="s">
        <v>135</v>
      </c>
      <c r="AE96" s="80"/>
      <c r="AF96" s="80"/>
      <c r="AG96" s="81"/>
      <c r="AH96" s="101">
        <f>Z96*1.21</f>
        <v>0</v>
      </c>
      <c r="AI96" s="101"/>
      <c r="AJ96" s="101"/>
      <c r="AK96" s="101"/>
      <c r="AL96" s="101" t="s">
        <v>135</v>
      </c>
      <c r="AM96" s="101"/>
      <c r="AN96" s="101"/>
      <c r="AO96" s="101"/>
    </row>
    <row r="97" spans="1:48" x14ac:dyDescent="0.25">
      <c r="A97" s="69" t="s">
        <v>280</v>
      </c>
      <c r="B97" s="69"/>
      <c r="C97" s="88" t="s">
        <v>281</v>
      </c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102">
        <v>1</v>
      </c>
      <c r="S97" s="102"/>
      <c r="T97" s="102"/>
      <c r="U97" s="102" t="s">
        <v>6</v>
      </c>
      <c r="V97" s="102"/>
      <c r="W97" s="103"/>
      <c r="X97" s="104"/>
      <c r="Y97" s="104"/>
      <c r="Z97" s="84" t="s">
        <v>135</v>
      </c>
      <c r="AA97" s="84"/>
      <c r="AB97" s="84"/>
      <c r="AC97" s="84"/>
      <c r="AD97" s="82">
        <f>R97*W97</f>
        <v>0</v>
      </c>
      <c r="AE97" s="77"/>
      <c r="AF97" s="77"/>
      <c r="AG97" s="78"/>
      <c r="AH97" s="84" t="s">
        <v>135</v>
      </c>
      <c r="AI97" s="84"/>
      <c r="AJ97" s="84"/>
      <c r="AK97" s="84"/>
      <c r="AL97" s="83">
        <f>AD97*1.21</f>
        <v>0</v>
      </c>
      <c r="AM97" s="83"/>
      <c r="AN97" s="83"/>
      <c r="AO97" s="83"/>
    </row>
    <row r="98" spans="1:48" ht="15.75" thickBot="1" x14ac:dyDescent="0.3">
      <c r="A98" s="44"/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6"/>
      <c r="S98" s="46"/>
      <c r="T98" s="46"/>
      <c r="U98" s="46"/>
      <c r="V98" s="46"/>
      <c r="W98" s="47"/>
      <c r="X98" s="48"/>
      <c r="Y98" s="48"/>
      <c r="Z98" s="49"/>
      <c r="AA98" s="49"/>
      <c r="AB98" s="49"/>
      <c r="AC98" s="49"/>
      <c r="AD98" s="49"/>
      <c r="AE98" s="49"/>
      <c r="AF98" s="49"/>
      <c r="AG98" s="49"/>
      <c r="AH98" s="50"/>
      <c r="AI98" s="50"/>
      <c r="AJ98" s="50"/>
      <c r="AK98" s="50"/>
      <c r="AL98" s="50"/>
      <c r="AM98" s="50"/>
      <c r="AN98" s="50"/>
      <c r="AO98" s="50"/>
    </row>
    <row r="99" spans="1:48" ht="15.75" thickBot="1" x14ac:dyDescent="0.3">
      <c r="A99" s="94" t="s">
        <v>282</v>
      </c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6">
        <f>Z90+Z79+Z5</f>
        <v>0</v>
      </c>
      <c r="AA99" s="96"/>
      <c r="AB99" s="96"/>
      <c r="AC99" s="96"/>
      <c r="AD99" s="97">
        <f>AD90+AD79+AD5</f>
        <v>0</v>
      </c>
      <c r="AE99" s="98"/>
      <c r="AF99" s="98"/>
      <c r="AG99" s="99"/>
      <c r="AH99" s="96">
        <f>AH90+AH79+AH5</f>
        <v>0</v>
      </c>
      <c r="AI99" s="96"/>
      <c r="AJ99" s="96"/>
      <c r="AK99" s="96"/>
      <c r="AL99" s="96">
        <f>AL90+AL79+AL5</f>
        <v>0</v>
      </c>
      <c r="AM99" s="96"/>
      <c r="AN99" s="96"/>
      <c r="AO99" s="100"/>
    </row>
    <row r="100" spans="1:48" ht="15" customHeight="1" x14ac:dyDescent="0.25">
      <c r="A100" s="42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</row>
    <row r="101" spans="1:48" x14ac:dyDescent="0.25">
      <c r="A101" s="52"/>
      <c r="B101" s="53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5"/>
      <c r="U101" s="91" t="s">
        <v>29</v>
      </c>
      <c r="V101" s="92"/>
      <c r="W101" s="92"/>
      <c r="X101" s="56"/>
      <c r="Y101" s="55"/>
      <c r="Z101" s="59" t="s">
        <v>283</v>
      </c>
      <c r="AA101" s="59" t="s">
        <v>295</v>
      </c>
      <c r="AB101" s="62" t="s">
        <v>296</v>
      </c>
    </row>
    <row r="102" spans="1:48" ht="15" customHeight="1" x14ac:dyDescent="0.25">
      <c r="A102" s="93" t="s">
        <v>284</v>
      </c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69" t="s">
        <v>285</v>
      </c>
      <c r="V102" s="69"/>
      <c r="W102" s="69"/>
      <c r="X102" s="90" t="s">
        <v>286</v>
      </c>
      <c r="Y102" s="90"/>
      <c r="Z102" s="58">
        <f>Z99+AD99</f>
        <v>0</v>
      </c>
      <c r="AA102" s="58">
        <f>AB102-Z102</f>
        <v>0</v>
      </c>
      <c r="AB102" s="21">
        <f>SUM(AH99,AL99)</f>
        <v>0</v>
      </c>
    </row>
    <row r="103" spans="1:48" x14ac:dyDescent="0.25">
      <c r="A103" s="88" t="s">
        <v>287</v>
      </c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9" t="e">
        <f>#REF!/#REF!</f>
        <v>#REF!</v>
      </c>
      <c r="V103" s="89"/>
      <c r="W103" s="89"/>
      <c r="X103" s="90" t="s">
        <v>286</v>
      </c>
      <c r="Y103" s="90"/>
      <c r="Z103" s="58">
        <f>Z99</f>
        <v>0</v>
      </c>
      <c r="AA103" s="58">
        <f t="shared" ref="AA103:AA104" si="10">AB103-Z103</f>
        <v>0</v>
      </c>
      <c r="AB103" s="21">
        <f>AH99</f>
        <v>0</v>
      </c>
    </row>
    <row r="104" spans="1:48" x14ac:dyDescent="0.25">
      <c r="A104" s="88" t="s">
        <v>288</v>
      </c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9" t="e">
        <f>U102-U103</f>
        <v>#REF!</v>
      </c>
      <c r="V104" s="89"/>
      <c r="W104" s="89"/>
      <c r="X104" s="90" t="s">
        <v>286</v>
      </c>
      <c r="Y104" s="90"/>
      <c r="Z104" s="58">
        <f>AD99</f>
        <v>0</v>
      </c>
      <c r="AA104" s="58">
        <f t="shared" si="10"/>
        <v>0</v>
      </c>
      <c r="AB104" s="21">
        <f>AD99</f>
        <v>0</v>
      </c>
    </row>
    <row r="105" spans="1:48" x14ac:dyDescent="0.25">
      <c r="A105" s="42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37" t="s">
        <v>140</v>
      </c>
      <c r="AQ105" s="38"/>
    </row>
    <row r="106" spans="1:48" x14ac:dyDescent="0.25">
      <c r="A106" s="42"/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63" t="s">
        <v>294</v>
      </c>
      <c r="AQ106" s="64"/>
    </row>
    <row r="107" spans="1:48" ht="42" customHeight="1" x14ac:dyDescent="0.25">
      <c r="A107" s="42"/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63"/>
      <c r="AQ107" s="64"/>
    </row>
    <row r="108" spans="1:48" x14ac:dyDescent="0.25">
      <c r="A108" s="42"/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65" t="s">
        <v>141</v>
      </c>
      <c r="AQ108" s="66"/>
      <c r="AU108" s="69" t="s">
        <v>82</v>
      </c>
      <c r="AV108" s="69"/>
    </row>
    <row r="109" spans="1:48" x14ac:dyDescent="0.25">
      <c r="A109" s="42"/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U109" s="69" t="s">
        <v>83</v>
      </c>
      <c r="AV109" s="69"/>
    </row>
    <row r="110" spans="1:48" x14ac:dyDescent="0.25">
      <c r="A110" s="42"/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57"/>
      <c r="AE110" s="57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U110" s="69" t="s">
        <v>84</v>
      </c>
      <c r="AV110" s="69"/>
    </row>
    <row r="111" spans="1:48" x14ac:dyDescent="0.25">
      <c r="A111" s="85" t="s">
        <v>289</v>
      </c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U111" s="69" t="s">
        <v>85</v>
      </c>
      <c r="AV111" s="69"/>
    </row>
    <row r="112" spans="1:48" x14ac:dyDescent="0.25">
      <c r="A112" s="42"/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57"/>
      <c r="AE112" s="57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U112" s="69" t="s">
        <v>86</v>
      </c>
      <c r="AV112" s="69"/>
    </row>
    <row r="113" spans="1:48" x14ac:dyDescent="0.25">
      <c r="A113" s="42"/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57"/>
      <c r="AE113" s="57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U113" s="69" t="s">
        <v>87</v>
      </c>
      <c r="AV113" s="69"/>
    </row>
    <row r="114" spans="1:48" x14ac:dyDescent="0.25">
      <c r="A114" s="42"/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57"/>
      <c r="AE114" s="57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U114" s="69" t="s">
        <v>267</v>
      </c>
      <c r="AV114" s="69"/>
    </row>
    <row r="115" spans="1:48" x14ac:dyDescent="0.25">
      <c r="A115" s="42"/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57"/>
      <c r="AE115" s="57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U115" s="69" t="s">
        <v>138</v>
      </c>
      <c r="AV115" s="69"/>
    </row>
    <row r="116" spans="1:48" x14ac:dyDescent="0.25">
      <c r="A116" s="42"/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57"/>
      <c r="AE116" s="57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U116" s="69" t="s">
        <v>270</v>
      </c>
      <c r="AV116" s="69"/>
    </row>
    <row r="117" spans="1:48" x14ac:dyDescent="0.25">
      <c r="A117" s="42"/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57"/>
      <c r="AE117" s="57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</row>
    <row r="118" spans="1:48" x14ac:dyDescent="0.25">
      <c r="A118" s="42"/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57"/>
      <c r="AE118" s="57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</row>
    <row r="119" spans="1:48" x14ac:dyDescent="0.25">
      <c r="A119" s="42"/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57"/>
      <c r="AE119" s="57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</row>
    <row r="120" spans="1:48" x14ac:dyDescent="0.25">
      <c r="A120" s="42"/>
      <c r="B120" s="42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</row>
    <row r="121" spans="1:48" x14ac:dyDescent="0.25">
      <c r="A121" s="42"/>
      <c r="B121" s="42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</row>
    <row r="122" spans="1:48" x14ac:dyDescent="0.25">
      <c r="A122" s="42"/>
      <c r="B122" s="42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</row>
    <row r="123" spans="1:48" x14ac:dyDescent="0.25">
      <c r="A123" s="42"/>
      <c r="B123" s="42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</row>
    <row r="124" spans="1:48" x14ac:dyDescent="0.25">
      <c r="A124" s="42"/>
      <c r="B124" s="42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</row>
    <row r="125" spans="1:48" x14ac:dyDescent="0.25">
      <c r="A125" s="42"/>
      <c r="B125" s="42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</row>
    <row r="126" spans="1:48" x14ac:dyDescent="0.25">
      <c r="A126" s="42"/>
      <c r="B126" s="42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</row>
    <row r="127" spans="1:48" x14ac:dyDescent="0.25">
      <c r="A127" s="42"/>
      <c r="B127" s="42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</row>
    <row r="128" spans="1:48" x14ac:dyDescent="0.25">
      <c r="A128" s="42"/>
      <c r="B128" s="42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</row>
    <row r="129" spans="1:41" x14ac:dyDescent="0.25">
      <c r="A129" s="42"/>
      <c r="B129" s="42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</row>
    <row r="130" spans="1:41" x14ac:dyDescent="0.25">
      <c r="A130" s="42"/>
      <c r="B130" s="42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</row>
    <row r="131" spans="1:41" x14ac:dyDescent="0.25">
      <c r="A131" s="42"/>
      <c r="B131" s="42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</row>
    <row r="132" spans="1:41" x14ac:dyDescent="0.25">
      <c r="A132" s="42"/>
      <c r="B132" s="42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</row>
    <row r="133" spans="1:41" x14ac:dyDescent="0.25">
      <c r="A133" s="42"/>
      <c r="B133" s="42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</row>
    <row r="134" spans="1:41" x14ac:dyDescent="0.25">
      <c r="A134" s="42"/>
      <c r="B134" s="42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</row>
    <row r="135" spans="1:41" x14ac:dyDescent="0.25">
      <c r="A135" s="42"/>
      <c r="B135" s="42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</row>
    <row r="136" spans="1:41" x14ac:dyDescent="0.25">
      <c r="A136" s="42"/>
      <c r="B136" s="42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</row>
    <row r="137" spans="1:41" x14ac:dyDescent="0.25">
      <c r="A137" s="42"/>
      <c r="B137" s="42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</row>
    <row r="138" spans="1:41" x14ac:dyDescent="0.25">
      <c r="A138" s="42"/>
      <c r="B138" s="42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</row>
    <row r="139" spans="1:41" x14ac:dyDescent="0.25">
      <c r="A139" s="42"/>
      <c r="B139" s="42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</row>
  </sheetData>
  <mergeCells count="878">
    <mergeCell ref="A1:AO1"/>
    <mergeCell ref="AC2:AO2"/>
    <mergeCell ref="A3:B4"/>
    <mergeCell ref="C3:Q4"/>
    <mergeCell ref="R3:T4"/>
    <mergeCell ref="U3:V4"/>
    <mergeCell ref="W3:AG3"/>
    <mergeCell ref="AH3:AO3"/>
    <mergeCell ref="W4:Y4"/>
    <mergeCell ref="Z4:AC4"/>
    <mergeCell ref="AD4:AG4"/>
    <mergeCell ref="AH4:AK4"/>
    <mergeCell ref="AL4:AO4"/>
    <mergeCell ref="A5:B5"/>
    <mergeCell ref="C5:Q5"/>
    <mergeCell ref="R5:T5"/>
    <mergeCell ref="U5:V5"/>
    <mergeCell ref="W5:Y5"/>
    <mergeCell ref="Z5:AC5"/>
    <mergeCell ref="AD5:AG5"/>
    <mergeCell ref="AH5:AK5"/>
    <mergeCell ref="AL5:AO5"/>
    <mergeCell ref="A6:B6"/>
    <mergeCell ref="C6:Q6"/>
    <mergeCell ref="R6:T6"/>
    <mergeCell ref="U6:V6"/>
    <mergeCell ref="W6:Y6"/>
    <mergeCell ref="Z6:AC6"/>
    <mergeCell ref="AD6:AG6"/>
    <mergeCell ref="AH6:AK6"/>
    <mergeCell ref="AL6:AO6"/>
    <mergeCell ref="A7:B7"/>
    <mergeCell ref="C7:Q7"/>
    <mergeCell ref="R7:T7"/>
    <mergeCell ref="U7:V7"/>
    <mergeCell ref="W7:Y7"/>
    <mergeCell ref="Z7:AC7"/>
    <mergeCell ref="AD7:AG7"/>
    <mergeCell ref="AH7:AK7"/>
    <mergeCell ref="AL7:AO7"/>
    <mergeCell ref="AD8:AG8"/>
    <mergeCell ref="AH8:AK8"/>
    <mergeCell ref="AL8:AO8"/>
    <mergeCell ref="A9:B9"/>
    <mergeCell ref="C9:Q9"/>
    <mergeCell ref="R9:T9"/>
    <mergeCell ref="U9:V9"/>
    <mergeCell ref="W9:Y9"/>
    <mergeCell ref="Z9:AC9"/>
    <mergeCell ref="AD9:AG9"/>
    <mergeCell ref="A8:B8"/>
    <mergeCell ref="C8:Q8"/>
    <mergeCell ref="R8:T8"/>
    <mergeCell ref="U8:V8"/>
    <mergeCell ref="W8:Y8"/>
    <mergeCell ref="Z8:AC8"/>
    <mergeCell ref="AH9:AK9"/>
    <mergeCell ref="AL9:AO9"/>
    <mergeCell ref="A10:B10"/>
    <mergeCell ref="C10:Q10"/>
    <mergeCell ref="R10:T10"/>
    <mergeCell ref="U10:V10"/>
    <mergeCell ref="W10:Y10"/>
    <mergeCell ref="Z10:AC10"/>
    <mergeCell ref="AD10:AG10"/>
    <mergeCell ref="AH10:AK10"/>
    <mergeCell ref="AL10:AO10"/>
    <mergeCell ref="A11:B11"/>
    <mergeCell ref="C11:Q11"/>
    <mergeCell ref="R11:T11"/>
    <mergeCell ref="U11:V11"/>
    <mergeCell ref="W11:Y11"/>
    <mergeCell ref="Z11:AC11"/>
    <mergeCell ref="AD11:AG11"/>
    <mergeCell ref="AH11:AK11"/>
    <mergeCell ref="AL11:AO11"/>
    <mergeCell ref="AD12:AG12"/>
    <mergeCell ref="AH12:AK12"/>
    <mergeCell ref="AL12:AO12"/>
    <mergeCell ref="A13:B13"/>
    <mergeCell ref="C13:Q13"/>
    <mergeCell ref="R13:T13"/>
    <mergeCell ref="U13:V13"/>
    <mergeCell ref="W13:Y13"/>
    <mergeCell ref="Z13:AC13"/>
    <mergeCell ref="AD13:AG13"/>
    <mergeCell ref="A12:B12"/>
    <mergeCell ref="C12:Q12"/>
    <mergeCell ref="R12:T12"/>
    <mergeCell ref="U12:V12"/>
    <mergeCell ref="W12:Y12"/>
    <mergeCell ref="Z12:AC12"/>
    <mergeCell ref="AH13:AK13"/>
    <mergeCell ref="AL13:AO13"/>
    <mergeCell ref="A14:B14"/>
    <mergeCell ref="C14:Q14"/>
    <mergeCell ref="R14:T14"/>
    <mergeCell ref="U14:V14"/>
    <mergeCell ref="W14:Y14"/>
    <mergeCell ref="Z14:AC14"/>
    <mergeCell ref="AD14:AG14"/>
    <mergeCell ref="AH14:AK14"/>
    <mergeCell ref="AL14:AO14"/>
    <mergeCell ref="A15:B15"/>
    <mergeCell ref="C15:Q15"/>
    <mergeCell ref="R15:T15"/>
    <mergeCell ref="U15:V15"/>
    <mergeCell ref="W15:Y15"/>
    <mergeCell ref="Z15:AC15"/>
    <mergeCell ref="AD15:AG15"/>
    <mergeCell ref="AH15:AK15"/>
    <mergeCell ref="AL15:AO15"/>
    <mergeCell ref="AD16:AG16"/>
    <mergeCell ref="AH16:AK16"/>
    <mergeCell ref="AL16:AO16"/>
    <mergeCell ref="A17:B17"/>
    <mergeCell ref="C17:Q17"/>
    <mergeCell ref="R17:T17"/>
    <mergeCell ref="U17:V17"/>
    <mergeCell ref="W17:Y17"/>
    <mergeCell ref="Z17:AC17"/>
    <mergeCell ref="AD17:AG17"/>
    <mergeCell ref="A16:B16"/>
    <mergeCell ref="C16:Q16"/>
    <mergeCell ref="R16:T16"/>
    <mergeCell ref="U16:V16"/>
    <mergeCell ref="W16:Y16"/>
    <mergeCell ref="Z16:AC16"/>
    <mergeCell ref="AH17:AK17"/>
    <mergeCell ref="AL17:AO17"/>
    <mergeCell ref="A18:B18"/>
    <mergeCell ref="C18:Q18"/>
    <mergeCell ref="R18:T18"/>
    <mergeCell ref="U18:V18"/>
    <mergeCell ref="W18:Y18"/>
    <mergeCell ref="Z18:AC18"/>
    <mergeCell ref="AD18:AG18"/>
    <mergeCell ref="AH18:AK18"/>
    <mergeCell ref="AL18:AO18"/>
    <mergeCell ref="A19:B19"/>
    <mergeCell ref="C19:Q19"/>
    <mergeCell ref="R19:T19"/>
    <mergeCell ref="U19:V19"/>
    <mergeCell ref="W19:Y19"/>
    <mergeCell ref="Z19:AC19"/>
    <mergeCell ref="AD19:AG19"/>
    <mergeCell ref="AH19:AK19"/>
    <mergeCell ref="AL19:AO19"/>
    <mergeCell ref="AD20:AG20"/>
    <mergeCell ref="AH20:AK20"/>
    <mergeCell ref="AL20:AO20"/>
    <mergeCell ref="A21:B21"/>
    <mergeCell ref="C21:Q21"/>
    <mergeCell ref="R21:T21"/>
    <mergeCell ref="U21:V21"/>
    <mergeCell ref="W21:Y21"/>
    <mergeCell ref="Z21:AC21"/>
    <mergeCell ref="AD21:AG21"/>
    <mergeCell ref="A20:B20"/>
    <mergeCell ref="C20:Q20"/>
    <mergeCell ref="R20:T20"/>
    <mergeCell ref="U20:V20"/>
    <mergeCell ref="W20:Y20"/>
    <mergeCell ref="Z20:AC20"/>
    <mergeCell ref="AH21:AK21"/>
    <mergeCell ref="AL21:AO21"/>
    <mergeCell ref="A22:B22"/>
    <mergeCell ref="C22:Q22"/>
    <mergeCell ref="R22:T22"/>
    <mergeCell ref="U22:V22"/>
    <mergeCell ref="W22:Y22"/>
    <mergeCell ref="Z22:AC22"/>
    <mergeCell ref="AD22:AG22"/>
    <mergeCell ref="AH22:AK22"/>
    <mergeCell ref="AL22:AO22"/>
    <mergeCell ref="A23:B23"/>
    <mergeCell ref="C23:Q23"/>
    <mergeCell ref="R23:T23"/>
    <mergeCell ref="U23:V23"/>
    <mergeCell ref="W23:Y23"/>
    <mergeCell ref="Z23:AC23"/>
    <mergeCell ref="AD23:AG23"/>
    <mergeCell ref="AH23:AK23"/>
    <mergeCell ref="AL23:AO23"/>
    <mergeCell ref="AD24:AG24"/>
    <mergeCell ref="AH24:AK24"/>
    <mergeCell ref="AL24:AO24"/>
    <mergeCell ref="A25:B25"/>
    <mergeCell ref="C25:Q25"/>
    <mergeCell ref="R25:T25"/>
    <mergeCell ref="U25:V25"/>
    <mergeCell ref="W25:Y25"/>
    <mergeCell ref="Z25:AC25"/>
    <mergeCell ref="AD25:AG25"/>
    <mergeCell ref="A24:B24"/>
    <mergeCell ref="C24:Q24"/>
    <mergeCell ref="R24:T24"/>
    <mergeCell ref="U24:V24"/>
    <mergeCell ref="W24:Y24"/>
    <mergeCell ref="Z24:AC24"/>
    <mergeCell ref="AH25:AK25"/>
    <mergeCell ref="AL25:AO25"/>
    <mergeCell ref="A26:B26"/>
    <mergeCell ref="C26:Q26"/>
    <mergeCell ref="R26:T26"/>
    <mergeCell ref="U26:V26"/>
    <mergeCell ref="W26:Y26"/>
    <mergeCell ref="Z26:AC26"/>
    <mergeCell ref="AD26:AG26"/>
    <mergeCell ref="AH26:AK26"/>
    <mergeCell ref="AL26:AO26"/>
    <mergeCell ref="A27:B27"/>
    <mergeCell ref="C27:Q27"/>
    <mergeCell ref="R27:T27"/>
    <mergeCell ref="U27:V27"/>
    <mergeCell ref="W27:Y27"/>
    <mergeCell ref="Z27:AC27"/>
    <mergeCell ref="AD27:AG27"/>
    <mergeCell ref="AH27:AK27"/>
    <mergeCell ref="AL27:AO27"/>
    <mergeCell ref="AD28:AG28"/>
    <mergeCell ref="AH28:AK28"/>
    <mergeCell ref="AL28:AO28"/>
    <mergeCell ref="A29:B29"/>
    <mergeCell ref="C29:Q29"/>
    <mergeCell ref="R29:T29"/>
    <mergeCell ref="U29:V29"/>
    <mergeCell ref="W29:Y29"/>
    <mergeCell ref="Z29:AC29"/>
    <mergeCell ref="AD29:AG29"/>
    <mergeCell ref="A28:B28"/>
    <mergeCell ref="C28:Q28"/>
    <mergeCell ref="R28:T28"/>
    <mergeCell ref="U28:V28"/>
    <mergeCell ref="W28:Y28"/>
    <mergeCell ref="Z28:AC28"/>
    <mergeCell ref="AH29:AK29"/>
    <mergeCell ref="AL29:AO29"/>
    <mergeCell ref="A30:B30"/>
    <mergeCell ref="C30:Q30"/>
    <mergeCell ref="R30:T30"/>
    <mergeCell ref="U30:V30"/>
    <mergeCell ref="W30:Y30"/>
    <mergeCell ref="Z30:AC30"/>
    <mergeCell ref="AD30:AG30"/>
    <mergeCell ref="AH30:AK30"/>
    <mergeCell ref="AL30:AO30"/>
    <mergeCell ref="A31:B31"/>
    <mergeCell ref="C31:Q31"/>
    <mergeCell ref="R31:T31"/>
    <mergeCell ref="U31:V31"/>
    <mergeCell ref="W31:Y31"/>
    <mergeCell ref="Z31:AC31"/>
    <mergeCell ref="AD31:AG31"/>
    <mergeCell ref="AH31:AK31"/>
    <mergeCell ref="AL31:AO31"/>
    <mergeCell ref="AD32:AG32"/>
    <mergeCell ref="AH32:AK32"/>
    <mergeCell ref="AL32:AO32"/>
    <mergeCell ref="A33:B33"/>
    <mergeCell ref="C33:Q33"/>
    <mergeCell ref="R33:T33"/>
    <mergeCell ref="U33:V33"/>
    <mergeCell ref="W33:Y33"/>
    <mergeCell ref="Z33:AC33"/>
    <mergeCell ref="AD33:AG33"/>
    <mergeCell ref="A32:B32"/>
    <mergeCell ref="C32:Q32"/>
    <mergeCell ref="R32:T32"/>
    <mergeCell ref="U32:V32"/>
    <mergeCell ref="W32:Y32"/>
    <mergeCell ref="Z32:AC32"/>
    <mergeCell ref="AH33:AK33"/>
    <mergeCell ref="AL33:AO33"/>
    <mergeCell ref="A34:B34"/>
    <mergeCell ref="C34:Q34"/>
    <mergeCell ref="R34:T34"/>
    <mergeCell ref="U34:V34"/>
    <mergeCell ref="W34:Y34"/>
    <mergeCell ref="Z34:AC34"/>
    <mergeCell ref="AD34:AG34"/>
    <mergeCell ref="AH34:AK34"/>
    <mergeCell ref="AL34:AO34"/>
    <mergeCell ref="A35:B35"/>
    <mergeCell ref="C35:Q35"/>
    <mergeCell ref="R35:T35"/>
    <mergeCell ref="U35:V35"/>
    <mergeCell ref="W35:Y35"/>
    <mergeCell ref="Z35:AC35"/>
    <mergeCell ref="AD35:AG35"/>
    <mergeCell ref="AH35:AK35"/>
    <mergeCell ref="AL35:AO35"/>
    <mergeCell ref="AD36:AG36"/>
    <mergeCell ref="AH36:AK36"/>
    <mergeCell ref="AL36:AO36"/>
    <mergeCell ref="A37:B37"/>
    <mergeCell ref="C37:Q37"/>
    <mergeCell ref="R37:T37"/>
    <mergeCell ref="U37:V37"/>
    <mergeCell ref="W37:Y37"/>
    <mergeCell ref="Z37:AC37"/>
    <mergeCell ref="AD37:AG37"/>
    <mergeCell ref="A36:B36"/>
    <mergeCell ref="C36:Q36"/>
    <mergeCell ref="R36:T36"/>
    <mergeCell ref="U36:V36"/>
    <mergeCell ref="W36:Y36"/>
    <mergeCell ref="Z36:AC36"/>
    <mergeCell ref="AH37:AK37"/>
    <mergeCell ref="AL37:AO37"/>
    <mergeCell ref="A38:B38"/>
    <mergeCell ref="C38:Q38"/>
    <mergeCell ref="R38:T38"/>
    <mergeCell ref="U38:V38"/>
    <mergeCell ref="W38:Y38"/>
    <mergeCell ref="Z38:AC38"/>
    <mergeCell ref="AD38:AG38"/>
    <mergeCell ref="AH38:AK38"/>
    <mergeCell ref="AL38:AO38"/>
    <mergeCell ref="A39:B39"/>
    <mergeCell ref="C39:Q39"/>
    <mergeCell ref="R39:T39"/>
    <mergeCell ref="U39:V39"/>
    <mergeCell ref="W39:Y39"/>
    <mergeCell ref="Z39:AC39"/>
    <mergeCell ref="AD39:AG39"/>
    <mergeCell ref="AH39:AK39"/>
    <mergeCell ref="AL39:AO39"/>
    <mergeCell ref="AD40:AG40"/>
    <mergeCell ref="AH40:AK40"/>
    <mergeCell ref="AL40:AO40"/>
    <mergeCell ref="A41:B41"/>
    <mergeCell ref="C41:Q41"/>
    <mergeCell ref="R41:T41"/>
    <mergeCell ref="U41:V41"/>
    <mergeCell ref="W41:Y41"/>
    <mergeCell ref="Z41:AC41"/>
    <mergeCell ref="AD41:AG41"/>
    <mergeCell ref="A40:B40"/>
    <mergeCell ref="C40:Q40"/>
    <mergeCell ref="R40:T40"/>
    <mergeCell ref="U40:V40"/>
    <mergeCell ref="W40:Y40"/>
    <mergeCell ref="Z40:AC40"/>
    <mergeCell ref="AH41:AK41"/>
    <mergeCell ref="AL41:AO41"/>
    <mergeCell ref="A42:B42"/>
    <mergeCell ref="C42:Q42"/>
    <mergeCell ref="R42:T42"/>
    <mergeCell ref="U42:V42"/>
    <mergeCell ref="W42:Y42"/>
    <mergeCell ref="Z42:AC42"/>
    <mergeCell ref="AD42:AG42"/>
    <mergeCell ref="AH42:AK42"/>
    <mergeCell ref="AL42:AO42"/>
    <mergeCell ref="A43:B43"/>
    <mergeCell ref="C43:Q43"/>
    <mergeCell ref="R43:T43"/>
    <mergeCell ref="U43:V43"/>
    <mergeCell ref="W43:Y43"/>
    <mergeCell ref="Z43:AC43"/>
    <mergeCell ref="AD43:AG43"/>
    <mergeCell ref="AH43:AK43"/>
    <mergeCell ref="AL43:AO43"/>
    <mergeCell ref="AD44:AG44"/>
    <mergeCell ref="AH44:AK44"/>
    <mergeCell ref="AL44:AO44"/>
    <mergeCell ref="A45:B45"/>
    <mergeCell ref="C45:Q45"/>
    <mergeCell ref="R45:T45"/>
    <mergeCell ref="U45:V45"/>
    <mergeCell ref="W45:Y45"/>
    <mergeCell ref="Z45:AC45"/>
    <mergeCell ref="AD45:AG45"/>
    <mergeCell ref="A44:B44"/>
    <mergeCell ref="C44:Q44"/>
    <mergeCell ref="R44:T44"/>
    <mergeCell ref="U44:V44"/>
    <mergeCell ref="W44:Y44"/>
    <mergeCell ref="Z44:AC44"/>
    <mergeCell ref="AH45:AK45"/>
    <mergeCell ref="AL45:AO45"/>
    <mergeCell ref="A46:B46"/>
    <mergeCell ref="C46:Q46"/>
    <mergeCell ref="R46:T46"/>
    <mergeCell ref="U46:V46"/>
    <mergeCell ref="W46:Y46"/>
    <mergeCell ref="Z46:AC46"/>
    <mergeCell ref="AD46:AG46"/>
    <mergeCell ref="AH46:AK46"/>
    <mergeCell ref="AL46:AO46"/>
    <mergeCell ref="A47:B47"/>
    <mergeCell ref="C47:Q47"/>
    <mergeCell ref="R47:T47"/>
    <mergeCell ref="U47:V47"/>
    <mergeCell ref="W47:Y47"/>
    <mergeCell ref="Z47:AC47"/>
    <mergeCell ref="AD47:AG47"/>
    <mergeCell ref="AH47:AK47"/>
    <mergeCell ref="AL47:AO47"/>
    <mergeCell ref="AD48:AG48"/>
    <mergeCell ref="AH48:AK48"/>
    <mergeCell ref="AL48:AO48"/>
    <mergeCell ref="A49:B49"/>
    <mergeCell ref="C49:Q49"/>
    <mergeCell ref="R49:T49"/>
    <mergeCell ref="U49:V49"/>
    <mergeCell ref="W49:Y49"/>
    <mergeCell ref="Z49:AC49"/>
    <mergeCell ref="AD49:AG49"/>
    <mergeCell ref="A48:B48"/>
    <mergeCell ref="C48:Q48"/>
    <mergeCell ref="R48:T48"/>
    <mergeCell ref="U48:V48"/>
    <mergeCell ref="W48:Y48"/>
    <mergeCell ref="Z48:AC48"/>
    <mergeCell ref="AH49:AK49"/>
    <mergeCell ref="AL49:AO49"/>
    <mergeCell ref="A50:B50"/>
    <mergeCell ref="C50:Q50"/>
    <mergeCell ref="R50:T50"/>
    <mergeCell ref="U50:V50"/>
    <mergeCell ref="W50:Y50"/>
    <mergeCell ref="Z50:AC50"/>
    <mergeCell ref="AD50:AG50"/>
    <mergeCell ref="AH50:AK50"/>
    <mergeCell ref="AL50:AO50"/>
    <mergeCell ref="A51:B51"/>
    <mergeCell ref="C51:Q51"/>
    <mergeCell ref="R51:T51"/>
    <mergeCell ref="U51:V51"/>
    <mergeCell ref="W51:Y51"/>
    <mergeCell ref="Z51:AC51"/>
    <mergeCell ref="AD51:AG51"/>
    <mergeCell ref="AH51:AK51"/>
    <mergeCell ref="AL51:AO51"/>
    <mergeCell ref="AD52:AG52"/>
    <mergeCell ref="AH52:AK52"/>
    <mergeCell ref="AL52:AO52"/>
    <mergeCell ref="A53:B53"/>
    <mergeCell ref="C53:Q53"/>
    <mergeCell ref="R53:T53"/>
    <mergeCell ref="U53:V53"/>
    <mergeCell ref="W53:Y53"/>
    <mergeCell ref="Z53:AC53"/>
    <mergeCell ref="AD53:AG53"/>
    <mergeCell ref="A52:B52"/>
    <mergeCell ref="C52:Q52"/>
    <mergeCell ref="R52:T52"/>
    <mergeCell ref="U52:V52"/>
    <mergeCell ref="W52:Y52"/>
    <mergeCell ref="Z52:AC52"/>
    <mergeCell ref="AH53:AK53"/>
    <mergeCell ref="AL53:AO53"/>
    <mergeCell ref="A54:B54"/>
    <mergeCell ref="C54:Q54"/>
    <mergeCell ref="R54:T54"/>
    <mergeCell ref="U54:V54"/>
    <mergeCell ref="W54:Y54"/>
    <mergeCell ref="Z54:AC54"/>
    <mergeCell ref="AD54:AG54"/>
    <mergeCell ref="AH54:AK54"/>
    <mergeCell ref="AL54:AO54"/>
    <mergeCell ref="A55:B55"/>
    <mergeCell ref="C55:Q55"/>
    <mergeCell ref="R55:T55"/>
    <mergeCell ref="U55:V55"/>
    <mergeCell ref="W55:Y55"/>
    <mergeCell ref="Z55:AC55"/>
    <mergeCell ref="AD55:AG55"/>
    <mergeCell ref="AH55:AK55"/>
    <mergeCell ref="AL55:AO55"/>
    <mergeCell ref="AD56:AG56"/>
    <mergeCell ref="AH56:AK56"/>
    <mergeCell ref="AL56:AO56"/>
    <mergeCell ref="A57:B57"/>
    <mergeCell ref="C57:Q57"/>
    <mergeCell ref="R57:T57"/>
    <mergeCell ref="U57:V57"/>
    <mergeCell ref="W57:Y57"/>
    <mergeCell ref="Z57:AC57"/>
    <mergeCell ref="AD57:AG57"/>
    <mergeCell ref="A56:B56"/>
    <mergeCell ref="C56:Q56"/>
    <mergeCell ref="R56:T56"/>
    <mergeCell ref="U56:V56"/>
    <mergeCell ref="W56:Y56"/>
    <mergeCell ref="Z56:AC56"/>
    <mergeCell ref="AH57:AK57"/>
    <mergeCell ref="AL57:AO57"/>
    <mergeCell ref="A58:B58"/>
    <mergeCell ref="C58:Q58"/>
    <mergeCell ref="R58:T58"/>
    <mergeCell ref="U58:V58"/>
    <mergeCell ref="W58:Y58"/>
    <mergeCell ref="Z58:AC58"/>
    <mergeCell ref="AD58:AG58"/>
    <mergeCell ref="AH58:AK58"/>
    <mergeCell ref="AL58:AO58"/>
    <mergeCell ref="A59:B59"/>
    <mergeCell ref="C59:Q59"/>
    <mergeCell ref="R59:T59"/>
    <mergeCell ref="U59:V59"/>
    <mergeCell ref="W59:Y59"/>
    <mergeCell ref="Z59:AC59"/>
    <mergeCell ref="AD59:AG59"/>
    <mergeCell ref="AH59:AK59"/>
    <mergeCell ref="AL59:AO59"/>
    <mergeCell ref="AD60:AG60"/>
    <mergeCell ref="AH60:AK60"/>
    <mergeCell ref="AL60:AO60"/>
    <mergeCell ref="A61:B61"/>
    <mergeCell ref="C61:Q61"/>
    <mergeCell ref="R61:T61"/>
    <mergeCell ref="U61:V61"/>
    <mergeCell ref="W61:Y61"/>
    <mergeCell ref="Z61:AC61"/>
    <mergeCell ref="AD61:AG61"/>
    <mergeCell ref="A60:B60"/>
    <mergeCell ref="C60:Q60"/>
    <mergeCell ref="R60:T60"/>
    <mergeCell ref="U60:V60"/>
    <mergeCell ref="W60:Y60"/>
    <mergeCell ref="Z60:AC60"/>
    <mergeCell ref="AH61:AK61"/>
    <mergeCell ref="AL61:AO61"/>
    <mergeCell ref="A62:B62"/>
    <mergeCell ref="C62:Q62"/>
    <mergeCell ref="R62:T62"/>
    <mergeCell ref="U62:V62"/>
    <mergeCell ref="W62:Y62"/>
    <mergeCell ref="Z62:AC62"/>
    <mergeCell ref="AD62:AG62"/>
    <mergeCell ref="AH62:AK62"/>
    <mergeCell ref="AL62:AO62"/>
    <mergeCell ref="A63:B63"/>
    <mergeCell ref="C63:Q63"/>
    <mergeCell ref="R63:T63"/>
    <mergeCell ref="U63:V63"/>
    <mergeCell ref="W63:Y63"/>
    <mergeCell ref="Z63:AC63"/>
    <mergeCell ref="AD63:AG63"/>
    <mergeCell ref="AH63:AK63"/>
    <mergeCell ref="AL63:AO63"/>
    <mergeCell ref="AD64:AG64"/>
    <mergeCell ref="AH64:AK64"/>
    <mergeCell ref="AL64:AO64"/>
    <mergeCell ref="A65:B65"/>
    <mergeCell ref="C65:Q65"/>
    <mergeCell ref="R65:T65"/>
    <mergeCell ref="U65:V65"/>
    <mergeCell ref="W65:Y65"/>
    <mergeCell ref="Z65:AC65"/>
    <mergeCell ref="AD65:AG65"/>
    <mergeCell ref="A64:B64"/>
    <mergeCell ref="C64:Q64"/>
    <mergeCell ref="R64:T64"/>
    <mergeCell ref="U64:V64"/>
    <mergeCell ref="W64:Y64"/>
    <mergeCell ref="Z64:AC64"/>
    <mergeCell ref="AH65:AK65"/>
    <mergeCell ref="AL65:AO65"/>
    <mergeCell ref="A66:B66"/>
    <mergeCell ref="C66:Q66"/>
    <mergeCell ref="R66:T66"/>
    <mergeCell ref="U66:V66"/>
    <mergeCell ref="W66:Y66"/>
    <mergeCell ref="Z66:AC66"/>
    <mergeCell ref="AD66:AG66"/>
    <mergeCell ref="AH66:AK66"/>
    <mergeCell ref="AL66:AO66"/>
    <mergeCell ref="A67:B67"/>
    <mergeCell ref="C67:Q67"/>
    <mergeCell ref="R67:T67"/>
    <mergeCell ref="U67:V67"/>
    <mergeCell ref="W67:Y67"/>
    <mergeCell ref="Z67:AC67"/>
    <mergeCell ref="AD67:AG67"/>
    <mergeCell ref="AH67:AK67"/>
    <mergeCell ref="AL67:AO67"/>
    <mergeCell ref="AD68:AG68"/>
    <mergeCell ref="AH68:AK68"/>
    <mergeCell ref="AL68:AO68"/>
    <mergeCell ref="A69:B69"/>
    <mergeCell ref="C69:Q69"/>
    <mergeCell ref="R69:T69"/>
    <mergeCell ref="U69:V69"/>
    <mergeCell ref="W69:Y69"/>
    <mergeCell ref="Z69:AC69"/>
    <mergeCell ref="AD69:AG69"/>
    <mergeCell ref="A68:B68"/>
    <mergeCell ref="C68:Q68"/>
    <mergeCell ref="R68:T68"/>
    <mergeCell ref="U68:V68"/>
    <mergeCell ref="W68:Y68"/>
    <mergeCell ref="Z68:AC68"/>
    <mergeCell ref="AH69:AK69"/>
    <mergeCell ref="AL69:AO69"/>
    <mergeCell ref="A70:B70"/>
    <mergeCell ref="C70:Q70"/>
    <mergeCell ref="R70:T70"/>
    <mergeCell ref="U70:V70"/>
    <mergeCell ref="W70:Y70"/>
    <mergeCell ref="Z70:AC70"/>
    <mergeCell ref="AD70:AG70"/>
    <mergeCell ref="AH70:AK70"/>
    <mergeCell ref="AL70:AO70"/>
    <mergeCell ref="A71:B71"/>
    <mergeCell ref="C71:Q71"/>
    <mergeCell ref="R71:T71"/>
    <mergeCell ref="U71:V71"/>
    <mergeCell ref="W71:Y71"/>
    <mergeCell ref="Z71:AC71"/>
    <mergeCell ref="AD71:AG71"/>
    <mergeCell ref="AH71:AK71"/>
    <mergeCell ref="AL71:AO71"/>
    <mergeCell ref="AD72:AG72"/>
    <mergeCell ref="AH72:AK72"/>
    <mergeCell ref="AL72:AO72"/>
    <mergeCell ref="A73:B73"/>
    <mergeCell ref="C73:Q73"/>
    <mergeCell ref="R73:T73"/>
    <mergeCell ref="U73:V73"/>
    <mergeCell ref="W73:Y73"/>
    <mergeCell ref="Z73:AC73"/>
    <mergeCell ref="AD73:AG73"/>
    <mergeCell ref="A72:B72"/>
    <mergeCell ref="C72:Q72"/>
    <mergeCell ref="R72:T72"/>
    <mergeCell ref="U72:V72"/>
    <mergeCell ref="W72:Y72"/>
    <mergeCell ref="Z72:AC72"/>
    <mergeCell ref="AH73:AK73"/>
    <mergeCell ref="AL73:AO73"/>
    <mergeCell ref="A74:B74"/>
    <mergeCell ref="C74:Q74"/>
    <mergeCell ref="R74:T74"/>
    <mergeCell ref="U74:V74"/>
    <mergeCell ref="W74:Y74"/>
    <mergeCell ref="Z74:AC74"/>
    <mergeCell ref="AD74:AG74"/>
    <mergeCell ref="AH74:AK74"/>
    <mergeCell ref="AL74:AO74"/>
    <mergeCell ref="A75:B75"/>
    <mergeCell ref="C75:Q75"/>
    <mergeCell ref="R75:T75"/>
    <mergeCell ref="U75:V75"/>
    <mergeCell ref="W75:Y75"/>
    <mergeCell ref="Z75:AC75"/>
    <mergeCell ref="AD75:AG75"/>
    <mergeCell ref="AH75:AK75"/>
    <mergeCell ref="AL75:AO75"/>
    <mergeCell ref="AD76:AG76"/>
    <mergeCell ref="AH76:AK76"/>
    <mergeCell ref="AL76:AO76"/>
    <mergeCell ref="A78:B78"/>
    <mergeCell ref="C78:Q78"/>
    <mergeCell ref="R78:T78"/>
    <mergeCell ref="U78:V78"/>
    <mergeCell ref="W78:Y78"/>
    <mergeCell ref="Z78:AC78"/>
    <mergeCell ref="AD78:AG78"/>
    <mergeCell ref="A76:B76"/>
    <mergeCell ref="C76:Q76"/>
    <mergeCell ref="R76:T76"/>
    <mergeCell ref="U76:V76"/>
    <mergeCell ref="W76:Y76"/>
    <mergeCell ref="Z76:AC76"/>
    <mergeCell ref="AH78:AK78"/>
    <mergeCell ref="AL78:AO78"/>
    <mergeCell ref="A77:B77"/>
    <mergeCell ref="C77:Q77"/>
    <mergeCell ref="R77:T77"/>
    <mergeCell ref="U77:V77"/>
    <mergeCell ref="W77:Y77"/>
    <mergeCell ref="Z77:AC77"/>
    <mergeCell ref="A79:B79"/>
    <mergeCell ref="C79:Q79"/>
    <mergeCell ref="R79:T79"/>
    <mergeCell ref="U79:V79"/>
    <mergeCell ref="W79:Y79"/>
    <mergeCell ref="Z79:AC79"/>
    <mergeCell ref="AD79:AG79"/>
    <mergeCell ref="AH79:AK79"/>
    <mergeCell ref="AL79:AO79"/>
    <mergeCell ref="A80:B80"/>
    <mergeCell ref="C80:Q80"/>
    <mergeCell ref="R80:T80"/>
    <mergeCell ref="U80:V80"/>
    <mergeCell ref="W80:Y80"/>
    <mergeCell ref="Z80:AC80"/>
    <mergeCell ref="AD80:AG80"/>
    <mergeCell ref="AH80:AK80"/>
    <mergeCell ref="AL80:AO80"/>
    <mergeCell ref="AD81:AG81"/>
    <mergeCell ref="AH81:AK81"/>
    <mergeCell ref="AL81:AO81"/>
    <mergeCell ref="A84:B84"/>
    <mergeCell ref="C84:Q84"/>
    <mergeCell ref="R84:T84"/>
    <mergeCell ref="U84:V84"/>
    <mergeCell ref="W84:Y84"/>
    <mergeCell ref="Z84:AC84"/>
    <mergeCell ref="AD84:AG84"/>
    <mergeCell ref="A81:B81"/>
    <mergeCell ref="C81:Q81"/>
    <mergeCell ref="R81:T81"/>
    <mergeCell ref="U81:V81"/>
    <mergeCell ref="W81:Y81"/>
    <mergeCell ref="Z81:AC81"/>
    <mergeCell ref="AH84:AK84"/>
    <mergeCell ref="AL84:AO84"/>
    <mergeCell ref="A85:B85"/>
    <mergeCell ref="C85:Q85"/>
    <mergeCell ref="R85:T85"/>
    <mergeCell ref="U85:V85"/>
    <mergeCell ref="W85:Y85"/>
    <mergeCell ref="Z85:AC85"/>
    <mergeCell ref="AD85:AG85"/>
    <mergeCell ref="AH85:AK85"/>
    <mergeCell ref="AL85:AO85"/>
    <mergeCell ref="A87:B87"/>
    <mergeCell ref="C87:Q87"/>
    <mergeCell ref="R87:T87"/>
    <mergeCell ref="U87:V87"/>
    <mergeCell ref="W87:Y87"/>
    <mergeCell ref="Z87:AC87"/>
    <mergeCell ref="AH88:AK88"/>
    <mergeCell ref="AL88:AO88"/>
    <mergeCell ref="A86:B86"/>
    <mergeCell ref="C86:Q86"/>
    <mergeCell ref="R86:T86"/>
    <mergeCell ref="U86:V86"/>
    <mergeCell ref="W86:Y86"/>
    <mergeCell ref="Z86:AC86"/>
    <mergeCell ref="AD86:AG86"/>
    <mergeCell ref="AH86:AK86"/>
    <mergeCell ref="AL86:AO86"/>
    <mergeCell ref="AL89:AO89"/>
    <mergeCell ref="AD87:AG87"/>
    <mergeCell ref="AH87:AK87"/>
    <mergeCell ref="AL87:AO87"/>
    <mergeCell ref="C88:Q88"/>
    <mergeCell ref="R88:T88"/>
    <mergeCell ref="U88:V88"/>
    <mergeCell ref="W88:Y88"/>
    <mergeCell ref="Z88:AC88"/>
    <mergeCell ref="AD88:AG88"/>
    <mergeCell ref="A88:B88"/>
    <mergeCell ref="A89:B89"/>
    <mergeCell ref="C89:Q89"/>
    <mergeCell ref="R89:T89"/>
    <mergeCell ref="U89:V89"/>
    <mergeCell ref="W89:Y89"/>
    <mergeCell ref="Z89:AC89"/>
    <mergeCell ref="AD89:AG89"/>
    <mergeCell ref="AH89:AK89"/>
    <mergeCell ref="AD90:AG90"/>
    <mergeCell ref="AH90:AK90"/>
    <mergeCell ref="AL90:AO90"/>
    <mergeCell ref="A91:B91"/>
    <mergeCell ref="C91:Q91"/>
    <mergeCell ref="R91:T91"/>
    <mergeCell ref="U91:V91"/>
    <mergeCell ref="W91:Y91"/>
    <mergeCell ref="Z91:AC91"/>
    <mergeCell ref="AD91:AG91"/>
    <mergeCell ref="A90:B90"/>
    <mergeCell ref="C90:Q90"/>
    <mergeCell ref="R90:T90"/>
    <mergeCell ref="U90:V90"/>
    <mergeCell ref="W90:Y90"/>
    <mergeCell ref="Z90:AC90"/>
    <mergeCell ref="AH91:AK91"/>
    <mergeCell ref="AL91:AO91"/>
    <mergeCell ref="A92:B92"/>
    <mergeCell ref="C92:Q92"/>
    <mergeCell ref="R92:T92"/>
    <mergeCell ref="U92:V92"/>
    <mergeCell ref="W92:Y92"/>
    <mergeCell ref="Z92:AC92"/>
    <mergeCell ref="AD92:AG92"/>
    <mergeCell ref="AH92:AK92"/>
    <mergeCell ref="AL92:AO92"/>
    <mergeCell ref="A93:B93"/>
    <mergeCell ref="C93:Q93"/>
    <mergeCell ref="R93:T93"/>
    <mergeCell ref="U93:V93"/>
    <mergeCell ref="W93:Y93"/>
    <mergeCell ref="Z93:AC93"/>
    <mergeCell ref="AD93:AG93"/>
    <mergeCell ref="AH93:AK93"/>
    <mergeCell ref="AL93:AO93"/>
    <mergeCell ref="Z95:AC95"/>
    <mergeCell ref="AD95:AG95"/>
    <mergeCell ref="AH95:AK95"/>
    <mergeCell ref="AL95:AO95"/>
    <mergeCell ref="A94:B94"/>
    <mergeCell ref="C94:Q94"/>
    <mergeCell ref="R94:T94"/>
    <mergeCell ref="U94:V94"/>
    <mergeCell ref="W94:Y94"/>
    <mergeCell ref="Z94:AC94"/>
    <mergeCell ref="AD94:AG94"/>
    <mergeCell ref="AH94:AK94"/>
    <mergeCell ref="AL94:AO94"/>
    <mergeCell ref="A2:AA2"/>
    <mergeCell ref="AP106:AQ107"/>
    <mergeCell ref="AP108:AQ108"/>
    <mergeCell ref="A104:T104"/>
    <mergeCell ref="U104:W104"/>
    <mergeCell ref="X104:Y104"/>
    <mergeCell ref="A103:T103"/>
    <mergeCell ref="U103:W103"/>
    <mergeCell ref="X103:Y103"/>
    <mergeCell ref="U101:W101"/>
    <mergeCell ref="A102:T102"/>
    <mergeCell ref="U102:W102"/>
    <mergeCell ref="X102:Y102"/>
    <mergeCell ref="AH97:AK97"/>
    <mergeCell ref="AL97:AO97"/>
    <mergeCell ref="A99:Y99"/>
    <mergeCell ref="Z99:AC99"/>
    <mergeCell ref="AD99:AG99"/>
    <mergeCell ref="AH99:AK99"/>
    <mergeCell ref="AL99:AO99"/>
    <mergeCell ref="AD96:AG96"/>
    <mergeCell ref="AH96:AK96"/>
    <mergeCell ref="AL96:AO96"/>
    <mergeCell ref="A97:B97"/>
    <mergeCell ref="AD77:AG77"/>
    <mergeCell ref="AH77:AK77"/>
    <mergeCell ref="AL77:AO77"/>
    <mergeCell ref="AU108:AV108"/>
    <mergeCell ref="AU109:AV109"/>
    <mergeCell ref="AU110:AV110"/>
    <mergeCell ref="AU111:AV111"/>
    <mergeCell ref="AU112:AV112"/>
    <mergeCell ref="AU113:AV113"/>
    <mergeCell ref="A111:AE111"/>
    <mergeCell ref="C97:Q97"/>
    <mergeCell ref="R97:T97"/>
    <mergeCell ref="U97:V97"/>
    <mergeCell ref="W97:Y97"/>
    <mergeCell ref="Z97:AC97"/>
    <mergeCell ref="AD97:AG97"/>
    <mergeCell ref="A96:B96"/>
    <mergeCell ref="C96:Q96"/>
    <mergeCell ref="R96:T96"/>
    <mergeCell ref="U96:V96"/>
    <mergeCell ref="W96:Y96"/>
    <mergeCell ref="Z96:AC96"/>
    <mergeCell ref="A95:B95"/>
    <mergeCell ref="C95:Q95"/>
    <mergeCell ref="AU114:AV114"/>
    <mergeCell ref="AU115:AV115"/>
    <mergeCell ref="AU116:AV116"/>
    <mergeCell ref="A82:B82"/>
    <mergeCell ref="C82:Q82"/>
    <mergeCell ref="R82:T82"/>
    <mergeCell ref="U82:V82"/>
    <mergeCell ref="W82:Y82"/>
    <mergeCell ref="Z82:AC82"/>
    <mergeCell ref="AD82:AG82"/>
    <mergeCell ref="AH82:AK82"/>
    <mergeCell ref="AL82:AO82"/>
    <mergeCell ref="A83:B83"/>
    <mergeCell ref="C83:Q83"/>
    <mergeCell ref="R83:T83"/>
    <mergeCell ref="U83:V83"/>
    <mergeCell ref="W83:Y83"/>
    <mergeCell ref="Z83:AC83"/>
    <mergeCell ref="AD83:AG83"/>
    <mergeCell ref="AH83:AK83"/>
    <mergeCell ref="AL83:AO83"/>
    <mergeCell ref="R95:T95"/>
    <mergeCell ref="U95:V95"/>
    <mergeCell ref="W95:Y9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45699-C5EE-4AB7-85DE-C197C0788650}">
  <dimension ref="A1:AP9"/>
  <sheetViews>
    <sheetView tabSelected="1" workbookViewId="0">
      <selection activeCell="AH26" sqref="AH26"/>
    </sheetView>
  </sheetViews>
  <sheetFormatPr defaultRowHeight="15" x14ac:dyDescent="0.25"/>
  <cols>
    <col min="2" max="3" width="9.140625" customWidth="1"/>
    <col min="4" max="4" width="5.140625" customWidth="1"/>
    <col min="5" max="20" width="9.140625" hidden="1" customWidth="1"/>
    <col min="21" max="21" width="19.5703125" hidden="1" customWidth="1"/>
    <col min="24" max="24" width="4.28515625" customWidth="1"/>
    <col min="29" max="29" width="5.42578125" customWidth="1"/>
    <col min="30" max="30" width="3.140625" hidden="1" customWidth="1"/>
    <col min="31" max="33" width="9.140625" hidden="1" customWidth="1"/>
    <col min="36" max="36" width="2.5703125" customWidth="1"/>
    <col min="37" max="37" width="9.140625" hidden="1" customWidth="1"/>
    <col min="40" max="40" width="5" customWidth="1"/>
    <col min="41" max="41" width="9.140625" hidden="1" customWidth="1"/>
    <col min="42" max="42" width="1.28515625" customWidth="1"/>
  </cols>
  <sheetData>
    <row r="1" spans="1:42" x14ac:dyDescent="0.25">
      <c r="A1" s="173" t="s">
        <v>290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</row>
    <row r="2" spans="1:42" x14ac:dyDescent="0.25">
      <c r="AM2" s="174" t="s">
        <v>293</v>
      </c>
      <c r="AN2" s="174"/>
    </row>
    <row r="6" spans="1:42" ht="15.75" thickBot="1" x14ac:dyDescent="0.3">
      <c r="AA6" s="180" t="s">
        <v>30</v>
      </c>
      <c r="AB6" s="180"/>
      <c r="AC6" s="180"/>
      <c r="AH6" s="180" t="s">
        <v>295</v>
      </c>
      <c r="AI6" s="180"/>
      <c r="AJ6" s="180"/>
      <c r="AL6" s="180" t="s">
        <v>296</v>
      </c>
      <c r="AM6" s="180"/>
      <c r="AN6" s="180"/>
      <c r="AO6" s="180"/>
      <c r="AP6" s="180"/>
    </row>
    <row r="7" spans="1:42" x14ac:dyDescent="0.25">
      <c r="B7" s="175" t="s">
        <v>284</v>
      </c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7" t="s">
        <v>285</v>
      </c>
      <c r="W7" s="177"/>
      <c r="X7" s="177"/>
      <c r="Y7" s="178" t="s">
        <v>286</v>
      </c>
      <c r="Z7" s="178"/>
      <c r="AA7" s="179">
        <f>'1. část'!E72+'2. část'!Z102</f>
        <v>0</v>
      </c>
      <c r="AB7" s="179"/>
      <c r="AC7" s="179"/>
      <c r="AD7" s="179"/>
      <c r="AE7" s="179"/>
      <c r="AF7" s="179"/>
      <c r="AG7" s="179"/>
      <c r="AH7" s="171">
        <f>'1. část'!F72+'2. část'!AA102</f>
        <v>0</v>
      </c>
      <c r="AI7" s="171"/>
      <c r="AJ7" s="171"/>
      <c r="AK7" s="171"/>
      <c r="AL7" s="171">
        <f>'1. část'!G72+'2. část'!AB102</f>
        <v>0</v>
      </c>
      <c r="AM7" s="171"/>
      <c r="AN7" s="171"/>
      <c r="AO7" s="171"/>
      <c r="AP7" s="172"/>
    </row>
    <row r="8" spans="1:42" x14ac:dyDescent="0.25">
      <c r="B8" s="183" t="s">
        <v>287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9" t="e">
        <f>AL8/AL7</f>
        <v>#DIV/0!</v>
      </c>
      <c r="W8" s="89"/>
      <c r="X8" s="89"/>
      <c r="Y8" s="90" t="s">
        <v>286</v>
      </c>
      <c r="Z8" s="90"/>
      <c r="AA8" s="84">
        <f>'1. část'!E73+'2. část'!Z103</f>
        <v>0</v>
      </c>
      <c r="AB8" s="84"/>
      <c r="AC8" s="84"/>
      <c r="AD8" s="84"/>
      <c r="AE8" s="84"/>
      <c r="AF8" s="84"/>
      <c r="AG8" s="84"/>
      <c r="AH8" s="84">
        <f>'1. část'!F73+'2. část'!AA103</f>
        <v>0</v>
      </c>
      <c r="AI8" s="84"/>
      <c r="AJ8" s="84"/>
      <c r="AK8" s="84"/>
      <c r="AL8" s="84">
        <f>'1. část'!G73+'2. část'!AB103</f>
        <v>0</v>
      </c>
      <c r="AM8" s="84"/>
      <c r="AN8" s="84"/>
      <c r="AO8" s="84"/>
      <c r="AP8" s="184"/>
    </row>
    <row r="9" spans="1:42" ht="16.5" customHeight="1" thickBot="1" x14ac:dyDescent="0.3">
      <c r="B9" s="185" t="s">
        <v>288</v>
      </c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7" t="e">
        <f>V7-V8</f>
        <v>#DIV/0!</v>
      </c>
      <c r="W9" s="187"/>
      <c r="X9" s="187"/>
      <c r="Y9" s="188" t="s">
        <v>286</v>
      </c>
      <c r="Z9" s="188"/>
      <c r="AA9" s="181">
        <f>'1. část'!E74+'2. část'!Z104</f>
        <v>0</v>
      </c>
      <c r="AB9" s="181"/>
      <c r="AC9" s="181"/>
      <c r="AD9" s="181"/>
      <c r="AE9" s="181"/>
      <c r="AF9" s="181"/>
      <c r="AG9" s="181"/>
      <c r="AH9" s="181">
        <f>'1. část'!F74+'2. část'!AA104</f>
        <v>0</v>
      </c>
      <c r="AI9" s="181"/>
      <c r="AJ9" s="181"/>
      <c r="AK9" s="181"/>
      <c r="AL9" s="181">
        <f>'1. část'!G74+'2. část'!AB104</f>
        <v>0</v>
      </c>
      <c r="AM9" s="181"/>
      <c r="AN9" s="181"/>
      <c r="AO9" s="181"/>
      <c r="AP9" s="182"/>
    </row>
  </sheetData>
  <mergeCells count="23">
    <mergeCell ref="AL9:AP9"/>
    <mergeCell ref="B8:U8"/>
    <mergeCell ref="V8:X8"/>
    <mergeCell ref="Y8:Z8"/>
    <mergeCell ref="AA8:AG8"/>
    <mergeCell ref="AH8:AK8"/>
    <mergeCell ref="AL8:AP8"/>
    <mergeCell ref="B9:U9"/>
    <mergeCell ref="V9:X9"/>
    <mergeCell ref="Y9:Z9"/>
    <mergeCell ref="AA9:AG9"/>
    <mergeCell ref="AH9:AK9"/>
    <mergeCell ref="AL7:AP7"/>
    <mergeCell ref="A1:AI1"/>
    <mergeCell ref="AM2:AN2"/>
    <mergeCell ref="B7:U7"/>
    <mergeCell ref="V7:X7"/>
    <mergeCell ref="Y7:Z7"/>
    <mergeCell ref="AA7:AG7"/>
    <mergeCell ref="AH7:AK7"/>
    <mergeCell ref="AA6:AC6"/>
    <mergeCell ref="AH6:AJ6"/>
    <mergeCell ref="AL6:AP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1. část</vt:lpstr>
      <vt:lpstr>2. část</vt:lpstr>
      <vt:lpstr>Součet</vt:lpstr>
      <vt:lpstr>'1. část'!Oblast_tisku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Juhoš</dc:creator>
  <cp:lastModifiedBy>Robert Juhoš</cp:lastModifiedBy>
  <cp:lastPrinted>2023-05-31T12:16:48Z</cp:lastPrinted>
  <dcterms:created xsi:type="dcterms:W3CDTF">2022-01-24T12:27:00Z</dcterms:created>
  <dcterms:modified xsi:type="dcterms:W3CDTF">2024-06-06T12:58:44Z</dcterms:modified>
</cp:coreProperties>
</file>