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2\Města\Jičín\Vysvětlení ZD č. 2\"/>
    </mc:Choice>
  </mc:AlternateContent>
  <xr:revisionPtr revIDLastSave="0" documentId="13_ncr:1_{BB2C7475-B3B8-46EE-8D92-AE7970E6DE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část" sheetId="1" r:id="rId1"/>
    <sheet name="2. část" sheetId="2" r:id="rId2"/>
    <sheet name="Součet" sheetId="3" r:id="rId3"/>
  </sheets>
  <definedNames>
    <definedName name="_xlnm.Print_Area" localSheetId="0">'1. část'!$A$2:$J$79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6" i="2" l="1"/>
  <c r="AH86" i="2" s="1"/>
  <c r="Z75" i="2"/>
  <c r="AH75" i="2" s="1"/>
  <c r="Z84" i="2"/>
  <c r="AH84" i="2" s="1"/>
  <c r="Z83" i="2"/>
  <c r="AH83" i="2" s="1"/>
  <c r="Z78" i="2"/>
  <c r="AH78" i="2" s="1"/>
  <c r="F55" i="1"/>
  <c r="I55" i="1" s="1"/>
  <c r="F54" i="1"/>
  <c r="I54" i="1" s="1"/>
  <c r="F47" i="1"/>
  <c r="I47" i="1" s="1"/>
  <c r="F53" i="1"/>
  <c r="I53" i="1" s="1"/>
  <c r="F46" i="1"/>
  <c r="I46" i="1" s="1"/>
  <c r="AD89" i="2"/>
  <c r="AD80" i="2" s="1"/>
  <c r="AD93" i="2"/>
  <c r="AL93" i="2" s="1"/>
  <c r="AD96" i="2"/>
  <c r="AL96" i="2" s="1"/>
  <c r="AD97" i="2"/>
  <c r="AL97" i="2" s="1"/>
  <c r="AD99" i="2"/>
  <c r="AL99" i="2" s="1"/>
  <c r="Z98" i="2"/>
  <c r="AH98" i="2" s="1"/>
  <c r="R95" i="2"/>
  <c r="Z94" i="2"/>
  <c r="AH94" i="2" s="1"/>
  <c r="Z91" i="2"/>
  <c r="AH91" i="2" s="1"/>
  <c r="Z87" i="2"/>
  <c r="AH87" i="2" s="1"/>
  <c r="R82" i="2"/>
  <c r="Z82" i="2" s="1"/>
  <c r="AH82" i="2" s="1"/>
  <c r="R79" i="2"/>
  <c r="R81" i="2" s="1"/>
  <c r="Z81" i="2" s="1"/>
  <c r="AH81" i="2" s="1"/>
  <c r="Z77" i="2"/>
  <c r="AH77" i="2" s="1"/>
  <c r="R76" i="2"/>
  <c r="Z76" i="2" s="1"/>
  <c r="AH76" i="2" s="1"/>
  <c r="Z74" i="2"/>
  <c r="AH74" i="2" s="1"/>
  <c r="Z73" i="2"/>
  <c r="AH73" i="2" s="1"/>
  <c r="Z72" i="2"/>
  <c r="AH72" i="2" s="1"/>
  <c r="Z71" i="2"/>
  <c r="AH71" i="2" s="1"/>
  <c r="Z70" i="2"/>
  <c r="AH70" i="2" s="1"/>
  <c r="Z69" i="2"/>
  <c r="AH69" i="2" s="1"/>
  <c r="Z68" i="2"/>
  <c r="AH68" i="2" s="1"/>
  <c r="Z67" i="2"/>
  <c r="AH67" i="2" s="1"/>
  <c r="Z66" i="2"/>
  <c r="AH66" i="2" s="1"/>
  <c r="Z65" i="2"/>
  <c r="AH65" i="2" s="1"/>
  <c r="Z64" i="2"/>
  <c r="AH64" i="2" s="1"/>
  <c r="Z63" i="2"/>
  <c r="AH63" i="2" s="1"/>
  <c r="Z62" i="2"/>
  <c r="AH62" i="2" s="1"/>
  <c r="Z61" i="2"/>
  <c r="AH61" i="2" s="1"/>
  <c r="Z60" i="2"/>
  <c r="AH60" i="2" s="1"/>
  <c r="Z59" i="2"/>
  <c r="AH59" i="2" s="1"/>
  <c r="Z58" i="2"/>
  <c r="AH58" i="2" s="1"/>
  <c r="Z57" i="2"/>
  <c r="AH57" i="2" s="1"/>
  <c r="Z56" i="2"/>
  <c r="AH56" i="2" s="1"/>
  <c r="Z55" i="2"/>
  <c r="AH55" i="2" s="1"/>
  <c r="Z54" i="2"/>
  <c r="AH54" i="2" s="1"/>
  <c r="Z53" i="2"/>
  <c r="AH53" i="2" s="1"/>
  <c r="Z52" i="2"/>
  <c r="AH52" i="2" s="1"/>
  <c r="Z51" i="2"/>
  <c r="AH51" i="2" s="1"/>
  <c r="Z50" i="2"/>
  <c r="AH50" i="2" s="1"/>
  <c r="Z49" i="2"/>
  <c r="AH49" i="2" s="1"/>
  <c r="Z48" i="2"/>
  <c r="AH48" i="2" s="1"/>
  <c r="Z47" i="2"/>
  <c r="AH47" i="2" s="1"/>
  <c r="Z46" i="2"/>
  <c r="AH46" i="2" s="1"/>
  <c r="Z45" i="2"/>
  <c r="AH45" i="2" s="1"/>
  <c r="Z44" i="2"/>
  <c r="AH44" i="2" s="1"/>
  <c r="Z43" i="2"/>
  <c r="AH43" i="2" s="1"/>
  <c r="Z42" i="2"/>
  <c r="AH42" i="2" s="1"/>
  <c r="Z41" i="2"/>
  <c r="AH41" i="2" s="1"/>
  <c r="Z40" i="2"/>
  <c r="AH40" i="2" s="1"/>
  <c r="Z39" i="2"/>
  <c r="AH39" i="2" s="1"/>
  <c r="Z38" i="2"/>
  <c r="AH38" i="2" s="1"/>
  <c r="Z37" i="2"/>
  <c r="AH37" i="2" s="1"/>
  <c r="Z36" i="2"/>
  <c r="AH36" i="2" s="1"/>
  <c r="Z35" i="2"/>
  <c r="AH35" i="2" s="1"/>
  <c r="Z34" i="2"/>
  <c r="AH34" i="2" s="1"/>
  <c r="Z33" i="2"/>
  <c r="AH33" i="2" s="1"/>
  <c r="Z32" i="2"/>
  <c r="AH32" i="2" s="1"/>
  <c r="Z31" i="2"/>
  <c r="AH31" i="2" s="1"/>
  <c r="Z30" i="2"/>
  <c r="AH30" i="2" s="1"/>
  <c r="Z29" i="2"/>
  <c r="AH29" i="2" s="1"/>
  <c r="Z28" i="2"/>
  <c r="AH28" i="2" s="1"/>
  <c r="Z27" i="2"/>
  <c r="AH27" i="2" s="1"/>
  <c r="Z26" i="2"/>
  <c r="AH26" i="2" s="1"/>
  <c r="Z25" i="2"/>
  <c r="AH25" i="2" s="1"/>
  <c r="Z24" i="2"/>
  <c r="AH24" i="2" s="1"/>
  <c r="Z23" i="2"/>
  <c r="AH23" i="2" s="1"/>
  <c r="Z22" i="2"/>
  <c r="AH22" i="2" s="1"/>
  <c r="Z21" i="2"/>
  <c r="AH21" i="2" s="1"/>
  <c r="Z20" i="2"/>
  <c r="AH20" i="2" s="1"/>
  <c r="Z19" i="2"/>
  <c r="AH19" i="2" s="1"/>
  <c r="Z18" i="2"/>
  <c r="AH18" i="2" s="1"/>
  <c r="Z17" i="2"/>
  <c r="AH17" i="2" s="1"/>
  <c r="Z16" i="2"/>
  <c r="AH16" i="2" s="1"/>
  <c r="Z15" i="2"/>
  <c r="AH15" i="2" s="1"/>
  <c r="Z14" i="2"/>
  <c r="AH14" i="2" s="1"/>
  <c r="Z13" i="2"/>
  <c r="AH13" i="2" s="1"/>
  <c r="Z12" i="2"/>
  <c r="AH12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AH6" i="2" s="1"/>
  <c r="AH92" i="2" l="1"/>
  <c r="AD79" i="2"/>
  <c r="AD5" i="2" s="1"/>
  <c r="AH5" i="2"/>
  <c r="AD95" i="2"/>
  <c r="AD92" i="2" s="1"/>
  <c r="Z92" i="2"/>
  <c r="Z90" i="2"/>
  <c r="AH90" i="2" s="1"/>
  <c r="AL89" i="2"/>
  <c r="AL80" i="2" s="1"/>
  <c r="Z5" i="2"/>
  <c r="Z85" i="2"/>
  <c r="AH85" i="2" s="1"/>
  <c r="R88" i="2"/>
  <c r="Z88" i="2" s="1"/>
  <c r="AH88" i="2" s="1"/>
  <c r="AD101" i="2" l="1"/>
  <c r="AB106" i="2" s="1"/>
  <c r="AH80" i="2"/>
  <c r="AH101" i="2" s="1"/>
  <c r="AL95" i="2"/>
  <c r="AL92" i="2" s="1"/>
  <c r="AL79" i="2"/>
  <c r="AL5" i="2" s="1"/>
  <c r="Z80" i="2"/>
  <c r="Z101" i="2" s="1"/>
  <c r="Z104" i="2" l="1"/>
  <c r="AB105" i="2"/>
  <c r="Z106" i="2"/>
  <c r="AL101" i="2"/>
  <c r="AB104" i="2" s="1"/>
  <c r="Z105" i="2"/>
  <c r="AA104" i="2" l="1"/>
  <c r="AA106" i="2"/>
  <c r="AA105" i="2"/>
  <c r="U105" i="2"/>
  <c r="U106" i="2" s="1"/>
  <c r="F39" i="1" l="1"/>
  <c r="I39" i="1" s="1"/>
  <c r="G48" i="1"/>
  <c r="G67" i="1"/>
  <c r="J67" i="1" s="1"/>
  <c r="F56" i="1"/>
  <c r="I56" i="1" s="1"/>
  <c r="F41" i="1"/>
  <c r="I41" i="1" s="1"/>
  <c r="F58" i="1"/>
  <c r="I58" i="1" s="1"/>
  <c r="F45" i="1"/>
  <c r="I45" i="1" s="1"/>
  <c r="J48" i="1" l="1"/>
  <c r="F60" i="1"/>
  <c r="I60" i="1" s="1"/>
  <c r="F40" i="1"/>
  <c r="I40" i="1" s="1"/>
  <c r="F42" i="1"/>
  <c r="I42" i="1" s="1"/>
  <c r="F43" i="1"/>
  <c r="I43" i="1" s="1"/>
  <c r="F44" i="1"/>
  <c r="I44" i="1" s="1"/>
  <c r="F28" i="1" l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G66" i="1" l="1"/>
  <c r="J66" i="1" s="1"/>
  <c r="G65" i="1"/>
  <c r="F64" i="1"/>
  <c r="I64" i="1" s="1"/>
  <c r="F63" i="1"/>
  <c r="F59" i="1"/>
  <c r="I59" i="1" s="1"/>
  <c r="F57" i="1"/>
  <c r="I57" i="1" s="1"/>
  <c r="F52" i="1"/>
  <c r="I52" i="1" s="1"/>
  <c r="F51" i="1"/>
  <c r="I51" i="1" s="1"/>
  <c r="F6" i="1"/>
  <c r="J65" i="1" l="1"/>
  <c r="G68" i="1"/>
  <c r="J68" i="1" s="1"/>
  <c r="I6" i="1"/>
  <c r="F68" i="1"/>
  <c r="I63" i="1"/>
  <c r="I68" i="1" l="1"/>
  <c r="E72" i="1"/>
  <c r="E74" i="1"/>
  <c r="E73" i="1"/>
  <c r="F74" i="1" l="1"/>
  <c r="AA9" i="3"/>
  <c r="F73" i="1"/>
  <c r="AH8" i="3" s="1"/>
  <c r="AA8" i="3"/>
  <c r="AA7" i="3"/>
  <c r="F72" i="1"/>
  <c r="G73" i="1" l="1"/>
  <c r="AL8" i="3" s="1"/>
  <c r="G72" i="1"/>
  <c r="AL7" i="3" s="1"/>
  <c r="AH7" i="3"/>
  <c r="G74" i="1"/>
  <c r="AL9" i="3" s="1"/>
  <c r="AH9" i="3"/>
  <c r="V8" i="3" l="1"/>
  <c r="V9" i="3" s="1"/>
</calcChain>
</file>

<file path=xl/sharedStrings.xml><?xml version="1.0" encoding="utf-8"?>
<sst xmlns="http://schemas.openxmlformats.org/spreadsheetml/2006/main" count="795" uniqueCount="309">
  <si>
    <t>ks</t>
  </si>
  <si>
    <t>m</t>
  </si>
  <si>
    <t>Montáž nového svítidla</t>
  </si>
  <si>
    <t xml:space="preserve"> </t>
  </si>
  <si>
    <t>Pronájem montážní plošiny (hod.)</t>
  </si>
  <si>
    <t>Revizní zpráva</t>
  </si>
  <si>
    <t>kpl</t>
  </si>
  <si>
    <t>DIO, zajištění stavby</t>
  </si>
  <si>
    <t>set</t>
  </si>
  <si>
    <t>Odvoz a likvidace demont. materiálu</t>
  </si>
  <si>
    <t>Suma</t>
  </si>
  <si>
    <t>Rekapitulace podíl bez DPH DPH (21%) s DPH</t>
  </si>
  <si>
    <t>4.</t>
  </si>
  <si>
    <t>Celkové náklady</t>
  </si>
  <si>
    <t>5.</t>
  </si>
  <si>
    <t>%</t>
  </si>
  <si>
    <t>6.</t>
  </si>
  <si>
    <t>Dne:</t>
  </si>
  <si>
    <t xml:space="preserve"> číslo</t>
  </si>
  <si>
    <t xml:space="preserve">  položka</t>
  </si>
  <si>
    <t xml:space="preserve"> MJ</t>
  </si>
  <si>
    <t>množství</t>
  </si>
  <si>
    <t xml:space="preserve"> Náklady v Kč bez DPH</t>
  </si>
  <si>
    <t>Kč/MJ</t>
  </si>
  <si>
    <t xml:space="preserve"> Náklady v Kč s DPH</t>
  </si>
  <si>
    <t>3.</t>
  </si>
  <si>
    <t>Ostatní</t>
  </si>
  <si>
    <t xml:space="preserve"> Montážní práce</t>
  </si>
  <si>
    <t xml:space="preserve"> Materiál</t>
  </si>
  <si>
    <t>Podíl</t>
  </si>
  <si>
    <t>bez DPH</t>
  </si>
  <si>
    <t>DPH (21 %)</t>
  </si>
  <si>
    <t xml:space="preserve">REKAPITULACE  </t>
  </si>
  <si>
    <t xml:space="preserve"> s DPH</t>
  </si>
  <si>
    <t>Silniční LED svítidlo 1</t>
  </si>
  <si>
    <t>Silniční LED svítidlo 2</t>
  </si>
  <si>
    <t>Silniční LED svítidlo 3</t>
  </si>
  <si>
    <t>Silniční LED svítidlo 4</t>
  </si>
  <si>
    <t>Silniční LED svítidlo 5</t>
  </si>
  <si>
    <t>Silniční LED svítidlo 6</t>
  </si>
  <si>
    <t>Silniční LED svítidlo 7</t>
  </si>
  <si>
    <t>Silniční LED svítidlo 8</t>
  </si>
  <si>
    <t>Silniční LED svítidlo 9</t>
  </si>
  <si>
    <t>Silniční LED svítidlo 10</t>
  </si>
  <si>
    <t>Silniční LED svítidlo 11</t>
  </si>
  <si>
    <t>Silniční LED svítidlo 12</t>
  </si>
  <si>
    <t>Silniční LED svítidlo 13</t>
  </si>
  <si>
    <t>Silniční LED svítidlo 14</t>
  </si>
  <si>
    <t>Silniční LED svítidlo 15</t>
  </si>
  <si>
    <t>Silniční LED svítidlo 16</t>
  </si>
  <si>
    <t>Silniční LED svítidlo 17</t>
  </si>
  <si>
    <t>Silniční LED svítidlo 18</t>
  </si>
  <si>
    <t>Silniční LED svítidlo 19</t>
  </si>
  <si>
    <t>Silniční LED svítidlo 20</t>
  </si>
  <si>
    <t>Silniční LED svítidlo 21</t>
  </si>
  <si>
    <t>Silniční LED svítidlo 22</t>
  </si>
  <si>
    <t>Silniční LED svítidlo 23</t>
  </si>
  <si>
    <t>Silniční LED svítidlo 24</t>
  </si>
  <si>
    <t>Silniční LED svítidlo 25</t>
  </si>
  <si>
    <t>Silniční LED svítidlo 26</t>
  </si>
  <si>
    <t>Silniční LED svítidlo 27</t>
  </si>
  <si>
    <t>Silniční LED svítidlo 28</t>
  </si>
  <si>
    <t>Silniční LED svítidlo 29</t>
  </si>
  <si>
    <t>Silniční LED svítidlo 30</t>
  </si>
  <si>
    <t>Silniční LED svítidlo 31</t>
  </si>
  <si>
    <t>Silniční LED svítidlo 32</t>
  </si>
  <si>
    <t>Silniční LED svítidlo 33</t>
  </si>
  <si>
    <t>Silniční LED svítidlo 34</t>
  </si>
  <si>
    <t>I.</t>
  </si>
  <si>
    <t>II.</t>
  </si>
  <si>
    <t>svorka univerzální pro lano 4-16 mm2</t>
  </si>
  <si>
    <t>Výložník trmenový pro montáž nerezovou páskou na sloup betonový / ocelový, 2,5 m vč. nerezové pásky</t>
  </si>
  <si>
    <t>Výložník trmenový pro montáž nerezovou páskou na sloup betonový / ocelový, 0,5 m vč. nerezové pásky</t>
  </si>
  <si>
    <t>Demontáž svítidel výbojkových venkovních z výložníku, včetně vyjmutí výbojky</t>
  </si>
  <si>
    <t>Montáž svorek se 2 šrouby / izolovaných propichovacích svorek</t>
  </si>
  <si>
    <t>Montáž výložníků osvětlení jednoramenných nástěnných, hmotnosti do 35 kg</t>
  </si>
  <si>
    <t>Podružný elektromateriál montážní elektro</t>
  </si>
  <si>
    <t>h</t>
  </si>
  <si>
    <t>Svodový kabel CYKY 3x1,5 mm</t>
  </si>
  <si>
    <t>Kabel silový s Cu jádrem CYKY 2x2,5 mm2</t>
  </si>
  <si>
    <t>Montáž svodového silového kabelu 2x2,5 mm2</t>
  </si>
  <si>
    <t>Výměna svodového kabelu</t>
  </si>
  <si>
    <t>2.1</t>
  </si>
  <si>
    <t>2.2</t>
  </si>
  <si>
    <t>2.3</t>
  </si>
  <si>
    <t>2.4</t>
  </si>
  <si>
    <t>2.5</t>
  </si>
  <si>
    <t>2.6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</si>
  <si>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</si>
  <si>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</si>
  <si>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</si>
  <si>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</si>
  <si>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</si>
  <si>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</si>
  <si>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</si>
  <si>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</si>
  <si>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</si>
  <si>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</si>
  <si>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</si>
  <si>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</si>
  <si>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</si>
  <si>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</si>
  <si>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</si>
  <si>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</si>
  <si>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</si>
  <si>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</si>
  <si>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</si>
  <si>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</si>
  <si>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</si>
  <si>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</si>
  <si>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</si>
  <si>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</si>
  <si>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</si>
  <si>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</si>
  <si>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</si>
  <si>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</si>
  <si>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</si>
  <si>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</si>
  <si>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</si>
  <si>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</si>
  <si>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</si>
  <si>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</si>
  <si>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1.37</t>
  </si>
  <si>
    <t>1.38</t>
  </si>
  <si>
    <t>1.39</t>
  </si>
  <si>
    <t>1.40</t>
  </si>
  <si>
    <t>3.1</t>
  </si>
  <si>
    <t>3.2</t>
  </si>
  <si>
    <t>3.3</t>
  </si>
  <si>
    <t>3.4</t>
  </si>
  <si>
    <t>3.5</t>
  </si>
  <si>
    <t>Doprava a přesun materiálu</t>
  </si>
  <si>
    <t>Nástavec pro sloup SB5 - 1 metr</t>
  </si>
  <si>
    <t>1.41</t>
  </si>
  <si>
    <t>Montáž nástavce na sloup SB</t>
  </si>
  <si>
    <t>x</t>
  </si>
  <si>
    <t>,</t>
  </si>
  <si>
    <t>1.42</t>
  </si>
  <si>
    <t>2.8</t>
  </si>
  <si>
    <t>1.44</t>
  </si>
  <si>
    <t>Pozn:</t>
  </si>
  <si>
    <t>Vyplňte jednotkové ceny.</t>
  </si>
  <si>
    <t>Možnost změnit nebo doplnit počty jednotlivých svítidel dle provedených výpočtů, přičemž jejich celkový počet se musí rovnat kontrolnímu součtu 670 ks.</t>
  </si>
  <si>
    <t>způsobilé</t>
  </si>
  <si>
    <t>nezpůsobilé</t>
  </si>
  <si>
    <t>z toho způsobilé výdaje</t>
  </si>
  <si>
    <t>z toho nezpůsobilé výdaje</t>
  </si>
  <si>
    <t>Číslo</t>
  </si>
  <si>
    <t>Položka</t>
  </si>
  <si>
    <t>Množství</t>
  </si>
  <si>
    <t>MJ</t>
  </si>
  <si>
    <t>Náklady v Kč bez DPH</t>
  </si>
  <si>
    <t>Náklady v Kč s DPH</t>
  </si>
  <si>
    <t>Způsobilé</t>
  </si>
  <si>
    <t>Nezpůsobilé</t>
  </si>
  <si>
    <t>1.</t>
  </si>
  <si>
    <t>Materiál</t>
  </si>
  <si>
    <t>Svítidlo LED - úsek 1, třída P5</t>
  </si>
  <si>
    <t>kus</t>
  </si>
  <si>
    <t>Svítidlo LED - úsek 2, třída P5</t>
  </si>
  <si>
    <t>Svítidlo LED - úsek 3, třída P4</t>
  </si>
  <si>
    <t>Svítidlo LED - úsek 4, třída P3</t>
  </si>
  <si>
    <t>Svítidlo LED - úsek 5, třída P5</t>
  </si>
  <si>
    <t>Svítidlo LED - úsek 6, třída P4</t>
  </si>
  <si>
    <t>Svítidlo LED - úsek 7, třída P4</t>
  </si>
  <si>
    <t>Svítidlo LED - úsek 8, třída P4</t>
  </si>
  <si>
    <t>Svítidlo LED - úsek 9, třída P4</t>
  </si>
  <si>
    <t>Svítidlo LED - úsek 10, třída P4</t>
  </si>
  <si>
    <t>Svítidlo LED - úsek 11, třída P4</t>
  </si>
  <si>
    <t>Svítidlo LED - úsek 12, třída P4</t>
  </si>
  <si>
    <t>Svítidlo LED - úsek 13, třída P5</t>
  </si>
  <si>
    <t>Svítidlo LED - úsek 14, třída P4</t>
  </si>
  <si>
    <t>Svítidlo LED - úsek 15, třída P4</t>
  </si>
  <si>
    <t>Svítidlo LED - úsek 16, třída P5</t>
  </si>
  <si>
    <t>Svítidlo LED - úsek 17, třída M5</t>
  </si>
  <si>
    <t>Svítidlo LED - úsek 18, třída P3</t>
  </si>
  <si>
    <t>Svítidlo LED - úsek 19, třída P3</t>
  </si>
  <si>
    <t>Svítidlo LED - úsek 20, třída M5</t>
  </si>
  <si>
    <t>Svítidlo LED - úsek 21, třída P4</t>
  </si>
  <si>
    <t>Svítidlo LED - úsek 22, třída P5</t>
  </si>
  <si>
    <t>Svítidlo LED - úsek 23, třída P3</t>
  </si>
  <si>
    <t>Svítidlo LED - úsek 24, třída P5</t>
  </si>
  <si>
    <t>Svítidlo LED - úsek 25, třída P4</t>
  </si>
  <si>
    <t>Svítidlo LED - úsek 26, třída P4</t>
  </si>
  <si>
    <t>Svítidlo LED - úsek 27, třída P4</t>
  </si>
  <si>
    <t>Svítidlo LED - úsek 28, třída M5</t>
  </si>
  <si>
    <t>Svítidlo LED - úsek 29, třída P4</t>
  </si>
  <si>
    <t>Svítidlo LED - úsek 30, třída M5</t>
  </si>
  <si>
    <t>Svítidlo LED - úsek 31, třída P2</t>
  </si>
  <si>
    <t>Svítidlo LED - úsek 32, třída P4</t>
  </si>
  <si>
    <t>Svítidlo LED - úsek 33, třída P4</t>
  </si>
  <si>
    <t>Svítidlo LED - úsek 34, třída M5</t>
  </si>
  <si>
    <t>1.35</t>
  </si>
  <si>
    <t>Svítidlo LED - úsek 35, třída P3</t>
  </si>
  <si>
    <t>1.36</t>
  </si>
  <si>
    <t>Svítidlo LED - úsek 36, třída M4</t>
  </si>
  <si>
    <t>Svítidlo LED - úsek 37, třída P3</t>
  </si>
  <si>
    <t>Svítidlo LED - úsek 38, třída P3</t>
  </si>
  <si>
    <t>Svítidlo LED - úsek 39, třída M5</t>
  </si>
  <si>
    <t>Svítidlo LED - úsek 40, třída M5</t>
  </si>
  <si>
    <t>Svítidlo LED - úsek 43, třída M5</t>
  </si>
  <si>
    <t>Svítidlo LED - úsek 44, třída P3</t>
  </si>
  <si>
    <t>1.43</t>
  </si>
  <si>
    <t>Svítidlo LED - úsek 45, třída P3</t>
  </si>
  <si>
    <t>Svítidlo LED - úsek 46, třída P4</t>
  </si>
  <si>
    <t>1.45</t>
  </si>
  <si>
    <t>Svítidlo LED - úsek 47, třída P3</t>
  </si>
  <si>
    <t>1.46</t>
  </si>
  <si>
    <t>Svítidlo LED - úsek 48, třída P3</t>
  </si>
  <si>
    <t>1.47</t>
  </si>
  <si>
    <t>Svítidlo LED - úsek 49, třída P3</t>
  </si>
  <si>
    <t>1.48</t>
  </si>
  <si>
    <t>Svítidlo LED - úsek 50, třída P3</t>
  </si>
  <si>
    <t>1.49</t>
  </si>
  <si>
    <t>Svítidlo LED - úsek 51, třída P3</t>
  </si>
  <si>
    <t>1.50</t>
  </si>
  <si>
    <t>Svítidlo LED - úsek 52, třída P3</t>
  </si>
  <si>
    <t>1.51</t>
  </si>
  <si>
    <t>Svítidlo LED - úsek 53, třída M5</t>
  </si>
  <si>
    <t>1.52</t>
  </si>
  <si>
    <t>Svítidlo LED - úsek 54, třída P4</t>
  </si>
  <si>
    <t>1.53</t>
  </si>
  <si>
    <t>Svítidlo LED - úsek 55, třída P5</t>
  </si>
  <si>
    <t>1.54</t>
  </si>
  <si>
    <t>Svítidlo LED - úsek 56, třída P4</t>
  </si>
  <si>
    <t>1.55</t>
  </si>
  <si>
    <t>Svítidlo LED - úsek 57, třída P3</t>
  </si>
  <si>
    <t>1.56</t>
  </si>
  <si>
    <t>Svítidlo LED - úsek 58, třída P4</t>
  </si>
  <si>
    <t>1.57</t>
  </si>
  <si>
    <t>Svítidlo LED - úsek 59, třída P6</t>
  </si>
  <si>
    <t>1.58</t>
  </si>
  <si>
    <t>Svítidlo LED - úsek 60, třída P3</t>
  </si>
  <si>
    <t>1.59</t>
  </si>
  <si>
    <t>Svítidlo LED - úsek 601, třída P3</t>
  </si>
  <si>
    <t>1.60</t>
  </si>
  <si>
    <t>Svítidlo LED - úsek 62, třída P4</t>
  </si>
  <si>
    <t>1.61</t>
  </si>
  <si>
    <t>Svítidlo LED - úsek 63, třída M5</t>
  </si>
  <si>
    <t>1.62</t>
  </si>
  <si>
    <t>Svítidlo LED - úsek 64, třída -</t>
  </si>
  <si>
    <t>1.63</t>
  </si>
  <si>
    <t>Výložník UNI 1 - 1000</t>
  </si>
  <si>
    <t>1.64</t>
  </si>
  <si>
    <t>Výložník UNI 1 - 200</t>
  </si>
  <si>
    <t>1.65</t>
  </si>
  <si>
    <t>Dvojramenný výložník na ocelový stožár 1m</t>
  </si>
  <si>
    <t>1.66</t>
  </si>
  <si>
    <t>Atypický výložník na Y kontrukci* (viz pozn.)</t>
  </si>
  <si>
    <t>1.67</t>
  </si>
  <si>
    <t>Výložník UD 1/60 - 300</t>
  </si>
  <si>
    <t>1.68</t>
  </si>
  <si>
    <t>Výložník UD 1/60 - 1000</t>
  </si>
  <si>
    <t>1.69</t>
  </si>
  <si>
    <t>1.70</t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</si>
  <si>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</si>
  <si>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1.71</t>
  </si>
  <si>
    <t>1.72</t>
  </si>
  <si>
    <t>Podružný elektromateriál pro zapojení svítidel</t>
  </si>
  <si>
    <t>2.</t>
  </si>
  <si>
    <t>Montážní práce</t>
  </si>
  <si>
    <t>Montáž svítidla veřejného osvětlení</t>
  </si>
  <si>
    <t>Montáž výložníku - ocelový jednoramenný do 35 kg</t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</si>
  <si>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</si>
  <si>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HZS, elektromontér v tarifní třídě 7</t>
  </si>
  <si>
    <t>2.7</t>
  </si>
  <si>
    <t>Montážní plošina, montáž svítidel</t>
  </si>
  <si>
    <t>Demontáž stávajících svítidel a výložníků</t>
  </si>
  <si>
    <t>2.9</t>
  </si>
  <si>
    <t>Vybudování zařízení staveniště</t>
  </si>
  <si>
    <t>Aktualizace pasportu VO</t>
  </si>
  <si>
    <t>Ekologická likvidace svítidel a zdrojů</t>
  </si>
  <si>
    <t>3.6</t>
  </si>
  <si>
    <t>Ubytování a doprava</t>
  </si>
  <si>
    <t>3.7</t>
  </si>
  <si>
    <t>DIO, lávky, zajištění stavby, vytyčení inženýrských sítí, zajištění dopravní bezpečnosti v místě prací</t>
  </si>
  <si>
    <t>3.9</t>
  </si>
  <si>
    <t>Zkoušky a revize elektroinstalace včetně vyhotovení revizní zprávy</t>
  </si>
  <si>
    <t>3.10</t>
  </si>
  <si>
    <t>Doprava a manipulace s materiálem</t>
  </si>
  <si>
    <t>Celkem</t>
  </si>
  <si>
    <t>Bez DPH</t>
  </si>
  <si>
    <t>Celkové výdaje</t>
  </si>
  <si>
    <t>100%</t>
  </si>
  <si>
    <t>Kč</t>
  </si>
  <si>
    <t>Způsobilé výdaje</t>
  </si>
  <si>
    <t>Nezpůsobilé výdaje</t>
  </si>
  <si>
    <t>*Osazení na každou sudou Y konstrukci modré barvy</t>
  </si>
  <si>
    <t>Položkový rozpočet: Výměna veřejného osvětlení I. a II. etapa – Město Jičín</t>
  </si>
  <si>
    <t>2. část: Výměna veřejného osvětlení II. etapa – Město Jičín</t>
  </si>
  <si>
    <t>1. část: Výměna veřejného osvětlení – Město Jičín</t>
  </si>
  <si>
    <t>Příloha ZD č. 4</t>
  </si>
  <si>
    <t>Možnost změnit nebo doplnit počty jednotlivých svítidel dle provedených výpočtů, přičemž jejich celkový počet se musí rovnat kontrolnímu součtu 713 ks.</t>
  </si>
  <si>
    <t>DPH 21%</t>
  </si>
  <si>
    <t>s DPH</t>
  </si>
  <si>
    <t>doplnění/nové ZM s řídící jednotkou, spínání v nule</t>
  </si>
  <si>
    <t>Montáž komunikačního modulu na svítidlo</t>
  </si>
  <si>
    <t>komunikační modul s rozhraním dle ZHAGA 18</t>
  </si>
  <si>
    <t>2.10</t>
  </si>
  <si>
    <t>zprovoznění dozorového a řídícho systému včetně poplatků za jeho provoz v následujících 10ti letech</t>
  </si>
  <si>
    <t>1.73</t>
  </si>
  <si>
    <t>osazení/doplnění zapínacího místa</t>
  </si>
  <si>
    <t>1.74</t>
  </si>
  <si>
    <t>Materiál pro výměnu stožárů 6m ocel</t>
  </si>
  <si>
    <t>Materiál pro výměnu stožárů 8m ocel</t>
  </si>
  <si>
    <t>Výměna ocelových stožárů 6m ocel</t>
  </si>
  <si>
    <t>Výměna ocelových stožárů 8m ocel</t>
  </si>
  <si>
    <t>2.11</t>
  </si>
  <si>
    <r>
      <rPr>
        <b/>
        <i/>
        <sz val="11"/>
        <color rgb="FF0070C0"/>
        <rFont val="Calibri"/>
        <family val="2"/>
        <charset val="238"/>
        <scheme val="minor"/>
      </rPr>
      <t>Aktualizovaná verze dle Vysvětlení ZD č. 2</t>
    </r>
    <r>
      <rPr>
        <b/>
        <sz val="11"/>
        <color theme="1"/>
        <rFont val="Calibri"/>
        <family val="2"/>
        <charset val="238"/>
        <scheme val="minor"/>
      </rPr>
      <t xml:space="preserve">    Příloha ZD č.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</si>
</sst>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3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2" fillId="0" borderId="1" xfId="0" applyNumberFormat="1" applyFont="1" applyBorder="1"/>
    <xf numFmtId="3" fontId="2" fillId="0" borderId="0" xfId="0" applyNumberFormat="1" applyFont="1"/>
    <xf numFmtId="3" fontId="2" fillId="2" borderId="1" xfId="0" applyNumberFormat="1" applyFont="1" applyFill="1" applyBorder="1"/>
    <xf numFmtId="0" fontId="4" fillId="0" borderId="0" xfId="0" applyFont="1"/>
    <xf numFmtId="3" fontId="2" fillId="3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2" fillId="4" borderId="1" xfId="0" applyFont="1" applyFill="1" applyBorder="1"/>
    <xf numFmtId="0" fontId="0" fillId="4" borderId="1" xfId="0" applyFill="1" applyBorder="1"/>
    <xf numFmtId="0" fontId="6" fillId="0" borderId="13" xfId="2" applyFont="1" applyBorder="1" applyAlignment="1">
      <alignment horizontal="left" vertical="center"/>
    </xf>
    <xf numFmtId="49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4" fontId="6" fillId="0" borderId="0" xfId="3" applyNumberFormat="1" applyFont="1" applyAlignment="1">
      <alignment horizontal="right" vertical="center"/>
    </xf>
    <xf numFmtId="0" fontId="14" fillId="0" borderId="0" xfId="3" applyFont="1"/>
    <xf numFmtId="4" fontId="11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2" fontId="6" fillId="0" borderId="0" xfId="2" applyNumberFormat="1" applyFont="1" applyAlignment="1">
      <alignment vertical="center"/>
    </xf>
    <xf numFmtId="49" fontId="6" fillId="0" borderId="4" xfId="2" applyNumberFormat="1" applyFont="1" applyBorder="1" applyAlignment="1">
      <alignment vertical="center"/>
    </xf>
    <xf numFmtId="49" fontId="6" fillId="0" borderId="5" xfId="2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2" fontId="6" fillId="0" borderId="6" xfId="2" applyNumberFormat="1" applyFont="1" applyBorder="1" applyAlignment="1">
      <alignment vertical="center"/>
    </xf>
    <xf numFmtId="2" fontId="6" fillId="0" borderId="4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4" fontId="6" fillId="0" borderId="1" xfId="2" applyNumberFormat="1" applyFont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3" fontId="1" fillId="4" borderId="1" xfId="0" applyNumberFormat="1" applyFont="1" applyFill="1" applyBorder="1"/>
    <xf numFmtId="0" fontId="1" fillId="0" borderId="1" xfId="0" applyFont="1" applyBorder="1"/>
    <xf numFmtId="0" fontId="8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horizontal="left" vertical="center" wrapText="1"/>
    </xf>
    <xf numFmtId="0" fontId="9" fillId="3" borderId="12" xfId="1" applyFont="1" applyFill="1" applyBorder="1" applyAlignment="1">
      <alignment horizontal="left" vertical="center" wrapText="1"/>
    </xf>
    <xf numFmtId="0" fontId="11" fillId="0" borderId="13" xfId="2" applyFont="1" applyBorder="1" applyAlignment="1">
      <alignment horizontal="right" vertical="center"/>
    </xf>
    <xf numFmtId="0" fontId="12" fillId="0" borderId="13" xfId="0" applyFont="1" applyBorder="1" applyAlignment="1">
      <alignment horizontal="left"/>
    </xf>
    <xf numFmtId="0" fontId="17" fillId="0" borderId="0" xfId="2" applyFont="1" applyAlignment="1">
      <alignment horizontal="left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" fontId="11" fillId="0" borderId="1" xfId="2" applyNumberFormat="1" applyFont="1" applyBorder="1" applyAlignment="1">
      <alignment horizontal="center" vertical="center"/>
    </xf>
    <xf numFmtId="4" fontId="11" fillId="0" borderId="4" xfId="2" applyNumberFormat="1" applyFont="1" applyBorder="1" applyAlignment="1">
      <alignment horizontal="center" vertical="center"/>
    </xf>
    <xf numFmtId="4" fontId="11" fillId="0" borderId="5" xfId="2" applyNumberFormat="1" applyFont="1" applyBorder="1" applyAlignment="1">
      <alignment horizontal="center" vertical="center"/>
    </xf>
    <xf numFmtId="4" fontId="11" fillId="0" borderId="6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left" vertical="center"/>
    </xf>
    <xf numFmtId="49" fontId="11" fillId="5" borderId="4" xfId="2" applyNumberFormat="1" applyFont="1" applyFill="1" applyBorder="1" applyAlignment="1">
      <alignment horizontal="center" vertical="center"/>
    </xf>
    <xf numFmtId="49" fontId="11" fillId="5" borderId="6" xfId="2" applyNumberFormat="1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left" vertical="center"/>
    </xf>
    <xf numFmtId="0" fontId="11" fillId="5" borderId="15" xfId="2" applyFont="1" applyFill="1" applyBorder="1" applyAlignment="1">
      <alignment horizontal="left" vertical="center"/>
    </xf>
    <xf numFmtId="0" fontId="11" fillId="5" borderId="16" xfId="2" applyFont="1" applyFill="1" applyBorder="1" applyAlignment="1">
      <alignment horizontal="left" vertical="center"/>
    </xf>
    <xf numFmtId="0" fontId="11" fillId="5" borderId="4" xfId="2" applyFont="1" applyFill="1" applyBorder="1" applyAlignment="1">
      <alignment horizontal="center" vertical="center"/>
    </xf>
    <xf numFmtId="0" fontId="11" fillId="5" borderId="5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/>
    </xf>
    <xf numFmtId="4" fontId="11" fillId="5" borderId="14" xfId="2" applyNumberFormat="1" applyFont="1" applyFill="1" applyBorder="1" applyAlignment="1">
      <alignment horizontal="center" vertical="center"/>
    </xf>
    <xf numFmtId="4" fontId="11" fillId="5" borderId="15" xfId="2" applyNumberFormat="1" applyFont="1" applyFill="1" applyBorder="1" applyAlignment="1">
      <alignment horizontal="center" vertical="center"/>
    </xf>
    <xf numFmtId="4" fontId="11" fillId="5" borderId="16" xfId="2" applyNumberFormat="1" applyFont="1" applyFill="1" applyBorder="1" applyAlignment="1">
      <alignment horizontal="center" vertical="center"/>
    </xf>
    <xf numFmtId="4" fontId="11" fillId="5" borderId="4" xfId="2" applyNumberFormat="1" applyFont="1" applyFill="1" applyBorder="1" applyAlignment="1">
      <alignment horizontal="right" vertical="center"/>
    </xf>
    <xf numFmtId="4" fontId="11" fillId="5" borderId="5" xfId="2" applyNumberFormat="1" applyFont="1" applyFill="1" applyBorder="1" applyAlignment="1">
      <alignment horizontal="right" vertical="center"/>
    </xf>
    <xf numFmtId="4" fontId="11" fillId="5" borderId="6" xfId="2" applyNumberFormat="1" applyFont="1" applyFill="1" applyBorder="1" applyAlignment="1">
      <alignment horizontal="right" vertical="center"/>
    </xf>
    <xf numFmtId="49" fontId="6" fillId="0" borderId="1" xfId="2" applyNumberFormat="1" applyFont="1" applyBorder="1" applyAlignment="1">
      <alignment horizontal="center" vertical="center"/>
    </xf>
    <xf numFmtId="0" fontId="0" fillId="4" borderId="17" xfId="3" applyFont="1" applyFill="1" applyBorder="1" applyAlignment="1">
      <alignment horizontal="left" vertical="center"/>
    </xf>
    <xf numFmtId="0" fontId="14" fillId="4" borderId="18" xfId="3" applyFont="1" applyFill="1" applyBorder="1" applyAlignment="1">
      <alignment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3" borderId="17" xfId="3" applyNumberFormat="1" applyFont="1" applyFill="1" applyBorder="1" applyAlignment="1">
      <alignment horizontal="right" vertical="center"/>
    </xf>
    <xf numFmtId="0" fontId="14" fillId="3" borderId="18" xfId="3" applyFont="1" applyFill="1" applyBorder="1" applyAlignment="1">
      <alignment vertical="center"/>
    </xf>
    <xf numFmtId="0" fontId="14" fillId="3" borderId="19" xfId="3" applyFont="1" applyFill="1" applyBorder="1" applyAlignment="1">
      <alignment vertical="center"/>
    </xf>
    <xf numFmtId="4" fontId="6" fillId="0" borderId="20" xfId="2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6" xfId="2" applyNumberFormat="1" applyFont="1" applyBorder="1" applyAlignment="1">
      <alignment horizontal="right" vertical="center"/>
    </xf>
    <xf numFmtId="4" fontId="6" fillId="0" borderId="4" xfId="2" applyNumberFormat="1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4" fontId="6" fillId="0" borderId="6" xfId="2" applyNumberFormat="1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4" fontId="6" fillId="0" borderId="4" xfId="2" applyNumberFormat="1" applyFont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/>
    </xf>
    <xf numFmtId="4" fontId="11" fillId="4" borderId="14" xfId="2" applyNumberFormat="1" applyFont="1" applyFill="1" applyBorder="1" applyAlignment="1">
      <alignment horizontal="center" vertical="center"/>
    </xf>
    <xf numFmtId="4" fontId="11" fillId="4" borderId="15" xfId="2" applyNumberFormat="1" applyFont="1" applyFill="1" applyBorder="1" applyAlignment="1">
      <alignment horizontal="center" vertical="center"/>
    </xf>
    <xf numFmtId="4" fontId="11" fillId="4" borderId="16" xfId="2" applyNumberFormat="1" applyFont="1" applyFill="1" applyBorder="1" applyAlignment="1">
      <alignment horizontal="center" vertical="center"/>
    </xf>
    <xf numFmtId="4" fontId="11" fillId="4" borderId="4" xfId="2" applyNumberFormat="1" applyFont="1" applyFill="1" applyBorder="1" applyAlignment="1">
      <alignment horizontal="right" vertical="center"/>
    </xf>
    <xf numFmtId="4" fontId="11" fillId="4" borderId="5" xfId="2" applyNumberFormat="1" applyFont="1" applyFill="1" applyBorder="1" applyAlignment="1">
      <alignment horizontal="right" vertical="center"/>
    </xf>
    <xf numFmtId="4" fontId="11" fillId="4" borderId="6" xfId="2" applyNumberFormat="1" applyFont="1" applyFill="1" applyBorder="1" applyAlignment="1">
      <alignment horizontal="right" vertical="center"/>
    </xf>
    <xf numFmtId="4" fontId="11" fillId="4" borderId="1" xfId="2" applyNumberFormat="1" applyFont="1" applyFill="1" applyBorder="1" applyAlignment="1">
      <alignment horizontal="right" vertical="center"/>
    </xf>
    <xf numFmtId="4" fontId="6" fillId="3" borderId="21" xfId="3" applyNumberFormat="1" applyFont="1" applyFill="1" applyBorder="1" applyAlignment="1">
      <alignment horizontal="right" vertical="center"/>
    </xf>
    <xf numFmtId="4" fontId="6" fillId="3" borderId="18" xfId="3" applyNumberFormat="1" applyFont="1" applyFill="1" applyBorder="1" applyAlignment="1">
      <alignment horizontal="right" vertical="center"/>
    </xf>
    <xf numFmtId="4" fontId="6" fillId="3" borderId="19" xfId="3" applyNumberFormat="1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14" fillId="0" borderId="4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0" fillId="0" borderId="4" xfId="2" applyFont="1" applyBorder="1" applyAlignment="1">
      <alignment horizontal="center" vertical="center"/>
    </xf>
    <xf numFmtId="4" fontId="6" fillId="3" borderId="22" xfId="3" applyNumberFormat="1" applyFont="1" applyFill="1" applyBorder="1" applyAlignment="1">
      <alignment horizontal="right" vertical="center"/>
    </xf>
    <xf numFmtId="4" fontId="6" fillId="0" borderId="20" xfId="2" applyNumberFormat="1" applyFont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right" vertical="center"/>
    </xf>
    <xf numFmtId="4" fontId="16" fillId="4" borderId="1" xfId="2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49" fontId="16" fillId="4" borderId="1" xfId="2" applyNumberFormat="1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left" vertical="center"/>
    </xf>
    <xf numFmtId="9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11" fillId="4" borderId="6" xfId="2" applyNumberFormat="1" applyFont="1" applyFill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11" fillId="6" borderId="27" xfId="2" applyFont="1" applyFill="1" applyBorder="1" applyAlignment="1">
      <alignment horizontal="left" vertical="center"/>
    </xf>
    <xf numFmtId="0" fontId="11" fillId="6" borderId="28" xfId="2" applyFont="1" applyFill="1" applyBorder="1" applyAlignment="1">
      <alignment horizontal="left" vertical="center"/>
    </xf>
    <xf numFmtId="4" fontId="11" fillId="6" borderId="28" xfId="2" applyNumberFormat="1" applyFont="1" applyFill="1" applyBorder="1" applyAlignment="1">
      <alignment horizontal="center" vertical="center"/>
    </xf>
    <xf numFmtId="4" fontId="11" fillId="6" borderId="30" xfId="2" applyNumberFormat="1" applyFont="1" applyFill="1" applyBorder="1" applyAlignment="1">
      <alignment horizontal="center" vertical="center"/>
    </xf>
    <xf numFmtId="4" fontId="11" fillId="6" borderId="31" xfId="2" applyNumberFormat="1" applyFont="1" applyFill="1" applyBorder="1" applyAlignment="1">
      <alignment horizontal="center" vertical="center"/>
    </xf>
    <xf numFmtId="4" fontId="11" fillId="6" borderId="32" xfId="2" applyNumberFormat="1" applyFont="1" applyFill="1" applyBorder="1" applyAlignment="1">
      <alignment horizontal="center" vertical="center"/>
    </xf>
    <xf numFmtId="4" fontId="11" fillId="6" borderId="29" xfId="2" applyNumberFormat="1" applyFont="1" applyFill="1" applyBorder="1" applyAlignment="1">
      <alignment horizontal="center" vertical="center"/>
    </xf>
    <xf numFmtId="4" fontId="6" fillId="0" borderId="2" xfId="2" applyNumberFormat="1" applyFont="1" applyBorder="1" applyAlignment="1">
      <alignment horizontal="right" vertical="center"/>
    </xf>
    <xf numFmtId="49" fontId="0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6" fillId="3" borderId="1" xfId="3" applyNumberFormat="1" applyFont="1" applyFill="1" applyBorder="1" applyAlignment="1">
      <alignment horizontal="right" vertical="center"/>
    </xf>
    <xf numFmtId="0" fontId="14" fillId="3" borderId="1" xfId="3" applyFont="1" applyFill="1" applyBorder="1" applyAlignment="1">
      <alignment vertical="center"/>
    </xf>
    <xf numFmtId="0" fontId="6" fillId="0" borderId="2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4" fontId="6" fillId="3" borderId="24" xfId="3" applyNumberFormat="1" applyFont="1" applyFill="1" applyBorder="1" applyAlignment="1">
      <alignment horizontal="right" vertical="center"/>
    </xf>
    <xf numFmtId="0" fontId="14" fillId="3" borderId="25" xfId="3" applyFont="1" applyFill="1" applyBorder="1" applyAlignment="1">
      <alignment vertical="center"/>
    </xf>
    <xf numFmtId="0" fontId="14" fillId="3" borderId="26" xfId="3" applyFont="1" applyFill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4" fontId="6" fillId="0" borderId="39" xfId="2" applyNumberFormat="1" applyFont="1" applyBorder="1" applyAlignment="1">
      <alignment horizontal="center" vertical="center"/>
    </xf>
    <xf numFmtId="4" fontId="6" fillId="0" borderId="40" xfId="2" applyNumberFormat="1" applyFont="1" applyBorder="1" applyAlignment="1">
      <alignment horizontal="center" vertical="center"/>
    </xf>
    <xf numFmtId="0" fontId="6" fillId="0" borderId="36" xfId="2" applyFont="1" applyBorder="1" applyAlignment="1">
      <alignment horizontal="left" vertical="center"/>
    </xf>
    <xf numFmtId="4" fontId="6" fillId="0" borderId="37" xfId="2" applyNumberFormat="1" applyFont="1" applyBorder="1" applyAlignment="1">
      <alignment horizontal="center" vertical="center"/>
    </xf>
    <xf numFmtId="0" fontId="6" fillId="0" borderId="38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9" fontId="6" fillId="0" borderId="39" xfId="2" applyNumberFormat="1" applyFont="1" applyBorder="1" applyAlignment="1">
      <alignment horizontal="center" vertical="center"/>
    </xf>
    <xf numFmtId="2" fontId="6" fillId="0" borderId="39" xfId="2" applyNumberFormat="1" applyFont="1" applyBorder="1" applyAlignment="1">
      <alignment horizontal="center" vertical="center"/>
    </xf>
    <xf numFmtId="4" fontId="6" fillId="0" borderId="34" xfId="2" applyNumberFormat="1" applyFont="1" applyBorder="1" applyAlignment="1">
      <alignment horizontal="center" vertical="center"/>
    </xf>
    <xf numFmtId="4" fontId="6" fillId="0" borderId="35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33" xfId="2" applyFont="1" applyBorder="1" applyAlignment="1">
      <alignment horizontal="left" vertical="center"/>
    </xf>
    <xf numFmtId="0" fontId="6" fillId="0" borderId="34" xfId="2" applyFont="1" applyBorder="1" applyAlignment="1">
      <alignment horizontal="left" vertical="center"/>
    </xf>
    <xf numFmtId="49" fontId="6" fillId="0" borderId="34" xfId="2" applyNumberFormat="1" applyFont="1" applyBorder="1" applyAlignment="1">
      <alignment horizontal="center" vertical="center"/>
    </xf>
    <xf numFmtId="2" fontId="6" fillId="0" borderId="34" xfId="2" applyNumberFormat="1" applyFont="1" applyBorder="1" applyAlignment="1">
      <alignment horizontal="center" vertical="center"/>
    </xf>
    <xf numFmtId="3" fontId="6" fillId="0" borderId="34" xfId="2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/>
    </xf>
    <xf numFmtId="1" fontId="6" fillId="0" borderId="5" xfId="2" applyNumberFormat="1" applyFont="1" applyFill="1" applyBorder="1" applyAlignment="1">
      <alignment horizontal="center" vertical="center"/>
    </xf>
    <xf numFmtId="1" fontId="6" fillId="0" borderId="6" xfId="2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17" xfId="1" xr:uid="{5F7A1F29-DA71-47FA-8318-874BFB8A6248}"/>
    <cellStyle name="Normální 2" xfId="2" xr:uid="{44434C9C-4D45-41B2-A3DC-762662275F5D}"/>
    <cellStyle name="Normální 3" xfId="3" xr:uid="{1BF9190E-3184-4A39-A0BE-5DF3430B4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113</xdr:row>
      <xdr:rowOff>8410</xdr:rowOff>
    </xdr:from>
    <xdr:to>
      <xdr:col>26</xdr:col>
      <xdr:colOff>335356</xdr:colOff>
      <xdr:row>140</xdr:row>
      <xdr:rowOff>149454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3020506-33A4-4392-B425-1CAA4A25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" y="22677910"/>
          <a:ext cx="7351920" cy="5284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opLeftCell="A46" workbookViewId="0">
      <selection activeCell="P63" sqref="P63"/>
    </sheetView>
  </sheetViews>
  <sheetFormatPr defaultColWidth="9.28515625" defaultRowHeight="12.75" x14ac:dyDescent="0.2"/>
  <cols>
    <col min="1" max="1" width="12.28515625" style="3" customWidth="1"/>
    <col min="2" max="2" width="48.5703125" style="2" customWidth="1"/>
    <col min="3" max="3" width="9.28515625" style="3"/>
    <col min="4" max="4" width="9.28515625" style="2"/>
    <col min="5" max="5" width="10.28515625" style="2" customWidth="1"/>
    <col min="6" max="6" width="11" style="2" customWidth="1"/>
    <col min="7" max="7" width="10.7109375" style="2" customWidth="1"/>
    <col min="8" max="8" width="2.7109375" style="2" customWidth="1"/>
    <col min="9" max="9" width="9.7109375" style="2" customWidth="1"/>
    <col min="10" max="10" width="23.7109375" style="2" customWidth="1"/>
    <col min="11" max="11" width="46" style="2" customWidth="1"/>
    <col min="12" max="16384" width="9.28515625" style="2"/>
  </cols>
  <sheetData>
    <row r="1" spans="1:19" s="24" customFormat="1" ht="15.75" customHeight="1" x14ac:dyDescent="0.25">
      <c r="A1" s="61" t="s">
        <v>288</v>
      </c>
      <c r="B1" s="60"/>
      <c r="C1" s="60"/>
      <c r="D1" s="60"/>
      <c r="E1" s="60"/>
      <c r="F1" s="60"/>
      <c r="G1" s="60"/>
      <c r="H1" s="60"/>
      <c r="I1" s="60"/>
    </row>
    <row r="2" spans="1:19" ht="15.75" customHeight="1" x14ac:dyDescent="0.25">
      <c r="A2" s="69" t="s">
        <v>290</v>
      </c>
      <c r="B2" s="69"/>
      <c r="C2" s="69"/>
      <c r="D2" s="69"/>
      <c r="E2" s="69"/>
      <c r="F2" s="69"/>
      <c r="G2" s="68" t="s">
        <v>291</v>
      </c>
      <c r="H2" s="68"/>
      <c r="I2" s="68"/>
      <c r="J2" s="68"/>
      <c r="K2" s="41"/>
      <c r="L2" s="41"/>
      <c r="M2" s="41"/>
      <c r="N2" s="41"/>
      <c r="O2" s="41"/>
      <c r="P2" s="41"/>
      <c r="Q2" s="41"/>
      <c r="R2" s="41"/>
      <c r="S2" s="41"/>
    </row>
    <row r="3" spans="1:19" x14ac:dyDescent="0.2">
      <c r="A3" s="6" t="s">
        <v>18</v>
      </c>
      <c r="B3" s="8" t="s">
        <v>19</v>
      </c>
      <c r="C3" s="10" t="s">
        <v>21</v>
      </c>
      <c r="D3" s="6" t="s">
        <v>20</v>
      </c>
      <c r="E3" s="11" t="s">
        <v>22</v>
      </c>
      <c r="F3" s="12"/>
      <c r="G3" s="13"/>
      <c r="H3" s="4"/>
      <c r="I3" s="12" t="s">
        <v>24</v>
      </c>
      <c r="J3" s="13"/>
    </row>
    <row r="4" spans="1:19" x14ac:dyDescent="0.2">
      <c r="A4" s="7"/>
      <c r="B4" s="9"/>
      <c r="C4" s="9"/>
      <c r="D4" s="7"/>
      <c r="E4" s="4" t="s">
        <v>23</v>
      </c>
      <c r="F4" s="4" t="s">
        <v>143</v>
      </c>
      <c r="G4" s="4" t="s">
        <v>144</v>
      </c>
      <c r="H4" s="4"/>
      <c r="I4" s="4" t="s">
        <v>143</v>
      </c>
      <c r="J4" s="4" t="s">
        <v>144</v>
      </c>
    </row>
    <row r="5" spans="1:19" x14ac:dyDescent="0.2">
      <c r="A5" s="17" t="s">
        <v>68</v>
      </c>
      <c r="B5" s="18" t="s">
        <v>28</v>
      </c>
      <c r="C5" s="18"/>
      <c r="D5" s="17"/>
      <c r="E5" s="16"/>
      <c r="F5" s="16"/>
      <c r="G5" s="16"/>
      <c r="H5" s="16"/>
      <c r="I5" s="16"/>
      <c r="J5" s="16"/>
    </row>
    <row r="6" spans="1:19" ht="15" x14ac:dyDescent="0.25">
      <c r="A6" s="26" t="s">
        <v>88</v>
      </c>
      <c r="B6" s="39" t="s">
        <v>34</v>
      </c>
      <c r="C6" s="40">
        <v>33</v>
      </c>
      <c r="D6" s="5" t="s">
        <v>0</v>
      </c>
      <c r="E6" s="25">
        <v>0</v>
      </c>
      <c r="F6" s="21">
        <f>PRODUCT(E6,C6)</f>
        <v>0</v>
      </c>
      <c r="G6" s="5" t="s">
        <v>135</v>
      </c>
      <c r="H6" s="4" t="s">
        <v>3</v>
      </c>
      <c r="I6" s="21">
        <f>PRODUCT(F6,1.21)</f>
        <v>0</v>
      </c>
      <c r="J6" s="4">
        <v>0</v>
      </c>
    </row>
    <row r="7" spans="1:19" ht="15" x14ac:dyDescent="0.25">
      <c r="A7" s="26" t="s">
        <v>89</v>
      </c>
      <c r="B7" s="39" t="s">
        <v>35</v>
      </c>
      <c r="C7" s="40">
        <v>3</v>
      </c>
      <c r="D7" s="5" t="s">
        <v>0</v>
      </c>
      <c r="E7" s="25">
        <v>0</v>
      </c>
      <c r="F7" s="21">
        <f t="shared" ref="F7:F27" si="0">PRODUCT(E7,C7)</f>
        <v>0</v>
      </c>
      <c r="G7" s="5" t="s">
        <v>135</v>
      </c>
      <c r="H7" s="4"/>
      <c r="I7" s="21">
        <f t="shared" ref="I7:I27" si="1">PRODUCT(F7,1.21)</f>
        <v>0</v>
      </c>
      <c r="J7" s="4">
        <v>0</v>
      </c>
    </row>
    <row r="8" spans="1:19" ht="15" x14ac:dyDescent="0.25">
      <c r="A8" s="26" t="s">
        <v>90</v>
      </c>
      <c r="B8" s="39" t="s">
        <v>36</v>
      </c>
      <c r="C8" s="40">
        <v>23</v>
      </c>
      <c r="D8" s="5" t="s">
        <v>0</v>
      </c>
      <c r="E8" s="25">
        <v>0</v>
      </c>
      <c r="F8" s="21">
        <f t="shared" si="0"/>
        <v>0</v>
      </c>
      <c r="G8" s="5" t="s">
        <v>135</v>
      </c>
      <c r="H8" s="4"/>
      <c r="I8" s="21">
        <f t="shared" si="1"/>
        <v>0</v>
      </c>
      <c r="J8" s="4">
        <v>0</v>
      </c>
    </row>
    <row r="9" spans="1:19" ht="15" x14ac:dyDescent="0.25">
      <c r="A9" s="26" t="s">
        <v>91</v>
      </c>
      <c r="B9" s="39" t="s">
        <v>37</v>
      </c>
      <c r="C9" s="40">
        <v>47</v>
      </c>
      <c r="D9" s="5" t="s">
        <v>0</v>
      </c>
      <c r="E9" s="25">
        <v>0</v>
      </c>
      <c r="F9" s="21">
        <f t="shared" si="0"/>
        <v>0</v>
      </c>
      <c r="G9" s="5" t="s">
        <v>135</v>
      </c>
      <c r="H9" s="4"/>
      <c r="I9" s="21">
        <f t="shared" si="1"/>
        <v>0</v>
      </c>
      <c r="J9" s="4">
        <v>0</v>
      </c>
    </row>
    <row r="10" spans="1:19" ht="15" x14ac:dyDescent="0.25">
      <c r="A10" s="26" t="s">
        <v>92</v>
      </c>
      <c r="B10" s="39" t="s">
        <v>38</v>
      </c>
      <c r="C10" s="40">
        <v>37</v>
      </c>
      <c r="D10" s="5" t="s">
        <v>0</v>
      </c>
      <c r="E10" s="25">
        <v>0</v>
      </c>
      <c r="F10" s="21">
        <f t="shared" si="0"/>
        <v>0</v>
      </c>
      <c r="G10" s="5" t="s">
        <v>135</v>
      </c>
      <c r="H10" s="4"/>
      <c r="I10" s="21">
        <f t="shared" si="1"/>
        <v>0</v>
      </c>
      <c r="J10" s="4">
        <v>0</v>
      </c>
    </row>
    <row r="11" spans="1:19" ht="15" x14ac:dyDescent="0.25">
      <c r="A11" s="26" t="s">
        <v>93</v>
      </c>
      <c r="B11" s="39" t="s">
        <v>39</v>
      </c>
      <c r="C11" s="40">
        <v>14</v>
      </c>
      <c r="D11" s="5" t="s">
        <v>0</v>
      </c>
      <c r="E11" s="25">
        <v>0</v>
      </c>
      <c r="F11" s="21">
        <f t="shared" si="0"/>
        <v>0</v>
      </c>
      <c r="G11" s="5" t="s">
        <v>135</v>
      </c>
      <c r="H11" s="4"/>
      <c r="I11" s="21">
        <f t="shared" si="1"/>
        <v>0</v>
      </c>
      <c r="J11" s="4">
        <v>0</v>
      </c>
    </row>
    <row r="12" spans="1:19" ht="15" x14ac:dyDescent="0.25">
      <c r="A12" s="26" t="s">
        <v>94</v>
      </c>
      <c r="B12" s="39" t="s">
        <v>40</v>
      </c>
      <c r="C12" s="40">
        <v>7</v>
      </c>
      <c r="D12" s="5" t="s">
        <v>0</v>
      </c>
      <c r="E12" s="25">
        <v>0</v>
      </c>
      <c r="F12" s="21">
        <f t="shared" si="0"/>
        <v>0</v>
      </c>
      <c r="G12" s="5" t="s">
        <v>135</v>
      </c>
      <c r="H12" s="4"/>
      <c r="I12" s="21">
        <f t="shared" si="1"/>
        <v>0</v>
      </c>
      <c r="J12" s="4">
        <v>0</v>
      </c>
    </row>
    <row r="13" spans="1:19" ht="15" x14ac:dyDescent="0.25">
      <c r="A13" s="26" t="s">
        <v>95</v>
      </c>
      <c r="B13" s="39" t="s">
        <v>41</v>
      </c>
      <c r="C13" s="40">
        <v>21</v>
      </c>
      <c r="D13" s="5" t="s">
        <v>0</v>
      </c>
      <c r="E13" s="25">
        <v>0</v>
      </c>
      <c r="F13" s="21">
        <f t="shared" si="0"/>
        <v>0</v>
      </c>
      <c r="G13" s="5" t="s">
        <v>135</v>
      </c>
      <c r="H13" s="4"/>
      <c r="I13" s="21">
        <f t="shared" si="1"/>
        <v>0</v>
      </c>
      <c r="J13" s="4">
        <v>0</v>
      </c>
    </row>
    <row r="14" spans="1:19" ht="15" x14ac:dyDescent="0.25">
      <c r="A14" s="26" t="s">
        <v>96</v>
      </c>
      <c r="B14" s="39" t="s">
        <v>42</v>
      </c>
      <c r="C14" s="40">
        <v>56</v>
      </c>
      <c r="D14" s="5" t="s">
        <v>0</v>
      </c>
      <c r="E14" s="25">
        <v>0</v>
      </c>
      <c r="F14" s="21">
        <f t="shared" si="0"/>
        <v>0</v>
      </c>
      <c r="G14" s="5" t="s">
        <v>135</v>
      </c>
      <c r="H14" s="4"/>
      <c r="I14" s="21">
        <f t="shared" si="1"/>
        <v>0</v>
      </c>
      <c r="J14" s="4">
        <v>0</v>
      </c>
    </row>
    <row r="15" spans="1:19" ht="15" x14ac:dyDescent="0.25">
      <c r="A15" s="26" t="s">
        <v>97</v>
      </c>
      <c r="B15" s="39" t="s">
        <v>43</v>
      </c>
      <c r="C15" s="40">
        <v>6</v>
      </c>
      <c r="D15" s="5" t="s">
        <v>0</v>
      </c>
      <c r="E15" s="25">
        <v>0</v>
      </c>
      <c r="F15" s="21">
        <f t="shared" si="0"/>
        <v>0</v>
      </c>
      <c r="G15" s="5" t="s">
        <v>135</v>
      </c>
      <c r="H15" s="4"/>
      <c r="I15" s="21">
        <f t="shared" si="1"/>
        <v>0</v>
      </c>
      <c r="J15" s="4">
        <v>0</v>
      </c>
    </row>
    <row r="16" spans="1:19" ht="15" x14ac:dyDescent="0.25">
      <c r="A16" s="26" t="s">
        <v>98</v>
      </c>
      <c r="B16" s="39" t="s">
        <v>44</v>
      </c>
      <c r="C16" s="40">
        <v>55</v>
      </c>
      <c r="D16" s="5" t="s">
        <v>0</v>
      </c>
      <c r="E16" s="25">
        <v>0</v>
      </c>
      <c r="F16" s="21">
        <f t="shared" si="0"/>
        <v>0</v>
      </c>
      <c r="G16" s="5" t="s">
        <v>135</v>
      </c>
      <c r="H16" s="4"/>
      <c r="I16" s="21">
        <f t="shared" si="1"/>
        <v>0</v>
      </c>
      <c r="J16" s="4">
        <v>0</v>
      </c>
    </row>
    <row r="17" spans="1:10" ht="15" x14ac:dyDescent="0.25">
      <c r="A17" s="26" t="s">
        <v>99</v>
      </c>
      <c r="B17" s="39" t="s">
        <v>45</v>
      </c>
      <c r="C17" s="40">
        <v>14</v>
      </c>
      <c r="D17" s="5" t="s">
        <v>0</v>
      </c>
      <c r="E17" s="25">
        <v>0</v>
      </c>
      <c r="F17" s="21">
        <f t="shared" si="0"/>
        <v>0</v>
      </c>
      <c r="G17" s="5" t="s">
        <v>135</v>
      </c>
      <c r="H17" s="4"/>
      <c r="I17" s="21">
        <f t="shared" si="1"/>
        <v>0</v>
      </c>
      <c r="J17" s="4">
        <v>0</v>
      </c>
    </row>
    <row r="18" spans="1:10" ht="15" x14ac:dyDescent="0.25">
      <c r="A18" s="26" t="s">
        <v>100</v>
      </c>
      <c r="B18" s="39" t="s">
        <v>46</v>
      </c>
      <c r="C18" s="40">
        <v>48</v>
      </c>
      <c r="D18" s="5" t="s">
        <v>0</v>
      </c>
      <c r="E18" s="25">
        <v>0</v>
      </c>
      <c r="F18" s="21">
        <f t="shared" si="0"/>
        <v>0</v>
      </c>
      <c r="G18" s="5" t="s">
        <v>135</v>
      </c>
      <c r="H18" s="4"/>
      <c r="I18" s="21">
        <f t="shared" si="1"/>
        <v>0</v>
      </c>
      <c r="J18" s="4">
        <v>0</v>
      </c>
    </row>
    <row r="19" spans="1:10" ht="15" x14ac:dyDescent="0.25">
      <c r="A19" s="26" t="s">
        <v>101</v>
      </c>
      <c r="B19" s="39" t="s">
        <v>47</v>
      </c>
      <c r="C19" s="40">
        <v>17</v>
      </c>
      <c r="D19" s="5" t="s">
        <v>0</v>
      </c>
      <c r="E19" s="25">
        <v>0</v>
      </c>
      <c r="F19" s="21">
        <f t="shared" si="0"/>
        <v>0</v>
      </c>
      <c r="G19" s="5" t="s">
        <v>135</v>
      </c>
      <c r="H19" s="4"/>
      <c r="I19" s="21">
        <f t="shared" si="1"/>
        <v>0</v>
      </c>
      <c r="J19" s="4">
        <v>0</v>
      </c>
    </row>
    <row r="20" spans="1:10" ht="15" x14ac:dyDescent="0.25">
      <c r="A20" s="26" t="s">
        <v>102</v>
      </c>
      <c r="B20" s="39" t="s">
        <v>48</v>
      </c>
      <c r="C20" s="40">
        <v>58</v>
      </c>
      <c r="D20" s="5" t="s">
        <v>0</v>
      </c>
      <c r="E20" s="25">
        <v>0</v>
      </c>
      <c r="F20" s="21">
        <f t="shared" si="0"/>
        <v>0</v>
      </c>
      <c r="G20" s="5" t="s">
        <v>135</v>
      </c>
      <c r="H20" s="4"/>
      <c r="I20" s="21">
        <f t="shared" si="1"/>
        <v>0</v>
      </c>
      <c r="J20" s="4">
        <v>0</v>
      </c>
    </row>
    <row r="21" spans="1:10" ht="15" x14ac:dyDescent="0.25">
      <c r="A21" s="26" t="s">
        <v>103</v>
      </c>
      <c r="B21" s="39" t="s">
        <v>49</v>
      </c>
      <c r="C21" s="40">
        <v>9</v>
      </c>
      <c r="D21" s="5" t="s">
        <v>0</v>
      </c>
      <c r="E21" s="25">
        <v>0</v>
      </c>
      <c r="F21" s="21">
        <f t="shared" si="0"/>
        <v>0</v>
      </c>
      <c r="G21" s="5" t="s">
        <v>135</v>
      </c>
      <c r="H21" s="4"/>
      <c r="I21" s="21">
        <f t="shared" si="1"/>
        <v>0</v>
      </c>
      <c r="J21" s="4">
        <v>0</v>
      </c>
    </row>
    <row r="22" spans="1:10" ht="15" x14ac:dyDescent="0.25">
      <c r="A22" s="26" t="s">
        <v>104</v>
      </c>
      <c r="B22" s="39" t="s">
        <v>50</v>
      </c>
      <c r="C22" s="40">
        <v>24</v>
      </c>
      <c r="D22" s="5" t="s">
        <v>0</v>
      </c>
      <c r="E22" s="25">
        <v>0</v>
      </c>
      <c r="F22" s="21">
        <f t="shared" si="0"/>
        <v>0</v>
      </c>
      <c r="G22" s="5" t="s">
        <v>135</v>
      </c>
      <c r="H22" s="4"/>
      <c r="I22" s="21">
        <f t="shared" si="1"/>
        <v>0</v>
      </c>
      <c r="J22" s="4">
        <v>0</v>
      </c>
    </row>
    <row r="23" spans="1:10" ht="15" x14ac:dyDescent="0.25">
      <c r="A23" s="26" t="s">
        <v>105</v>
      </c>
      <c r="B23" s="39" t="s">
        <v>51</v>
      </c>
      <c r="C23" s="40">
        <v>31</v>
      </c>
      <c r="D23" s="5" t="s">
        <v>0</v>
      </c>
      <c r="E23" s="25">
        <v>0</v>
      </c>
      <c r="F23" s="21">
        <f t="shared" si="0"/>
        <v>0</v>
      </c>
      <c r="G23" s="5" t="s">
        <v>135</v>
      </c>
      <c r="H23" s="4"/>
      <c r="I23" s="21">
        <f t="shared" si="1"/>
        <v>0</v>
      </c>
      <c r="J23" s="4">
        <v>0</v>
      </c>
    </row>
    <row r="24" spans="1:10" ht="15" x14ac:dyDescent="0.25">
      <c r="A24" s="26" t="s">
        <v>106</v>
      </c>
      <c r="B24" s="39" t="s">
        <v>52</v>
      </c>
      <c r="C24" s="40">
        <v>6</v>
      </c>
      <c r="D24" s="5" t="s">
        <v>0</v>
      </c>
      <c r="E24" s="25">
        <v>0</v>
      </c>
      <c r="F24" s="21">
        <f t="shared" si="0"/>
        <v>0</v>
      </c>
      <c r="G24" s="5" t="s">
        <v>135</v>
      </c>
      <c r="H24" s="4"/>
      <c r="I24" s="21">
        <f t="shared" si="1"/>
        <v>0</v>
      </c>
      <c r="J24" s="4">
        <v>0</v>
      </c>
    </row>
    <row r="25" spans="1:10" ht="15" x14ac:dyDescent="0.25">
      <c r="A25" s="26" t="s">
        <v>107</v>
      </c>
      <c r="B25" s="39" t="s">
        <v>53</v>
      </c>
      <c r="C25" s="40">
        <v>16</v>
      </c>
      <c r="D25" s="5" t="s">
        <v>0</v>
      </c>
      <c r="E25" s="25">
        <v>0</v>
      </c>
      <c r="F25" s="21">
        <f t="shared" si="0"/>
        <v>0</v>
      </c>
      <c r="G25" s="5" t="s">
        <v>135</v>
      </c>
      <c r="H25" s="4"/>
      <c r="I25" s="21">
        <f t="shared" si="1"/>
        <v>0</v>
      </c>
      <c r="J25" s="4">
        <v>0</v>
      </c>
    </row>
    <row r="26" spans="1:10" ht="15" x14ac:dyDescent="0.25">
      <c r="A26" s="26" t="s">
        <v>108</v>
      </c>
      <c r="B26" s="39" t="s">
        <v>54</v>
      </c>
      <c r="C26" s="40">
        <v>4</v>
      </c>
      <c r="D26" s="5" t="s">
        <v>0</v>
      </c>
      <c r="E26" s="25">
        <v>0</v>
      </c>
      <c r="F26" s="21">
        <f t="shared" si="0"/>
        <v>0</v>
      </c>
      <c r="G26" s="5" t="s">
        <v>135</v>
      </c>
      <c r="H26" s="4"/>
      <c r="I26" s="21">
        <f t="shared" si="1"/>
        <v>0</v>
      </c>
      <c r="J26" s="4">
        <v>0</v>
      </c>
    </row>
    <row r="27" spans="1:10" ht="15" x14ac:dyDescent="0.25">
      <c r="A27" s="26" t="s">
        <v>109</v>
      </c>
      <c r="B27" s="39" t="s">
        <v>55</v>
      </c>
      <c r="C27" s="40">
        <v>1</v>
      </c>
      <c r="D27" s="5" t="s">
        <v>0</v>
      </c>
      <c r="E27" s="25">
        <v>0</v>
      </c>
      <c r="F27" s="21">
        <f t="shared" si="0"/>
        <v>0</v>
      </c>
      <c r="G27" s="5" t="s">
        <v>135</v>
      </c>
      <c r="H27" s="4"/>
      <c r="I27" s="21">
        <f t="shared" si="1"/>
        <v>0</v>
      </c>
      <c r="J27" s="4">
        <v>0</v>
      </c>
    </row>
    <row r="28" spans="1:10" ht="15" x14ac:dyDescent="0.25">
      <c r="A28" s="26" t="s">
        <v>110</v>
      </c>
      <c r="B28" s="39" t="s">
        <v>56</v>
      </c>
      <c r="C28" s="40">
        <v>12</v>
      </c>
      <c r="D28" s="5" t="s">
        <v>0</v>
      </c>
      <c r="E28" s="25">
        <v>0</v>
      </c>
      <c r="F28" s="21">
        <f t="shared" ref="F28:F38" si="2">PRODUCT(E28,C28)</f>
        <v>0</v>
      </c>
      <c r="G28" s="5" t="s">
        <v>135</v>
      </c>
      <c r="H28" s="4"/>
      <c r="I28" s="21">
        <f t="shared" ref="I28:I38" si="3">PRODUCT(F28,1.21)</f>
        <v>0</v>
      </c>
      <c r="J28" s="4">
        <v>0</v>
      </c>
    </row>
    <row r="29" spans="1:10" ht="15" x14ac:dyDescent="0.25">
      <c r="A29" s="26" t="s">
        <v>111</v>
      </c>
      <c r="B29" s="39" t="s">
        <v>57</v>
      </c>
      <c r="C29" s="40">
        <v>4</v>
      </c>
      <c r="D29" s="5" t="s">
        <v>0</v>
      </c>
      <c r="E29" s="25">
        <v>0</v>
      </c>
      <c r="F29" s="21">
        <f t="shared" si="2"/>
        <v>0</v>
      </c>
      <c r="G29" s="5" t="s">
        <v>135</v>
      </c>
      <c r="H29" s="4"/>
      <c r="I29" s="21">
        <f t="shared" si="3"/>
        <v>0</v>
      </c>
      <c r="J29" s="4">
        <v>0</v>
      </c>
    </row>
    <row r="30" spans="1:10" ht="15" x14ac:dyDescent="0.25">
      <c r="A30" s="26" t="s">
        <v>112</v>
      </c>
      <c r="B30" s="39" t="s">
        <v>58</v>
      </c>
      <c r="C30" s="40">
        <v>13</v>
      </c>
      <c r="D30" s="5" t="s">
        <v>0</v>
      </c>
      <c r="E30" s="25">
        <v>0</v>
      </c>
      <c r="F30" s="21">
        <f t="shared" si="2"/>
        <v>0</v>
      </c>
      <c r="G30" s="5" t="s">
        <v>135</v>
      </c>
      <c r="H30" s="4"/>
      <c r="I30" s="21">
        <f t="shared" si="3"/>
        <v>0</v>
      </c>
      <c r="J30" s="4">
        <v>0</v>
      </c>
    </row>
    <row r="31" spans="1:10" ht="15" x14ac:dyDescent="0.25">
      <c r="A31" s="26" t="s">
        <v>113</v>
      </c>
      <c r="B31" s="39" t="s">
        <v>59</v>
      </c>
      <c r="C31" s="40">
        <v>16</v>
      </c>
      <c r="D31" s="5" t="s">
        <v>0</v>
      </c>
      <c r="E31" s="25">
        <v>0</v>
      </c>
      <c r="F31" s="21">
        <f t="shared" si="2"/>
        <v>0</v>
      </c>
      <c r="G31" s="5" t="s">
        <v>135</v>
      </c>
      <c r="H31" s="4"/>
      <c r="I31" s="21">
        <f t="shared" si="3"/>
        <v>0</v>
      </c>
      <c r="J31" s="4">
        <v>0</v>
      </c>
    </row>
    <row r="32" spans="1:10" ht="15" x14ac:dyDescent="0.25">
      <c r="A32" s="26" t="s">
        <v>114</v>
      </c>
      <c r="B32" s="39" t="s">
        <v>60</v>
      </c>
      <c r="C32" s="40">
        <v>30</v>
      </c>
      <c r="D32" s="5" t="s">
        <v>0</v>
      </c>
      <c r="E32" s="25">
        <v>0</v>
      </c>
      <c r="F32" s="21">
        <f t="shared" si="2"/>
        <v>0</v>
      </c>
      <c r="G32" s="5" t="s">
        <v>135</v>
      </c>
      <c r="H32" s="4"/>
      <c r="I32" s="21">
        <f t="shared" si="3"/>
        <v>0</v>
      </c>
      <c r="J32" s="4">
        <v>0</v>
      </c>
    </row>
    <row r="33" spans="1:10" ht="15" x14ac:dyDescent="0.25">
      <c r="A33" s="26" t="s">
        <v>115</v>
      </c>
      <c r="B33" s="39" t="s">
        <v>61</v>
      </c>
      <c r="C33" s="40">
        <v>11</v>
      </c>
      <c r="D33" s="5" t="s">
        <v>0</v>
      </c>
      <c r="E33" s="25">
        <v>0</v>
      </c>
      <c r="F33" s="21">
        <f t="shared" si="2"/>
        <v>0</v>
      </c>
      <c r="G33" s="5" t="s">
        <v>135</v>
      </c>
      <c r="H33" s="4"/>
      <c r="I33" s="21">
        <f t="shared" si="3"/>
        <v>0</v>
      </c>
      <c r="J33" s="4">
        <v>0</v>
      </c>
    </row>
    <row r="34" spans="1:10" ht="15" x14ac:dyDescent="0.25">
      <c r="A34" s="26" t="s">
        <v>116</v>
      </c>
      <c r="B34" s="39" t="s">
        <v>62</v>
      </c>
      <c r="C34" s="40">
        <v>4</v>
      </c>
      <c r="D34" s="5" t="s">
        <v>0</v>
      </c>
      <c r="E34" s="25">
        <v>0</v>
      </c>
      <c r="F34" s="21">
        <f t="shared" si="2"/>
        <v>0</v>
      </c>
      <c r="G34" s="5" t="s">
        <v>135</v>
      </c>
      <c r="H34" s="4"/>
      <c r="I34" s="21">
        <f t="shared" si="3"/>
        <v>0</v>
      </c>
      <c r="J34" s="4">
        <v>0</v>
      </c>
    </row>
    <row r="35" spans="1:10" ht="15" x14ac:dyDescent="0.25">
      <c r="A35" s="26" t="s">
        <v>117</v>
      </c>
      <c r="B35" s="39" t="s">
        <v>63</v>
      </c>
      <c r="C35" s="40">
        <v>7</v>
      </c>
      <c r="D35" s="5" t="s">
        <v>0</v>
      </c>
      <c r="E35" s="25">
        <v>0</v>
      </c>
      <c r="F35" s="21">
        <f t="shared" si="2"/>
        <v>0</v>
      </c>
      <c r="G35" s="5" t="s">
        <v>135</v>
      </c>
      <c r="H35" s="4"/>
      <c r="I35" s="21">
        <f t="shared" si="3"/>
        <v>0</v>
      </c>
      <c r="J35" s="4">
        <v>0</v>
      </c>
    </row>
    <row r="36" spans="1:10" ht="15" x14ac:dyDescent="0.25">
      <c r="A36" s="26" t="s">
        <v>118</v>
      </c>
      <c r="B36" s="39" t="s">
        <v>64</v>
      </c>
      <c r="C36" s="40">
        <v>4</v>
      </c>
      <c r="D36" s="5" t="s">
        <v>0</v>
      </c>
      <c r="E36" s="25">
        <v>0</v>
      </c>
      <c r="F36" s="21">
        <f t="shared" si="2"/>
        <v>0</v>
      </c>
      <c r="G36" s="5" t="s">
        <v>135</v>
      </c>
      <c r="H36" s="4"/>
      <c r="I36" s="21">
        <f t="shared" si="3"/>
        <v>0</v>
      </c>
      <c r="J36" s="4">
        <v>0</v>
      </c>
    </row>
    <row r="37" spans="1:10" ht="15" x14ac:dyDescent="0.25">
      <c r="A37" s="26" t="s">
        <v>119</v>
      </c>
      <c r="B37" s="39" t="s">
        <v>65</v>
      </c>
      <c r="C37" s="40">
        <v>31</v>
      </c>
      <c r="D37" s="5" t="s">
        <v>0</v>
      </c>
      <c r="E37" s="25">
        <v>0</v>
      </c>
      <c r="F37" s="21">
        <f t="shared" si="2"/>
        <v>0</v>
      </c>
      <c r="G37" s="5" t="s">
        <v>135</v>
      </c>
      <c r="H37" s="4"/>
      <c r="I37" s="21">
        <f t="shared" si="3"/>
        <v>0</v>
      </c>
      <c r="J37" s="4">
        <v>0</v>
      </c>
    </row>
    <row r="38" spans="1:10" ht="15" x14ac:dyDescent="0.25">
      <c r="A38" s="26" t="s">
        <v>120</v>
      </c>
      <c r="B38" s="39" t="s">
        <v>66</v>
      </c>
      <c r="C38" s="40">
        <v>4</v>
      </c>
      <c r="D38" s="5" t="s">
        <v>0</v>
      </c>
      <c r="E38" s="25">
        <v>0</v>
      </c>
      <c r="F38" s="21">
        <f t="shared" si="2"/>
        <v>0</v>
      </c>
      <c r="G38" s="5" t="s">
        <v>135</v>
      </c>
      <c r="H38" s="4"/>
      <c r="I38" s="21">
        <f t="shared" si="3"/>
        <v>0</v>
      </c>
      <c r="J38" s="4">
        <v>0</v>
      </c>
    </row>
    <row r="39" spans="1:10" ht="15" x14ac:dyDescent="0.25">
      <c r="A39" s="26" t="s">
        <v>121</v>
      </c>
      <c r="B39" s="39" t="s">
        <v>67</v>
      </c>
      <c r="C39" s="40">
        <v>4</v>
      </c>
      <c r="D39" s="5" t="s">
        <v>0</v>
      </c>
      <c r="E39" s="25">
        <v>0</v>
      </c>
      <c r="F39" s="21">
        <f t="shared" ref="F39" si="4">PRODUCT(E39,C39)</f>
        <v>0</v>
      </c>
      <c r="G39" s="5" t="s">
        <v>135</v>
      </c>
      <c r="H39" s="4"/>
      <c r="I39" s="21">
        <f t="shared" ref="I39" si="5">PRODUCT(F39,1.21)</f>
        <v>0</v>
      </c>
      <c r="J39" s="4">
        <v>0</v>
      </c>
    </row>
    <row r="40" spans="1:10" ht="25.5" x14ac:dyDescent="0.2">
      <c r="A40" s="26" t="s">
        <v>122</v>
      </c>
      <c r="B40" s="30" t="s">
        <v>71</v>
      </c>
      <c r="C40" s="31">
        <v>8</v>
      </c>
      <c r="D40" s="32" t="s">
        <v>0</v>
      </c>
      <c r="E40" s="25">
        <v>0</v>
      </c>
      <c r="F40" s="21">
        <f t="shared" ref="F40:F45" si="6">PRODUCT(E40,C40)</f>
        <v>0</v>
      </c>
      <c r="G40" s="5" t="s">
        <v>135</v>
      </c>
      <c r="H40" s="31"/>
      <c r="I40" s="21">
        <f t="shared" ref="I40:I45" si="7">PRODUCT(F40,1.21)</f>
        <v>0</v>
      </c>
      <c r="J40" s="4">
        <v>0</v>
      </c>
    </row>
    <row r="41" spans="1:10" x14ac:dyDescent="0.2">
      <c r="A41" s="26" t="s">
        <v>123</v>
      </c>
      <c r="B41" s="30" t="s">
        <v>132</v>
      </c>
      <c r="C41" s="31">
        <v>27</v>
      </c>
      <c r="D41" s="32" t="s">
        <v>0</v>
      </c>
      <c r="E41" s="25">
        <v>0</v>
      </c>
      <c r="F41" s="21">
        <f t="shared" si="6"/>
        <v>0</v>
      </c>
      <c r="G41" s="5" t="s">
        <v>135</v>
      </c>
      <c r="H41" s="31"/>
      <c r="I41" s="21">
        <f t="shared" si="7"/>
        <v>0</v>
      </c>
      <c r="J41" s="4">
        <v>0</v>
      </c>
    </row>
    <row r="42" spans="1:10" ht="25.5" x14ac:dyDescent="0.2">
      <c r="A42" s="26" t="s">
        <v>124</v>
      </c>
      <c r="B42" s="30" t="s">
        <v>72</v>
      </c>
      <c r="C42" s="31">
        <v>34</v>
      </c>
      <c r="D42" s="32" t="s">
        <v>0</v>
      </c>
      <c r="E42" s="25">
        <v>0</v>
      </c>
      <c r="F42" s="21">
        <f t="shared" si="6"/>
        <v>0</v>
      </c>
      <c r="G42" s="5" t="s">
        <v>135</v>
      </c>
      <c r="H42" s="31"/>
      <c r="I42" s="21">
        <f t="shared" si="7"/>
        <v>0</v>
      </c>
      <c r="J42" s="4">
        <v>0</v>
      </c>
    </row>
    <row r="43" spans="1:10" x14ac:dyDescent="0.2">
      <c r="A43" s="26" t="s">
        <v>125</v>
      </c>
      <c r="B43" s="30" t="s">
        <v>70</v>
      </c>
      <c r="C43" s="31">
        <v>224</v>
      </c>
      <c r="D43" s="32" t="s">
        <v>0</v>
      </c>
      <c r="E43" s="25">
        <v>0</v>
      </c>
      <c r="F43" s="21">
        <f t="shared" si="6"/>
        <v>0</v>
      </c>
      <c r="G43" s="5" t="s">
        <v>135</v>
      </c>
      <c r="H43" s="31"/>
      <c r="I43" s="21">
        <f t="shared" si="7"/>
        <v>0</v>
      </c>
      <c r="J43" s="4">
        <v>0</v>
      </c>
    </row>
    <row r="44" spans="1:10" x14ac:dyDescent="0.2">
      <c r="A44" s="26" t="s">
        <v>133</v>
      </c>
      <c r="B44" s="28" t="s">
        <v>79</v>
      </c>
      <c r="C44" s="4">
        <v>175</v>
      </c>
      <c r="D44" s="5" t="s">
        <v>1</v>
      </c>
      <c r="E44" s="25">
        <v>0</v>
      </c>
      <c r="F44" s="21">
        <f t="shared" si="6"/>
        <v>0</v>
      </c>
      <c r="G44" s="5" t="s">
        <v>135</v>
      </c>
      <c r="H44" s="4"/>
      <c r="I44" s="21">
        <f t="shared" si="7"/>
        <v>0</v>
      </c>
      <c r="J44" s="4">
        <v>0</v>
      </c>
    </row>
    <row r="45" spans="1:10" x14ac:dyDescent="0.2">
      <c r="A45" s="26" t="s">
        <v>137</v>
      </c>
      <c r="B45" s="28" t="s">
        <v>78</v>
      </c>
      <c r="C45" s="4">
        <v>3640</v>
      </c>
      <c r="D45" s="5" t="s">
        <v>1</v>
      </c>
      <c r="E45" s="25">
        <v>0</v>
      </c>
      <c r="F45" s="21">
        <f t="shared" si="6"/>
        <v>0</v>
      </c>
      <c r="G45" s="5" t="s">
        <v>135</v>
      </c>
      <c r="H45" s="4"/>
      <c r="I45" s="21">
        <f t="shared" si="7"/>
        <v>0</v>
      </c>
      <c r="J45" s="4">
        <v>0</v>
      </c>
    </row>
    <row r="46" spans="1:10" x14ac:dyDescent="0.2">
      <c r="A46" s="26" t="s">
        <v>202</v>
      </c>
      <c r="B46" s="28" t="s">
        <v>295</v>
      </c>
      <c r="C46" s="4">
        <v>7</v>
      </c>
      <c r="D46" s="5" t="s">
        <v>0</v>
      </c>
      <c r="E46" s="25">
        <v>0</v>
      </c>
      <c r="F46" s="21">
        <f t="shared" ref="F46:F47" si="8">PRODUCT(E46,C46)</f>
        <v>0</v>
      </c>
      <c r="G46" s="5" t="s">
        <v>135</v>
      </c>
      <c r="H46" s="4"/>
      <c r="I46" s="21">
        <f t="shared" ref="I46:I47" si="9">PRODUCT(F46,1.21)</f>
        <v>0</v>
      </c>
      <c r="J46" s="4">
        <v>0</v>
      </c>
    </row>
    <row r="47" spans="1:10" x14ac:dyDescent="0.2">
      <c r="A47" s="26" t="s">
        <v>139</v>
      </c>
      <c r="B47" s="28" t="s">
        <v>297</v>
      </c>
      <c r="C47" s="4">
        <v>670</v>
      </c>
      <c r="D47" s="32" t="s">
        <v>0</v>
      </c>
      <c r="E47" s="25">
        <v>0</v>
      </c>
      <c r="F47" s="21">
        <f t="shared" si="8"/>
        <v>0</v>
      </c>
      <c r="G47" s="5" t="s">
        <v>135</v>
      </c>
      <c r="H47" s="31"/>
      <c r="I47" s="21">
        <f t="shared" si="9"/>
        <v>0</v>
      </c>
      <c r="J47" s="4">
        <v>0</v>
      </c>
    </row>
    <row r="48" spans="1:10" x14ac:dyDescent="0.2">
      <c r="A48" s="26" t="s">
        <v>205</v>
      </c>
      <c r="B48" s="28" t="s">
        <v>76</v>
      </c>
      <c r="C48" s="4">
        <v>1</v>
      </c>
      <c r="D48" s="5" t="s">
        <v>6</v>
      </c>
      <c r="E48" s="25">
        <v>0</v>
      </c>
      <c r="F48" s="36" t="s">
        <v>135</v>
      </c>
      <c r="G48" s="21">
        <f>E48</f>
        <v>0</v>
      </c>
      <c r="H48" s="4"/>
      <c r="I48" s="36" t="s">
        <v>135</v>
      </c>
      <c r="J48" s="4">
        <f>G48*1.21</f>
        <v>0</v>
      </c>
    </row>
    <row r="49" spans="1:10" x14ac:dyDescent="0.2">
      <c r="C49" s="2"/>
      <c r="D49" s="3"/>
      <c r="E49" s="22" t="s">
        <v>136</v>
      </c>
      <c r="F49" s="22"/>
      <c r="I49" s="22"/>
    </row>
    <row r="50" spans="1:10" x14ac:dyDescent="0.2">
      <c r="A50" s="5" t="s">
        <v>69</v>
      </c>
      <c r="B50" s="63" t="s">
        <v>27</v>
      </c>
      <c r="C50" s="16"/>
      <c r="D50" s="14"/>
      <c r="E50" s="23"/>
      <c r="F50" s="23"/>
      <c r="G50" s="16"/>
      <c r="H50" s="16"/>
      <c r="I50" s="23"/>
      <c r="J50" s="16"/>
    </row>
    <row r="51" spans="1:10" s="27" customFormat="1" ht="25.5" x14ac:dyDescent="0.25">
      <c r="A51" s="29" t="s">
        <v>82</v>
      </c>
      <c r="B51" s="30" t="s">
        <v>73</v>
      </c>
      <c r="C51" s="31">
        <v>630</v>
      </c>
      <c r="D51" s="32" t="s">
        <v>0</v>
      </c>
      <c r="E51" s="33">
        <v>0</v>
      </c>
      <c r="F51" s="34">
        <f t="shared" ref="F51:F60" si="10">PRODUCT(E51,C51)</f>
        <v>0</v>
      </c>
      <c r="G51" s="32" t="s">
        <v>135</v>
      </c>
      <c r="H51" s="31"/>
      <c r="I51" s="34">
        <f t="shared" ref="I51:I60" si="11">PRODUCT(F51,1.21)</f>
        <v>0</v>
      </c>
      <c r="J51" s="31">
        <v>0</v>
      </c>
    </row>
    <row r="52" spans="1:10" s="27" customFormat="1" x14ac:dyDescent="0.25">
      <c r="A52" s="29" t="s">
        <v>83</v>
      </c>
      <c r="B52" s="31" t="s">
        <v>2</v>
      </c>
      <c r="C52" s="31">
        <v>670</v>
      </c>
      <c r="D52" s="32" t="s">
        <v>0</v>
      </c>
      <c r="E52" s="33">
        <v>0</v>
      </c>
      <c r="F52" s="34">
        <f t="shared" si="10"/>
        <v>0</v>
      </c>
      <c r="G52" s="32" t="s">
        <v>135</v>
      </c>
      <c r="H52" s="31"/>
      <c r="I52" s="34">
        <f>PRODUCT(F52,1.21)</f>
        <v>0</v>
      </c>
      <c r="J52" s="31">
        <v>0</v>
      </c>
    </row>
    <row r="53" spans="1:10" s="27" customFormat="1" x14ac:dyDescent="0.25">
      <c r="A53" s="29" t="s">
        <v>84</v>
      </c>
      <c r="B53" s="31" t="s">
        <v>296</v>
      </c>
      <c r="C53" s="31">
        <v>670</v>
      </c>
      <c r="D53" s="32" t="s">
        <v>0</v>
      </c>
      <c r="E53" s="33">
        <v>0</v>
      </c>
      <c r="F53" s="34">
        <f t="shared" ref="F53" si="12">PRODUCT(E53,C53)</f>
        <v>0</v>
      </c>
      <c r="G53" s="32" t="s">
        <v>135</v>
      </c>
      <c r="H53" s="31"/>
      <c r="I53" s="34">
        <f>PRODUCT(F53,1.21)</f>
        <v>0</v>
      </c>
      <c r="J53" s="31">
        <v>0</v>
      </c>
    </row>
    <row r="54" spans="1:10" s="27" customFormat="1" x14ac:dyDescent="0.25">
      <c r="A54" s="29" t="s">
        <v>85</v>
      </c>
      <c r="B54" s="31" t="s">
        <v>301</v>
      </c>
      <c r="C54" s="31">
        <v>7</v>
      </c>
      <c r="D54" s="32" t="s">
        <v>0</v>
      </c>
      <c r="E54" s="33">
        <v>0</v>
      </c>
      <c r="F54" s="34">
        <f t="shared" ref="F54" si="13">PRODUCT(E54,C54)</f>
        <v>0</v>
      </c>
      <c r="G54" s="32" t="s">
        <v>135</v>
      </c>
      <c r="H54" s="31"/>
      <c r="I54" s="34">
        <f>PRODUCT(F54,1.21)</f>
        <v>0</v>
      </c>
      <c r="J54" s="31">
        <v>0</v>
      </c>
    </row>
    <row r="55" spans="1:10" s="27" customFormat="1" ht="25.5" x14ac:dyDescent="0.25">
      <c r="A55" s="29" t="s">
        <v>86</v>
      </c>
      <c r="B55" s="30" t="s">
        <v>299</v>
      </c>
      <c r="C55" s="31">
        <v>1</v>
      </c>
      <c r="D55" s="32" t="s">
        <v>0</v>
      </c>
      <c r="E55" s="33">
        <v>0</v>
      </c>
      <c r="F55" s="34">
        <f t="shared" ref="F55" si="14">PRODUCT(E55,C55)</f>
        <v>0</v>
      </c>
      <c r="G55" s="32" t="s">
        <v>135</v>
      </c>
      <c r="H55" s="31"/>
      <c r="I55" s="34">
        <f>PRODUCT(F55,1.21)</f>
        <v>0</v>
      </c>
      <c r="J55" s="31">
        <v>0</v>
      </c>
    </row>
    <row r="56" spans="1:10" s="27" customFormat="1" x14ac:dyDescent="0.25">
      <c r="A56" s="29" t="s">
        <v>87</v>
      </c>
      <c r="B56" s="31" t="s">
        <v>134</v>
      </c>
      <c r="C56" s="31">
        <v>27</v>
      </c>
      <c r="D56" s="32" t="s">
        <v>0</v>
      </c>
      <c r="E56" s="33">
        <v>0</v>
      </c>
      <c r="F56" s="34">
        <f t="shared" si="10"/>
        <v>0</v>
      </c>
      <c r="G56" s="32" t="s">
        <v>135</v>
      </c>
      <c r="H56" s="31"/>
      <c r="I56" s="34">
        <f>PRODUCT(F56,1.21)</f>
        <v>0</v>
      </c>
      <c r="J56" s="31">
        <v>0</v>
      </c>
    </row>
    <row r="57" spans="1:10" s="27" customFormat="1" x14ac:dyDescent="0.25">
      <c r="A57" s="29" t="s">
        <v>265</v>
      </c>
      <c r="B57" s="31" t="s">
        <v>81</v>
      </c>
      <c r="C57" s="31">
        <v>3640</v>
      </c>
      <c r="D57" s="32" t="s">
        <v>1</v>
      </c>
      <c r="E57" s="33">
        <v>0</v>
      </c>
      <c r="F57" s="34">
        <f t="shared" si="10"/>
        <v>0</v>
      </c>
      <c r="G57" s="32" t="s">
        <v>135</v>
      </c>
      <c r="H57" s="31"/>
      <c r="I57" s="34">
        <f t="shared" si="11"/>
        <v>0</v>
      </c>
      <c r="J57" s="31">
        <v>0</v>
      </c>
    </row>
    <row r="58" spans="1:10" s="27" customFormat="1" x14ac:dyDescent="0.25">
      <c r="A58" s="29" t="s">
        <v>138</v>
      </c>
      <c r="B58" s="31" t="s">
        <v>80</v>
      </c>
      <c r="C58" s="31">
        <v>175</v>
      </c>
      <c r="D58" s="32" t="s">
        <v>1</v>
      </c>
      <c r="E58" s="33">
        <v>0</v>
      </c>
      <c r="F58" s="34">
        <f t="shared" si="10"/>
        <v>0</v>
      </c>
      <c r="G58" s="32" t="s">
        <v>135</v>
      </c>
      <c r="H58" s="31"/>
      <c r="I58" s="34">
        <f t="shared" si="11"/>
        <v>0</v>
      </c>
      <c r="J58" s="31">
        <v>0</v>
      </c>
    </row>
    <row r="59" spans="1:10" s="27" customFormat="1" ht="25.5" x14ac:dyDescent="0.25">
      <c r="A59" s="29" t="s">
        <v>268</v>
      </c>
      <c r="B59" s="30" t="s">
        <v>74</v>
      </c>
      <c r="C59" s="31">
        <v>224</v>
      </c>
      <c r="D59" s="32" t="s">
        <v>0</v>
      </c>
      <c r="E59" s="33">
        <v>0</v>
      </c>
      <c r="F59" s="34">
        <f t="shared" si="10"/>
        <v>0</v>
      </c>
      <c r="G59" s="32" t="s">
        <v>135</v>
      </c>
      <c r="H59" s="31"/>
      <c r="I59" s="34">
        <f t="shared" si="11"/>
        <v>0</v>
      </c>
      <c r="J59" s="31">
        <v>0</v>
      </c>
    </row>
    <row r="60" spans="1:10" s="27" customFormat="1" ht="25.5" x14ac:dyDescent="0.25">
      <c r="A60" s="29" t="s">
        <v>298</v>
      </c>
      <c r="B60" s="30" t="s">
        <v>75</v>
      </c>
      <c r="C60" s="31">
        <v>42</v>
      </c>
      <c r="D60" s="32" t="s">
        <v>0</v>
      </c>
      <c r="E60" s="33">
        <v>0</v>
      </c>
      <c r="F60" s="34">
        <f t="shared" si="10"/>
        <v>0</v>
      </c>
      <c r="G60" s="32" t="s">
        <v>135</v>
      </c>
      <c r="H60" s="31"/>
      <c r="I60" s="34">
        <f t="shared" si="11"/>
        <v>0</v>
      </c>
      <c r="J60" s="31">
        <v>0</v>
      </c>
    </row>
    <row r="61" spans="1:10" x14ac:dyDescent="0.2">
      <c r="C61" s="2"/>
      <c r="D61" s="3"/>
      <c r="E61" s="22"/>
      <c r="F61" s="22"/>
      <c r="I61" s="22"/>
    </row>
    <row r="62" spans="1:10" x14ac:dyDescent="0.2">
      <c r="A62" s="14" t="s">
        <v>25</v>
      </c>
      <c r="B62" s="15" t="s">
        <v>26</v>
      </c>
      <c r="C62" s="16"/>
      <c r="D62" s="14"/>
      <c r="E62" s="23"/>
      <c r="F62" s="23"/>
      <c r="G62" s="16"/>
      <c r="H62" s="16"/>
      <c r="I62" s="23"/>
      <c r="J62" s="16"/>
    </row>
    <row r="63" spans="1:10" x14ac:dyDescent="0.2">
      <c r="A63" s="26" t="s">
        <v>126</v>
      </c>
      <c r="B63" s="4" t="s">
        <v>4</v>
      </c>
      <c r="C63" s="4">
        <v>710</v>
      </c>
      <c r="D63" s="5" t="s">
        <v>77</v>
      </c>
      <c r="E63" s="25">
        <v>0</v>
      </c>
      <c r="F63" s="21">
        <f t="shared" ref="F63:F64" si="15">PRODUCT(E63,C63)</f>
        <v>0</v>
      </c>
      <c r="G63" s="5" t="s">
        <v>135</v>
      </c>
      <c r="H63" s="4"/>
      <c r="I63" s="21">
        <f t="shared" ref="I63:I64" si="16">PRODUCT(F63,1.21)</f>
        <v>0</v>
      </c>
      <c r="J63" s="4">
        <v>0</v>
      </c>
    </row>
    <row r="64" spans="1:10" x14ac:dyDescent="0.2">
      <c r="A64" s="26" t="s">
        <v>127</v>
      </c>
      <c r="B64" s="4" t="s">
        <v>5</v>
      </c>
      <c r="C64" s="4">
        <v>1</v>
      </c>
      <c r="D64" s="5" t="s">
        <v>6</v>
      </c>
      <c r="E64" s="25">
        <v>0</v>
      </c>
      <c r="F64" s="21">
        <f t="shared" si="15"/>
        <v>0</v>
      </c>
      <c r="G64" s="5" t="s">
        <v>135</v>
      </c>
      <c r="H64" s="4"/>
      <c r="I64" s="21">
        <f t="shared" si="16"/>
        <v>0</v>
      </c>
      <c r="J64" s="4">
        <v>0</v>
      </c>
    </row>
    <row r="65" spans="1:11" x14ac:dyDescent="0.2">
      <c r="A65" s="26" t="s">
        <v>128</v>
      </c>
      <c r="B65" s="4" t="s">
        <v>7</v>
      </c>
      <c r="C65" s="4">
        <v>1</v>
      </c>
      <c r="D65" s="5" t="s">
        <v>8</v>
      </c>
      <c r="E65" s="25">
        <v>0</v>
      </c>
      <c r="F65" s="36" t="s">
        <v>135</v>
      </c>
      <c r="G65" s="21">
        <f>PRODUCT(E65,C65)</f>
        <v>0</v>
      </c>
      <c r="H65" s="21"/>
      <c r="I65" s="36" t="s">
        <v>135</v>
      </c>
      <c r="J65" s="21">
        <f>G65*1.21</f>
        <v>0</v>
      </c>
    </row>
    <row r="66" spans="1:11" x14ac:dyDescent="0.2">
      <c r="A66" s="26" t="s">
        <v>129</v>
      </c>
      <c r="B66" s="4" t="s">
        <v>9</v>
      </c>
      <c r="C66" s="4">
        <v>1</v>
      </c>
      <c r="D66" s="5" t="s">
        <v>6</v>
      </c>
      <c r="E66" s="25">
        <v>0</v>
      </c>
      <c r="F66" s="36" t="s">
        <v>135</v>
      </c>
      <c r="G66" s="21">
        <f>PRODUCT(E66,C66)</f>
        <v>0</v>
      </c>
      <c r="H66" s="21"/>
      <c r="I66" s="36" t="s">
        <v>135</v>
      </c>
      <c r="J66" s="21">
        <f>G66*1.21</f>
        <v>0</v>
      </c>
    </row>
    <row r="67" spans="1:11" x14ac:dyDescent="0.2">
      <c r="A67" s="26" t="s">
        <v>130</v>
      </c>
      <c r="B67" s="4" t="s">
        <v>131</v>
      </c>
      <c r="C67" s="4">
        <v>1</v>
      </c>
      <c r="D67" s="5" t="s">
        <v>6</v>
      </c>
      <c r="E67" s="25">
        <v>0</v>
      </c>
      <c r="F67" s="36" t="s">
        <v>135</v>
      </c>
      <c r="G67" s="21">
        <f>PRODUCT(E67,C67)</f>
        <v>0</v>
      </c>
      <c r="H67" s="4"/>
      <c r="I67" s="36" t="s">
        <v>135</v>
      </c>
      <c r="J67" s="35">
        <f>G67*1.21</f>
        <v>0</v>
      </c>
    </row>
    <row r="68" spans="1:11" x14ac:dyDescent="0.2">
      <c r="A68" s="16" t="s">
        <v>10</v>
      </c>
      <c r="B68" s="16" t="s">
        <v>3</v>
      </c>
      <c r="C68" s="16"/>
      <c r="D68" s="14"/>
      <c r="E68" s="23"/>
      <c r="F68" s="23">
        <f>SUM(F6:F67)</f>
        <v>0</v>
      </c>
      <c r="G68" s="23">
        <f>SUM(G6:G67)</f>
        <v>0</v>
      </c>
      <c r="H68" s="23"/>
      <c r="I68" s="23">
        <f>SUM(I6:I67)</f>
        <v>0</v>
      </c>
      <c r="J68" s="23">
        <f>PRODUCT(G68,1.21)</f>
        <v>0</v>
      </c>
    </row>
    <row r="69" spans="1:11" x14ac:dyDescent="0.2">
      <c r="C69" s="2"/>
      <c r="D69" s="3"/>
    </row>
    <row r="70" spans="1:11" x14ac:dyDescent="0.2">
      <c r="B70" s="2" t="s">
        <v>11</v>
      </c>
      <c r="C70" s="2"/>
      <c r="D70" s="3"/>
    </row>
    <row r="71" spans="1:11" ht="15" x14ac:dyDescent="0.2">
      <c r="B71" s="1" t="s">
        <v>32</v>
      </c>
      <c r="C71" s="2"/>
      <c r="D71" s="19" t="s">
        <v>29</v>
      </c>
      <c r="E71" s="20" t="s">
        <v>30</v>
      </c>
      <c r="F71" s="20" t="s">
        <v>31</v>
      </c>
      <c r="G71" s="2" t="s">
        <v>33</v>
      </c>
      <c r="J71" s="37" t="s">
        <v>140</v>
      </c>
      <c r="K71" s="38"/>
    </row>
    <row r="72" spans="1:11" ht="12.4" customHeight="1" x14ac:dyDescent="0.2">
      <c r="A72" s="5" t="s">
        <v>12</v>
      </c>
      <c r="B72" s="4" t="s">
        <v>13</v>
      </c>
      <c r="C72" s="4">
        <v>100</v>
      </c>
      <c r="D72" s="5"/>
      <c r="E72" s="21">
        <f>SUM(F68:G68)</f>
        <v>0</v>
      </c>
      <c r="F72" s="21">
        <f>PRODUCT(E72,0.21)</f>
        <v>0</v>
      </c>
      <c r="G72" s="21">
        <f>SUM(E72:F72)</f>
        <v>0</v>
      </c>
      <c r="J72" s="64" t="s">
        <v>142</v>
      </c>
      <c r="K72" s="65"/>
    </row>
    <row r="73" spans="1:11" ht="12.4" customHeight="1" x14ac:dyDescent="0.2">
      <c r="A73" s="5" t="s">
        <v>14</v>
      </c>
      <c r="B73" s="4" t="s">
        <v>145</v>
      </c>
      <c r="C73" s="4">
        <v>98</v>
      </c>
      <c r="D73" s="5" t="s">
        <v>15</v>
      </c>
      <c r="E73" s="21">
        <f>SUM(F68)</f>
        <v>0</v>
      </c>
      <c r="F73" s="21">
        <f>PRODUCT(E73,0.21)</f>
        <v>0</v>
      </c>
      <c r="G73" s="21">
        <f>SUM(E73:F73)</f>
        <v>0</v>
      </c>
      <c r="J73" s="64"/>
      <c r="K73" s="65"/>
    </row>
    <row r="74" spans="1:11" x14ac:dyDescent="0.2">
      <c r="A74" s="5" t="s">
        <v>16</v>
      </c>
      <c r="B74" s="4" t="s">
        <v>146</v>
      </c>
      <c r="C74" s="4">
        <v>2</v>
      </c>
      <c r="D74" s="5" t="s">
        <v>15</v>
      </c>
      <c r="E74" s="21">
        <f>SUM(G68)</f>
        <v>0</v>
      </c>
      <c r="F74" s="21">
        <f>PRODUCT(E74,0.21)</f>
        <v>0</v>
      </c>
      <c r="G74" s="21">
        <f>SUM(E74:F74)</f>
        <v>0</v>
      </c>
      <c r="J74" s="66" t="s">
        <v>141</v>
      </c>
      <c r="K74" s="67"/>
    </row>
    <row r="76" spans="1:11" x14ac:dyDescent="0.2">
      <c r="B76" s="2" t="s">
        <v>17</v>
      </c>
    </row>
    <row r="79" spans="1:11" x14ac:dyDescent="0.2">
      <c r="A79" s="1"/>
      <c r="B79" s="1"/>
    </row>
  </sheetData>
  <mergeCells count="4">
    <mergeCell ref="J72:K73"/>
    <mergeCell ref="J74:K74"/>
    <mergeCell ref="G2:J2"/>
    <mergeCell ref="A2:F2"/>
  </mergeCells>
  <phoneticPr fontId="5" type="noConversion"/>
  <pageMargins left="0.31496062992125984" right="0.31496062992125984" top="0.39370078740157483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D076-E1FF-403B-A9E8-1DFA90CC0A36}">
  <dimension ref="A1:AQ141"/>
  <sheetViews>
    <sheetView tabSelected="1" topLeftCell="A51" workbookViewId="0">
      <selection activeCell="AQ95" sqref="AQ95"/>
    </sheetView>
  </sheetViews>
  <sheetFormatPr defaultRowHeight="15" x14ac:dyDescent="0.25"/>
  <cols>
    <col min="1" max="3" width="3.140625" customWidth="1"/>
    <col min="6" max="6" width="4.28515625" customWidth="1"/>
    <col min="7" max="16" width="9.140625" hidden="1" customWidth="1"/>
    <col min="17" max="17" width="30.5703125" customWidth="1"/>
    <col min="18" max="18" width="10.42578125" customWidth="1"/>
    <col min="19" max="20" width="9.140625" hidden="1" customWidth="1"/>
    <col min="21" max="21" width="7.85546875" customWidth="1"/>
    <col min="22" max="22" width="9.140625" hidden="1" customWidth="1"/>
    <col min="23" max="23" width="9.140625" customWidth="1"/>
    <col min="24" max="24" width="1.5703125" customWidth="1"/>
    <col min="25" max="25" width="2.42578125" customWidth="1"/>
    <col min="26" max="26" width="11.5703125" customWidth="1"/>
    <col min="27" max="27" width="10.5703125" customWidth="1"/>
    <col min="28" max="28" width="9.28515625" customWidth="1"/>
    <col min="29" max="29" width="6.42578125" customWidth="1"/>
    <col min="30" max="30" width="9.140625" customWidth="1"/>
    <col min="31" max="31" width="1.42578125" customWidth="1"/>
    <col min="32" max="32" width="9.140625" hidden="1" customWidth="1"/>
    <col min="33" max="33" width="5.140625" customWidth="1"/>
    <col min="35" max="35" width="5.85546875" customWidth="1"/>
    <col min="36" max="36" width="9.140625" hidden="1" customWidth="1"/>
    <col min="37" max="37" width="4" hidden="1" customWidth="1"/>
    <col min="39" max="39" width="2.7109375" customWidth="1"/>
    <col min="40" max="40" width="9.140625" hidden="1" customWidth="1"/>
    <col min="41" max="41" width="6.85546875" customWidth="1"/>
    <col min="43" max="43" width="30" customWidth="1"/>
    <col min="44" max="44" width="9.140625" customWidth="1"/>
  </cols>
  <sheetData>
    <row r="1" spans="1:41" ht="15.75" x14ac:dyDescent="0.25">
      <c r="A1" s="70" t="s">
        <v>288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</row>
    <row r="2" spans="1:41" ht="15.75" x14ac:dyDescent="0.25">
      <c r="A2" s="79" t="s">
        <v>289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43"/>
      <c r="AC2" s="68" t="s">
        <v>308</v>
      </c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x14ac:dyDescent="0.25">
      <c r="A3" s="71" t="s">
        <v>147</v>
      </c>
      <c r="B3" s="71"/>
      <c r="C3" s="72" t="s">
        <v>148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 t="s">
        <v>149</v>
      </c>
      <c r="S3" s="72"/>
      <c r="T3" s="72"/>
      <c r="U3" s="72" t="s">
        <v>150</v>
      </c>
      <c r="V3" s="72"/>
      <c r="W3" s="72" t="s">
        <v>151</v>
      </c>
      <c r="X3" s="72"/>
      <c r="Y3" s="72"/>
      <c r="Z3" s="72"/>
      <c r="AA3" s="72"/>
      <c r="AB3" s="72"/>
      <c r="AC3" s="72"/>
      <c r="AD3" s="72"/>
      <c r="AE3" s="72"/>
      <c r="AF3" s="72"/>
      <c r="AG3" s="73"/>
      <c r="AH3" s="74" t="s">
        <v>152</v>
      </c>
      <c r="AI3" s="72"/>
      <c r="AJ3" s="72"/>
      <c r="AK3" s="72"/>
      <c r="AL3" s="72"/>
      <c r="AM3" s="72"/>
      <c r="AN3" s="72"/>
      <c r="AO3" s="72"/>
    </row>
    <row r="4" spans="1:41" x14ac:dyDescent="0.25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5" t="s">
        <v>23</v>
      </c>
      <c r="X4" s="75"/>
      <c r="Y4" s="75"/>
      <c r="Z4" s="75" t="s">
        <v>153</v>
      </c>
      <c r="AA4" s="75"/>
      <c r="AB4" s="75"/>
      <c r="AC4" s="75"/>
      <c r="AD4" s="76" t="s">
        <v>154</v>
      </c>
      <c r="AE4" s="77"/>
      <c r="AF4" s="77"/>
      <c r="AG4" s="77"/>
      <c r="AH4" s="78" t="s">
        <v>153</v>
      </c>
      <c r="AI4" s="75"/>
      <c r="AJ4" s="75"/>
      <c r="AK4" s="75"/>
      <c r="AL4" s="75" t="s">
        <v>154</v>
      </c>
      <c r="AM4" s="75"/>
      <c r="AN4" s="75"/>
      <c r="AO4" s="75"/>
    </row>
    <row r="5" spans="1:41" x14ac:dyDescent="0.25">
      <c r="A5" s="80" t="s">
        <v>155</v>
      </c>
      <c r="B5" s="81"/>
      <c r="C5" s="82" t="s">
        <v>156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  <c r="R5" s="85" t="s">
        <v>135</v>
      </c>
      <c r="S5" s="86"/>
      <c r="T5" s="87"/>
      <c r="U5" s="85" t="s">
        <v>135</v>
      </c>
      <c r="V5" s="87"/>
      <c r="W5" s="88" t="s">
        <v>135</v>
      </c>
      <c r="X5" s="89"/>
      <c r="Y5" s="90"/>
      <c r="Z5" s="91">
        <f>SUM(Z6:AC79)</f>
        <v>0</v>
      </c>
      <c r="AA5" s="92"/>
      <c r="AB5" s="92"/>
      <c r="AC5" s="93"/>
      <c r="AD5" s="91">
        <f>SUM(AD6:AG79)</f>
        <v>0</v>
      </c>
      <c r="AE5" s="92"/>
      <c r="AF5" s="92"/>
      <c r="AG5" s="93"/>
      <c r="AH5" s="91">
        <f>SUM(AH6:AK79)</f>
        <v>0</v>
      </c>
      <c r="AI5" s="92"/>
      <c r="AJ5" s="92"/>
      <c r="AK5" s="93"/>
      <c r="AL5" s="91">
        <f>SUM(AL6:AO79)</f>
        <v>0</v>
      </c>
      <c r="AM5" s="92"/>
      <c r="AN5" s="92"/>
      <c r="AO5" s="93"/>
    </row>
    <row r="6" spans="1:41" x14ac:dyDescent="0.25">
      <c r="A6" s="94" t="s">
        <v>88</v>
      </c>
      <c r="B6" s="94"/>
      <c r="C6" s="95" t="s">
        <v>157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>
        <v>29</v>
      </c>
      <c r="S6" s="98"/>
      <c r="T6" s="98"/>
      <c r="U6" s="99" t="s">
        <v>158</v>
      </c>
      <c r="V6" s="100"/>
      <c r="W6" s="101"/>
      <c r="X6" s="102"/>
      <c r="Y6" s="103"/>
      <c r="Z6" s="104">
        <f>R6*W6</f>
        <v>0</v>
      </c>
      <c r="AA6" s="105"/>
      <c r="AB6" s="105"/>
      <c r="AC6" s="106"/>
      <c r="AD6" s="107" t="s">
        <v>135</v>
      </c>
      <c r="AE6" s="108"/>
      <c r="AF6" s="108"/>
      <c r="AG6" s="109"/>
      <c r="AH6" s="110">
        <f>Z6*1.21</f>
        <v>0</v>
      </c>
      <c r="AI6" s="110"/>
      <c r="AJ6" s="110"/>
      <c r="AK6" s="110"/>
      <c r="AL6" s="111" t="s">
        <v>135</v>
      </c>
      <c r="AM6" s="111"/>
      <c r="AN6" s="111"/>
      <c r="AO6" s="111"/>
    </row>
    <row r="7" spans="1:41" x14ac:dyDescent="0.25">
      <c r="A7" s="94" t="s">
        <v>89</v>
      </c>
      <c r="B7" s="94"/>
      <c r="C7" s="95" t="s">
        <v>159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>
        <v>14</v>
      </c>
      <c r="S7" s="98"/>
      <c r="T7" s="98"/>
      <c r="U7" s="99" t="s">
        <v>158</v>
      </c>
      <c r="V7" s="100"/>
      <c r="W7" s="101"/>
      <c r="X7" s="102"/>
      <c r="Y7" s="103"/>
      <c r="Z7" s="104">
        <f>R7*W7</f>
        <v>0</v>
      </c>
      <c r="AA7" s="105"/>
      <c r="AB7" s="105"/>
      <c r="AC7" s="106"/>
      <c r="AD7" s="107" t="s">
        <v>135</v>
      </c>
      <c r="AE7" s="108"/>
      <c r="AF7" s="108"/>
      <c r="AG7" s="109"/>
      <c r="AH7" s="110">
        <f t="shared" ref="AH7:AH77" si="0">Z7*1.21</f>
        <v>0</v>
      </c>
      <c r="AI7" s="110"/>
      <c r="AJ7" s="110"/>
      <c r="AK7" s="110"/>
      <c r="AL7" s="111" t="s">
        <v>135</v>
      </c>
      <c r="AM7" s="111"/>
      <c r="AN7" s="111"/>
      <c r="AO7" s="111"/>
    </row>
    <row r="8" spans="1:41" x14ac:dyDescent="0.25">
      <c r="A8" s="94" t="s">
        <v>90</v>
      </c>
      <c r="B8" s="94"/>
      <c r="C8" s="95" t="s">
        <v>160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7">
        <v>3</v>
      </c>
      <c r="S8" s="98"/>
      <c r="T8" s="98"/>
      <c r="U8" s="99" t="s">
        <v>158</v>
      </c>
      <c r="V8" s="100"/>
      <c r="W8" s="101"/>
      <c r="X8" s="102"/>
      <c r="Y8" s="103"/>
      <c r="Z8" s="104">
        <f>R8*W8</f>
        <v>0</v>
      </c>
      <c r="AA8" s="105"/>
      <c r="AB8" s="105"/>
      <c r="AC8" s="106"/>
      <c r="AD8" s="107" t="s">
        <v>135</v>
      </c>
      <c r="AE8" s="108"/>
      <c r="AF8" s="108"/>
      <c r="AG8" s="109"/>
      <c r="AH8" s="110">
        <f t="shared" si="0"/>
        <v>0</v>
      </c>
      <c r="AI8" s="110"/>
      <c r="AJ8" s="110"/>
      <c r="AK8" s="110"/>
      <c r="AL8" s="111" t="s">
        <v>135</v>
      </c>
      <c r="AM8" s="111"/>
      <c r="AN8" s="111"/>
      <c r="AO8" s="111"/>
    </row>
    <row r="9" spans="1:41" x14ac:dyDescent="0.25">
      <c r="A9" s="94" t="s">
        <v>91</v>
      </c>
      <c r="B9" s="94"/>
      <c r="C9" s="95" t="s">
        <v>161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>
        <v>10</v>
      </c>
      <c r="S9" s="98"/>
      <c r="T9" s="98"/>
      <c r="U9" s="99" t="s">
        <v>158</v>
      </c>
      <c r="V9" s="100"/>
      <c r="W9" s="101"/>
      <c r="X9" s="102"/>
      <c r="Y9" s="103"/>
      <c r="Z9" s="104">
        <f t="shared" ref="Z9:Z77" si="1">R9*W9</f>
        <v>0</v>
      </c>
      <c r="AA9" s="105"/>
      <c r="AB9" s="105"/>
      <c r="AC9" s="106"/>
      <c r="AD9" s="107" t="s">
        <v>135</v>
      </c>
      <c r="AE9" s="108"/>
      <c r="AF9" s="108"/>
      <c r="AG9" s="109"/>
      <c r="AH9" s="110">
        <f t="shared" si="0"/>
        <v>0</v>
      </c>
      <c r="AI9" s="110"/>
      <c r="AJ9" s="110"/>
      <c r="AK9" s="110"/>
      <c r="AL9" s="111" t="s">
        <v>135</v>
      </c>
      <c r="AM9" s="111"/>
      <c r="AN9" s="111"/>
      <c r="AO9" s="111"/>
    </row>
    <row r="10" spans="1:41" x14ac:dyDescent="0.25">
      <c r="A10" s="94" t="s">
        <v>92</v>
      </c>
      <c r="B10" s="94"/>
      <c r="C10" s="95" t="s">
        <v>162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7">
        <v>5</v>
      </c>
      <c r="S10" s="98"/>
      <c r="T10" s="98"/>
      <c r="U10" s="99" t="s">
        <v>158</v>
      </c>
      <c r="V10" s="100"/>
      <c r="W10" s="101"/>
      <c r="X10" s="102"/>
      <c r="Y10" s="103"/>
      <c r="Z10" s="104">
        <f t="shared" si="1"/>
        <v>0</v>
      </c>
      <c r="AA10" s="105"/>
      <c r="AB10" s="105"/>
      <c r="AC10" s="106"/>
      <c r="AD10" s="107" t="s">
        <v>135</v>
      </c>
      <c r="AE10" s="108"/>
      <c r="AF10" s="108"/>
      <c r="AG10" s="109"/>
      <c r="AH10" s="110">
        <f t="shared" si="0"/>
        <v>0</v>
      </c>
      <c r="AI10" s="110"/>
      <c r="AJ10" s="110"/>
      <c r="AK10" s="110"/>
      <c r="AL10" s="111" t="s">
        <v>135</v>
      </c>
      <c r="AM10" s="111"/>
      <c r="AN10" s="111"/>
      <c r="AO10" s="111"/>
    </row>
    <row r="11" spans="1:41" x14ac:dyDescent="0.25">
      <c r="A11" s="94" t="s">
        <v>93</v>
      </c>
      <c r="B11" s="94"/>
      <c r="C11" s="95" t="s">
        <v>163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>
        <v>7</v>
      </c>
      <c r="S11" s="98"/>
      <c r="T11" s="98"/>
      <c r="U11" s="99" t="s">
        <v>158</v>
      </c>
      <c r="V11" s="100"/>
      <c r="W11" s="101"/>
      <c r="X11" s="102"/>
      <c r="Y11" s="103"/>
      <c r="Z11" s="104">
        <f t="shared" si="1"/>
        <v>0</v>
      </c>
      <c r="AA11" s="105"/>
      <c r="AB11" s="105"/>
      <c r="AC11" s="106"/>
      <c r="AD11" s="107" t="s">
        <v>135</v>
      </c>
      <c r="AE11" s="108"/>
      <c r="AF11" s="108"/>
      <c r="AG11" s="109"/>
      <c r="AH11" s="110">
        <f t="shared" si="0"/>
        <v>0</v>
      </c>
      <c r="AI11" s="110"/>
      <c r="AJ11" s="110"/>
      <c r="AK11" s="110"/>
      <c r="AL11" s="111" t="s">
        <v>135</v>
      </c>
      <c r="AM11" s="111"/>
      <c r="AN11" s="111"/>
      <c r="AO11" s="111"/>
    </row>
    <row r="12" spans="1:41" x14ac:dyDescent="0.25">
      <c r="A12" s="94" t="s">
        <v>94</v>
      </c>
      <c r="B12" s="94"/>
      <c r="C12" s="95" t="s">
        <v>164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>
        <v>9</v>
      </c>
      <c r="S12" s="98"/>
      <c r="T12" s="98"/>
      <c r="U12" s="99" t="s">
        <v>158</v>
      </c>
      <c r="V12" s="100"/>
      <c r="W12" s="101"/>
      <c r="X12" s="102"/>
      <c r="Y12" s="103"/>
      <c r="Z12" s="104">
        <f t="shared" si="1"/>
        <v>0</v>
      </c>
      <c r="AA12" s="105"/>
      <c r="AB12" s="105"/>
      <c r="AC12" s="106"/>
      <c r="AD12" s="107" t="s">
        <v>135</v>
      </c>
      <c r="AE12" s="108"/>
      <c r="AF12" s="108"/>
      <c r="AG12" s="109"/>
      <c r="AH12" s="110">
        <f t="shared" si="0"/>
        <v>0</v>
      </c>
      <c r="AI12" s="110"/>
      <c r="AJ12" s="110"/>
      <c r="AK12" s="110"/>
      <c r="AL12" s="111" t="s">
        <v>135</v>
      </c>
      <c r="AM12" s="111"/>
      <c r="AN12" s="111"/>
      <c r="AO12" s="111"/>
    </row>
    <row r="13" spans="1:41" x14ac:dyDescent="0.25">
      <c r="A13" s="94" t="s">
        <v>95</v>
      </c>
      <c r="B13" s="94"/>
      <c r="C13" s="95" t="s">
        <v>165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7">
        <v>13</v>
      </c>
      <c r="S13" s="98"/>
      <c r="T13" s="98"/>
      <c r="U13" s="99" t="s">
        <v>158</v>
      </c>
      <c r="V13" s="100"/>
      <c r="W13" s="101"/>
      <c r="X13" s="102"/>
      <c r="Y13" s="103"/>
      <c r="Z13" s="104">
        <f t="shared" si="1"/>
        <v>0</v>
      </c>
      <c r="AA13" s="105"/>
      <c r="AB13" s="105"/>
      <c r="AC13" s="106"/>
      <c r="AD13" s="107" t="s">
        <v>135</v>
      </c>
      <c r="AE13" s="108"/>
      <c r="AF13" s="108"/>
      <c r="AG13" s="109"/>
      <c r="AH13" s="110">
        <f t="shared" si="0"/>
        <v>0</v>
      </c>
      <c r="AI13" s="110"/>
      <c r="AJ13" s="110"/>
      <c r="AK13" s="110"/>
      <c r="AL13" s="111" t="s">
        <v>135</v>
      </c>
      <c r="AM13" s="111"/>
      <c r="AN13" s="111"/>
      <c r="AO13" s="111"/>
    </row>
    <row r="14" spans="1:41" x14ac:dyDescent="0.25">
      <c r="A14" s="94" t="s">
        <v>96</v>
      </c>
      <c r="B14" s="94"/>
      <c r="C14" s="95" t="s">
        <v>166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>
        <v>11</v>
      </c>
      <c r="S14" s="98"/>
      <c r="T14" s="98"/>
      <c r="U14" s="99" t="s">
        <v>158</v>
      </c>
      <c r="V14" s="100"/>
      <c r="W14" s="101"/>
      <c r="X14" s="102"/>
      <c r="Y14" s="103"/>
      <c r="Z14" s="104">
        <f t="shared" si="1"/>
        <v>0</v>
      </c>
      <c r="AA14" s="105"/>
      <c r="AB14" s="105"/>
      <c r="AC14" s="106"/>
      <c r="AD14" s="107" t="s">
        <v>135</v>
      </c>
      <c r="AE14" s="108"/>
      <c r="AF14" s="108"/>
      <c r="AG14" s="109"/>
      <c r="AH14" s="110">
        <f t="shared" si="0"/>
        <v>0</v>
      </c>
      <c r="AI14" s="110"/>
      <c r="AJ14" s="110"/>
      <c r="AK14" s="110"/>
      <c r="AL14" s="111" t="s">
        <v>135</v>
      </c>
      <c r="AM14" s="111"/>
      <c r="AN14" s="111"/>
      <c r="AO14" s="111"/>
    </row>
    <row r="15" spans="1:41" x14ac:dyDescent="0.25">
      <c r="A15" s="94" t="s">
        <v>97</v>
      </c>
      <c r="B15" s="94"/>
      <c r="C15" s="95" t="s">
        <v>167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>
        <v>11</v>
      </c>
      <c r="S15" s="98"/>
      <c r="T15" s="98"/>
      <c r="U15" s="99" t="s">
        <v>158</v>
      </c>
      <c r="V15" s="100"/>
      <c r="W15" s="101"/>
      <c r="X15" s="102"/>
      <c r="Y15" s="103"/>
      <c r="Z15" s="104">
        <f t="shared" si="1"/>
        <v>0</v>
      </c>
      <c r="AA15" s="105"/>
      <c r="AB15" s="105"/>
      <c r="AC15" s="106"/>
      <c r="AD15" s="107" t="s">
        <v>135</v>
      </c>
      <c r="AE15" s="108"/>
      <c r="AF15" s="108"/>
      <c r="AG15" s="109"/>
      <c r="AH15" s="110">
        <f t="shared" si="0"/>
        <v>0</v>
      </c>
      <c r="AI15" s="110"/>
      <c r="AJ15" s="110"/>
      <c r="AK15" s="110"/>
      <c r="AL15" s="111" t="s">
        <v>135</v>
      </c>
      <c r="AM15" s="111"/>
      <c r="AN15" s="111"/>
      <c r="AO15" s="111"/>
    </row>
    <row r="16" spans="1:41" x14ac:dyDescent="0.25">
      <c r="A16" s="94" t="s">
        <v>98</v>
      </c>
      <c r="B16" s="94"/>
      <c r="C16" s="95" t="s">
        <v>168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>
        <v>5</v>
      </c>
      <c r="S16" s="98"/>
      <c r="T16" s="98"/>
      <c r="U16" s="99" t="s">
        <v>158</v>
      </c>
      <c r="V16" s="100"/>
      <c r="W16" s="101"/>
      <c r="X16" s="102"/>
      <c r="Y16" s="103"/>
      <c r="Z16" s="104">
        <f t="shared" si="1"/>
        <v>0</v>
      </c>
      <c r="AA16" s="105"/>
      <c r="AB16" s="105"/>
      <c r="AC16" s="106"/>
      <c r="AD16" s="107" t="s">
        <v>135</v>
      </c>
      <c r="AE16" s="108"/>
      <c r="AF16" s="108"/>
      <c r="AG16" s="109"/>
      <c r="AH16" s="110">
        <f t="shared" si="0"/>
        <v>0</v>
      </c>
      <c r="AI16" s="110"/>
      <c r="AJ16" s="110"/>
      <c r="AK16" s="110"/>
      <c r="AL16" s="111" t="s">
        <v>135</v>
      </c>
      <c r="AM16" s="111"/>
      <c r="AN16" s="111"/>
      <c r="AO16" s="111"/>
    </row>
    <row r="17" spans="1:41" x14ac:dyDescent="0.25">
      <c r="A17" s="94" t="s">
        <v>99</v>
      </c>
      <c r="B17" s="94"/>
      <c r="C17" s="95" t="s">
        <v>169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7">
        <v>2</v>
      </c>
      <c r="S17" s="98"/>
      <c r="T17" s="98"/>
      <c r="U17" s="99" t="s">
        <v>158</v>
      </c>
      <c r="V17" s="100"/>
      <c r="W17" s="101"/>
      <c r="X17" s="102"/>
      <c r="Y17" s="103"/>
      <c r="Z17" s="104">
        <f t="shared" si="1"/>
        <v>0</v>
      </c>
      <c r="AA17" s="105"/>
      <c r="AB17" s="105"/>
      <c r="AC17" s="106"/>
      <c r="AD17" s="107" t="s">
        <v>135</v>
      </c>
      <c r="AE17" s="108"/>
      <c r="AF17" s="108"/>
      <c r="AG17" s="109"/>
      <c r="AH17" s="110">
        <f t="shared" si="0"/>
        <v>0</v>
      </c>
      <c r="AI17" s="110"/>
      <c r="AJ17" s="110"/>
      <c r="AK17" s="110"/>
      <c r="AL17" s="111" t="s">
        <v>135</v>
      </c>
      <c r="AM17" s="111"/>
      <c r="AN17" s="111"/>
      <c r="AO17" s="111"/>
    </row>
    <row r="18" spans="1:41" x14ac:dyDescent="0.25">
      <c r="A18" s="94" t="s">
        <v>100</v>
      </c>
      <c r="B18" s="94"/>
      <c r="C18" s="95" t="s">
        <v>170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7">
        <v>22</v>
      </c>
      <c r="S18" s="98"/>
      <c r="T18" s="98"/>
      <c r="U18" s="99" t="s">
        <v>158</v>
      </c>
      <c r="V18" s="100"/>
      <c r="W18" s="101"/>
      <c r="X18" s="102"/>
      <c r="Y18" s="103"/>
      <c r="Z18" s="104">
        <f t="shared" si="1"/>
        <v>0</v>
      </c>
      <c r="AA18" s="105"/>
      <c r="AB18" s="105"/>
      <c r="AC18" s="106"/>
      <c r="AD18" s="107" t="s">
        <v>135</v>
      </c>
      <c r="AE18" s="108"/>
      <c r="AF18" s="108"/>
      <c r="AG18" s="109"/>
      <c r="AH18" s="110">
        <f t="shared" si="0"/>
        <v>0</v>
      </c>
      <c r="AI18" s="110"/>
      <c r="AJ18" s="110"/>
      <c r="AK18" s="110"/>
      <c r="AL18" s="111" t="s">
        <v>135</v>
      </c>
      <c r="AM18" s="111"/>
      <c r="AN18" s="111"/>
      <c r="AO18" s="111"/>
    </row>
    <row r="19" spans="1:41" x14ac:dyDescent="0.25">
      <c r="A19" s="94" t="s">
        <v>101</v>
      </c>
      <c r="B19" s="94"/>
      <c r="C19" s="95" t="s">
        <v>171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>
        <v>9</v>
      </c>
      <c r="S19" s="98"/>
      <c r="T19" s="98"/>
      <c r="U19" s="99" t="s">
        <v>158</v>
      </c>
      <c r="V19" s="100"/>
      <c r="W19" s="101"/>
      <c r="X19" s="102"/>
      <c r="Y19" s="103"/>
      <c r="Z19" s="104">
        <f t="shared" si="1"/>
        <v>0</v>
      </c>
      <c r="AA19" s="105"/>
      <c r="AB19" s="105"/>
      <c r="AC19" s="106"/>
      <c r="AD19" s="107" t="s">
        <v>135</v>
      </c>
      <c r="AE19" s="108"/>
      <c r="AF19" s="108"/>
      <c r="AG19" s="109"/>
      <c r="AH19" s="110">
        <f t="shared" si="0"/>
        <v>0</v>
      </c>
      <c r="AI19" s="110"/>
      <c r="AJ19" s="110"/>
      <c r="AK19" s="110"/>
      <c r="AL19" s="111" t="s">
        <v>135</v>
      </c>
      <c r="AM19" s="111"/>
      <c r="AN19" s="111"/>
      <c r="AO19" s="111"/>
    </row>
    <row r="20" spans="1:41" x14ac:dyDescent="0.25">
      <c r="A20" s="94" t="s">
        <v>102</v>
      </c>
      <c r="B20" s="94"/>
      <c r="C20" s="95" t="s">
        <v>172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>
        <v>13</v>
      </c>
      <c r="S20" s="98"/>
      <c r="T20" s="98"/>
      <c r="U20" s="99" t="s">
        <v>158</v>
      </c>
      <c r="V20" s="100"/>
      <c r="W20" s="101"/>
      <c r="X20" s="102"/>
      <c r="Y20" s="103"/>
      <c r="Z20" s="104">
        <f t="shared" si="1"/>
        <v>0</v>
      </c>
      <c r="AA20" s="105"/>
      <c r="AB20" s="105"/>
      <c r="AC20" s="106"/>
      <c r="AD20" s="107" t="s">
        <v>135</v>
      </c>
      <c r="AE20" s="108"/>
      <c r="AF20" s="108"/>
      <c r="AG20" s="109"/>
      <c r="AH20" s="110">
        <f t="shared" si="0"/>
        <v>0</v>
      </c>
      <c r="AI20" s="110"/>
      <c r="AJ20" s="110"/>
      <c r="AK20" s="110"/>
      <c r="AL20" s="111" t="s">
        <v>135</v>
      </c>
      <c r="AM20" s="111"/>
      <c r="AN20" s="111"/>
      <c r="AO20" s="111"/>
    </row>
    <row r="21" spans="1:41" x14ac:dyDescent="0.25">
      <c r="A21" s="94" t="s">
        <v>103</v>
      </c>
      <c r="B21" s="94"/>
      <c r="C21" s="95" t="s">
        <v>173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7">
        <v>13</v>
      </c>
      <c r="S21" s="98"/>
      <c r="T21" s="98"/>
      <c r="U21" s="99" t="s">
        <v>158</v>
      </c>
      <c r="V21" s="100"/>
      <c r="W21" s="101"/>
      <c r="X21" s="102"/>
      <c r="Y21" s="103"/>
      <c r="Z21" s="104">
        <f t="shared" si="1"/>
        <v>0</v>
      </c>
      <c r="AA21" s="105"/>
      <c r="AB21" s="105"/>
      <c r="AC21" s="106"/>
      <c r="AD21" s="107" t="s">
        <v>135</v>
      </c>
      <c r="AE21" s="108"/>
      <c r="AF21" s="108"/>
      <c r="AG21" s="109"/>
      <c r="AH21" s="110">
        <f t="shared" si="0"/>
        <v>0</v>
      </c>
      <c r="AI21" s="110"/>
      <c r="AJ21" s="110"/>
      <c r="AK21" s="110"/>
      <c r="AL21" s="111" t="s">
        <v>135</v>
      </c>
      <c r="AM21" s="111"/>
      <c r="AN21" s="111"/>
      <c r="AO21" s="111"/>
    </row>
    <row r="22" spans="1:41" x14ac:dyDescent="0.25">
      <c r="A22" s="94" t="s">
        <v>104</v>
      </c>
      <c r="B22" s="94"/>
      <c r="C22" s="95" t="s">
        <v>174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>
        <v>14</v>
      </c>
      <c r="S22" s="98"/>
      <c r="T22" s="98"/>
      <c r="U22" s="99" t="s">
        <v>158</v>
      </c>
      <c r="V22" s="100"/>
      <c r="W22" s="101"/>
      <c r="X22" s="102"/>
      <c r="Y22" s="103"/>
      <c r="Z22" s="104">
        <f t="shared" si="1"/>
        <v>0</v>
      </c>
      <c r="AA22" s="105"/>
      <c r="AB22" s="105"/>
      <c r="AC22" s="106"/>
      <c r="AD22" s="107" t="s">
        <v>135</v>
      </c>
      <c r="AE22" s="108"/>
      <c r="AF22" s="108"/>
      <c r="AG22" s="109"/>
      <c r="AH22" s="110">
        <f t="shared" si="0"/>
        <v>0</v>
      </c>
      <c r="AI22" s="110"/>
      <c r="AJ22" s="110"/>
      <c r="AK22" s="110"/>
      <c r="AL22" s="111" t="s">
        <v>135</v>
      </c>
      <c r="AM22" s="111"/>
      <c r="AN22" s="111"/>
      <c r="AO22" s="111"/>
    </row>
    <row r="23" spans="1:41" x14ac:dyDescent="0.25">
      <c r="A23" s="94" t="s">
        <v>105</v>
      </c>
      <c r="B23" s="94"/>
      <c r="C23" s="95" t="s">
        <v>175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>
        <v>4</v>
      </c>
      <c r="S23" s="98"/>
      <c r="T23" s="98"/>
      <c r="U23" s="99" t="s">
        <v>158</v>
      </c>
      <c r="V23" s="100"/>
      <c r="W23" s="101"/>
      <c r="X23" s="102"/>
      <c r="Y23" s="103"/>
      <c r="Z23" s="104">
        <f t="shared" si="1"/>
        <v>0</v>
      </c>
      <c r="AA23" s="105"/>
      <c r="AB23" s="105"/>
      <c r="AC23" s="106"/>
      <c r="AD23" s="107" t="s">
        <v>135</v>
      </c>
      <c r="AE23" s="108"/>
      <c r="AF23" s="108"/>
      <c r="AG23" s="109"/>
      <c r="AH23" s="110">
        <f t="shared" si="0"/>
        <v>0</v>
      </c>
      <c r="AI23" s="110"/>
      <c r="AJ23" s="110"/>
      <c r="AK23" s="110"/>
      <c r="AL23" s="111" t="s">
        <v>135</v>
      </c>
      <c r="AM23" s="111"/>
      <c r="AN23" s="111"/>
      <c r="AO23" s="111"/>
    </row>
    <row r="24" spans="1:41" x14ac:dyDescent="0.25">
      <c r="A24" s="94" t="s">
        <v>106</v>
      </c>
      <c r="B24" s="94"/>
      <c r="C24" s="95" t="s">
        <v>176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>
        <v>4</v>
      </c>
      <c r="S24" s="98"/>
      <c r="T24" s="98"/>
      <c r="U24" s="99" t="s">
        <v>158</v>
      </c>
      <c r="V24" s="100"/>
      <c r="W24" s="101"/>
      <c r="X24" s="102"/>
      <c r="Y24" s="103"/>
      <c r="Z24" s="104">
        <f t="shared" si="1"/>
        <v>0</v>
      </c>
      <c r="AA24" s="105"/>
      <c r="AB24" s="105"/>
      <c r="AC24" s="106"/>
      <c r="AD24" s="107" t="s">
        <v>135</v>
      </c>
      <c r="AE24" s="108"/>
      <c r="AF24" s="108"/>
      <c r="AG24" s="109"/>
      <c r="AH24" s="110">
        <f t="shared" si="0"/>
        <v>0</v>
      </c>
      <c r="AI24" s="110"/>
      <c r="AJ24" s="110"/>
      <c r="AK24" s="110"/>
      <c r="AL24" s="111" t="s">
        <v>135</v>
      </c>
      <c r="AM24" s="111"/>
      <c r="AN24" s="111"/>
      <c r="AO24" s="111"/>
    </row>
    <row r="25" spans="1:41" x14ac:dyDescent="0.25">
      <c r="A25" s="94" t="s">
        <v>107</v>
      </c>
      <c r="B25" s="94"/>
      <c r="C25" s="95" t="s">
        <v>177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>
        <v>4</v>
      </c>
      <c r="S25" s="98"/>
      <c r="T25" s="98"/>
      <c r="U25" s="99" t="s">
        <v>158</v>
      </c>
      <c r="V25" s="100"/>
      <c r="W25" s="101"/>
      <c r="X25" s="102"/>
      <c r="Y25" s="103"/>
      <c r="Z25" s="104">
        <f t="shared" si="1"/>
        <v>0</v>
      </c>
      <c r="AA25" s="105"/>
      <c r="AB25" s="105"/>
      <c r="AC25" s="106"/>
      <c r="AD25" s="107" t="s">
        <v>135</v>
      </c>
      <c r="AE25" s="108"/>
      <c r="AF25" s="108"/>
      <c r="AG25" s="109"/>
      <c r="AH25" s="110">
        <f t="shared" si="0"/>
        <v>0</v>
      </c>
      <c r="AI25" s="110"/>
      <c r="AJ25" s="110"/>
      <c r="AK25" s="110"/>
      <c r="AL25" s="111" t="s">
        <v>135</v>
      </c>
      <c r="AM25" s="111"/>
      <c r="AN25" s="111"/>
      <c r="AO25" s="111"/>
    </row>
    <row r="26" spans="1:41" x14ac:dyDescent="0.25">
      <c r="A26" s="94" t="s">
        <v>108</v>
      </c>
      <c r="B26" s="94"/>
      <c r="C26" s="95" t="s">
        <v>178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>
        <v>4</v>
      </c>
      <c r="S26" s="98"/>
      <c r="T26" s="98"/>
      <c r="U26" s="99" t="s">
        <v>158</v>
      </c>
      <c r="V26" s="100"/>
      <c r="W26" s="101"/>
      <c r="X26" s="102"/>
      <c r="Y26" s="103"/>
      <c r="Z26" s="104">
        <f t="shared" si="1"/>
        <v>0</v>
      </c>
      <c r="AA26" s="105"/>
      <c r="AB26" s="105"/>
      <c r="AC26" s="106"/>
      <c r="AD26" s="107" t="s">
        <v>135</v>
      </c>
      <c r="AE26" s="108"/>
      <c r="AF26" s="108"/>
      <c r="AG26" s="109"/>
      <c r="AH26" s="110">
        <f t="shared" si="0"/>
        <v>0</v>
      </c>
      <c r="AI26" s="110"/>
      <c r="AJ26" s="110"/>
      <c r="AK26" s="110"/>
      <c r="AL26" s="111" t="s">
        <v>135</v>
      </c>
      <c r="AM26" s="111"/>
      <c r="AN26" s="111"/>
      <c r="AO26" s="111"/>
    </row>
    <row r="27" spans="1:41" x14ac:dyDescent="0.25">
      <c r="A27" s="94" t="s">
        <v>109</v>
      </c>
      <c r="B27" s="94"/>
      <c r="C27" s="95" t="s">
        <v>179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>
        <v>10</v>
      </c>
      <c r="S27" s="98"/>
      <c r="T27" s="98"/>
      <c r="U27" s="99" t="s">
        <v>158</v>
      </c>
      <c r="V27" s="100"/>
      <c r="W27" s="101"/>
      <c r="X27" s="102"/>
      <c r="Y27" s="103"/>
      <c r="Z27" s="104">
        <f t="shared" si="1"/>
        <v>0</v>
      </c>
      <c r="AA27" s="105"/>
      <c r="AB27" s="105"/>
      <c r="AC27" s="106"/>
      <c r="AD27" s="107" t="s">
        <v>135</v>
      </c>
      <c r="AE27" s="108"/>
      <c r="AF27" s="108"/>
      <c r="AG27" s="109"/>
      <c r="AH27" s="110">
        <f t="shared" si="0"/>
        <v>0</v>
      </c>
      <c r="AI27" s="110"/>
      <c r="AJ27" s="110"/>
      <c r="AK27" s="110"/>
      <c r="AL27" s="111" t="s">
        <v>135</v>
      </c>
      <c r="AM27" s="111"/>
      <c r="AN27" s="111"/>
      <c r="AO27" s="111"/>
    </row>
    <row r="28" spans="1:41" x14ac:dyDescent="0.25">
      <c r="A28" s="94" t="s">
        <v>110</v>
      </c>
      <c r="B28" s="94"/>
      <c r="C28" s="95" t="s">
        <v>180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>
        <v>2</v>
      </c>
      <c r="S28" s="98"/>
      <c r="T28" s="98"/>
      <c r="U28" s="99" t="s">
        <v>158</v>
      </c>
      <c r="V28" s="100"/>
      <c r="W28" s="101"/>
      <c r="X28" s="102"/>
      <c r="Y28" s="103"/>
      <c r="Z28" s="104">
        <f t="shared" si="1"/>
        <v>0</v>
      </c>
      <c r="AA28" s="105"/>
      <c r="AB28" s="105"/>
      <c r="AC28" s="106"/>
      <c r="AD28" s="107" t="s">
        <v>135</v>
      </c>
      <c r="AE28" s="108"/>
      <c r="AF28" s="108"/>
      <c r="AG28" s="109"/>
      <c r="AH28" s="110">
        <f t="shared" si="0"/>
        <v>0</v>
      </c>
      <c r="AI28" s="110"/>
      <c r="AJ28" s="110"/>
      <c r="AK28" s="110"/>
      <c r="AL28" s="111" t="s">
        <v>135</v>
      </c>
      <c r="AM28" s="111"/>
      <c r="AN28" s="111"/>
      <c r="AO28" s="111"/>
    </row>
    <row r="29" spans="1:41" x14ac:dyDescent="0.25">
      <c r="A29" s="94" t="s">
        <v>111</v>
      </c>
      <c r="B29" s="94"/>
      <c r="C29" s="95" t="s">
        <v>181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>
        <v>30</v>
      </c>
      <c r="S29" s="98"/>
      <c r="T29" s="98"/>
      <c r="U29" s="99" t="s">
        <v>158</v>
      </c>
      <c r="V29" s="100"/>
      <c r="W29" s="101"/>
      <c r="X29" s="102"/>
      <c r="Y29" s="103"/>
      <c r="Z29" s="104">
        <f t="shared" si="1"/>
        <v>0</v>
      </c>
      <c r="AA29" s="105"/>
      <c r="AB29" s="105"/>
      <c r="AC29" s="106"/>
      <c r="AD29" s="107" t="s">
        <v>135</v>
      </c>
      <c r="AE29" s="108"/>
      <c r="AF29" s="108"/>
      <c r="AG29" s="109"/>
      <c r="AH29" s="110">
        <f t="shared" si="0"/>
        <v>0</v>
      </c>
      <c r="AI29" s="110"/>
      <c r="AJ29" s="110"/>
      <c r="AK29" s="110"/>
      <c r="AL29" s="111" t="s">
        <v>135</v>
      </c>
      <c r="AM29" s="111"/>
      <c r="AN29" s="111"/>
      <c r="AO29" s="111"/>
    </row>
    <row r="30" spans="1:41" x14ac:dyDescent="0.25">
      <c r="A30" s="94" t="s">
        <v>112</v>
      </c>
      <c r="B30" s="94"/>
      <c r="C30" s="95" t="s">
        <v>182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7">
        <v>8</v>
      </c>
      <c r="S30" s="98"/>
      <c r="T30" s="98"/>
      <c r="U30" s="99" t="s">
        <v>158</v>
      </c>
      <c r="V30" s="100"/>
      <c r="W30" s="101"/>
      <c r="X30" s="102"/>
      <c r="Y30" s="103"/>
      <c r="Z30" s="104">
        <f t="shared" si="1"/>
        <v>0</v>
      </c>
      <c r="AA30" s="105"/>
      <c r="AB30" s="105"/>
      <c r="AC30" s="106"/>
      <c r="AD30" s="107" t="s">
        <v>135</v>
      </c>
      <c r="AE30" s="108"/>
      <c r="AF30" s="108"/>
      <c r="AG30" s="109"/>
      <c r="AH30" s="110">
        <f t="shared" si="0"/>
        <v>0</v>
      </c>
      <c r="AI30" s="110"/>
      <c r="AJ30" s="110"/>
      <c r="AK30" s="110"/>
      <c r="AL30" s="111" t="s">
        <v>135</v>
      </c>
      <c r="AM30" s="111"/>
      <c r="AN30" s="111"/>
      <c r="AO30" s="111"/>
    </row>
    <row r="31" spans="1:41" x14ac:dyDescent="0.25">
      <c r="A31" s="94" t="s">
        <v>113</v>
      </c>
      <c r="B31" s="94"/>
      <c r="C31" s="95" t="s">
        <v>183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7">
        <v>5</v>
      </c>
      <c r="S31" s="98"/>
      <c r="T31" s="98"/>
      <c r="U31" s="99" t="s">
        <v>158</v>
      </c>
      <c r="V31" s="100"/>
      <c r="W31" s="101"/>
      <c r="X31" s="102"/>
      <c r="Y31" s="103"/>
      <c r="Z31" s="104">
        <f t="shared" si="1"/>
        <v>0</v>
      </c>
      <c r="AA31" s="105"/>
      <c r="AB31" s="105"/>
      <c r="AC31" s="106"/>
      <c r="AD31" s="107" t="s">
        <v>135</v>
      </c>
      <c r="AE31" s="108"/>
      <c r="AF31" s="108"/>
      <c r="AG31" s="109"/>
      <c r="AH31" s="110">
        <f t="shared" si="0"/>
        <v>0</v>
      </c>
      <c r="AI31" s="110"/>
      <c r="AJ31" s="110"/>
      <c r="AK31" s="110"/>
      <c r="AL31" s="111" t="s">
        <v>135</v>
      </c>
      <c r="AM31" s="111"/>
      <c r="AN31" s="111"/>
      <c r="AO31" s="111"/>
    </row>
    <row r="32" spans="1:41" x14ac:dyDescent="0.25">
      <c r="A32" s="94" t="s">
        <v>114</v>
      </c>
      <c r="B32" s="94"/>
      <c r="C32" s="95" t="s">
        <v>184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7">
        <v>14</v>
      </c>
      <c r="S32" s="98"/>
      <c r="T32" s="98"/>
      <c r="U32" s="99" t="s">
        <v>158</v>
      </c>
      <c r="V32" s="100"/>
      <c r="W32" s="101"/>
      <c r="X32" s="102"/>
      <c r="Y32" s="103"/>
      <c r="Z32" s="104">
        <f t="shared" si="1"/>
        <v>0</v>
      </c>
      <c r="AA32" s="105"/>
      <c r="AB32" s="105"/>
      <c r="AC32" s="106"/>
      <c r="AD32" s="107" t="s">
        <v>135</v>
      </c>
      <c r="AE32" s="108"/>
      <c r="AF32" s="108"/>
      <c r="AG32" s="109"/>
      <c r="AH32" s="110">
        <f t="shared" si="0"/>
        <v>0</v>
      </c>
      <c r="AI32" s="110"/>
      <c r="AJ32" s="110"/>
      <c r="AK32" s="110"/>
      <c r="AL32" s="111" t="s">
        <v>135</v>
      </c>
      <c r="AM32" s="111"/>
      <c r="AN32" s="111"/>
      <c r="AO32" s="111"/>
    </row>
    <row r="33" spans="1:41" x14ac:dyDescent="0.25">
      <c r="A33" s="94" t="s">
        <v>115</v>
      </c>
      <c r="B33" s="94"/>
      <c r="C33" s="95" t="s">
        <v>185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7">
        <v>6</v>
      </c>
      <c r="S33" s="98"/>
      <c r="T33" s="98"/>
      <c r="U33" s="99" t="s">
        <v>158</v>
      </c>
      <c r="V33" s="100"/>
      <c r="W33" s="101"/>
      <c r="X33" s="102"/>
      <c r="Y33" s="103"/>
      <c r="Z33" s="104">
        <f t="shared" si="1"/>
        <v>0</v>
      </c>
      <c r="AA33" s="105"/>
      <c r="AB33" s="105"/>
      <c r="AC33" s="106"/>
      <c r="AD33" s="107" t="s">
        <v>135</v>
      </c>
      <c r="AE33" s="108"/>
      <c r="AF33" s="108"/>
      <c r="AG33" s="109"/>
      <c r="AH33" s="110">
        <f t="shared" si="0"/>
        <v>0</v>
      </c>
      <c r="AI33" s="110"/>
      <c r="AJ33" s="110"/>
      <c r="AK33" s="110"/>
      <c r="AL33" s="111" t="s">
        <v>135</v>
      </c>
      <c r="AM33" s="111"/>
      <c r="AN33" s="111"/>
      <c r="AO33" s="111"/>
    </row>
    <row r="34" spans="1:41" x14ac:dyDescent="0.25">
      <c r="A34" s="94" t="s">
        <v>116</v>
      </c>
      <c r="B34" s="94"/>
      <c r="C34" s="95" t="s">
        <v>186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7">
        <v>10</v>
      </c>
      <c r="S34" s="98"/>
      <c r="T34" s="98"/>
      <c r="U34" s="99" t="s">
        <v>158</v>
      </c>
      <c r="V34" s="100"/>
      <c r="W34" s="101"/>
      <c r="X34" s="102"/>
      <c r="Y34" s="103"/>
      <c r="Z34" s="104">
        <f t="shared" si="1"/>
        <v>0</v>
      </c>
      <c r="AA34" s="105"/>
      <c r="AB34" s="105"/>
      <c r="AC34" s="106"/>
      <c r="AD34" s="107" t="s">
        <v>135</v>
      </c>
      <c r="AE34" s="108"/>
      <c r="AF34" s="108"/>
      <c r="AG34" s="109"/>
      <c r="AH34" s="110">
        <f t="shared" si="0"/>
        <v>0</v>
      </c>
      <c r="AI34" s="110"/>
      <c r="AJ34" s="110"/>
      <c r="AK34" s="110"/>
      <c r="AL34" s="111" t="s">
        <v>135</v>
      </c>
      <c r="AM34" s="111"/>
      <c r="AN34" s="111"/>
      <c r="AO34" s="111"/>
    </row>
    <row r="35" spans="1:41" x14ac:dyDescent="0.25">
      <c r="A35" s="94" t="s">
        <v>117</v>
      </c>
      <c r="B35" s="94"/>
      <c r="C35" s="95" t="s">
        <v>187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>
        <v>17</v>
      </c>
      <c r="S35" s="98"/>
      <c r="T35" s="98"/>
      <c r="U35" s="99" t="s">
        <v>158</v>
      </c>
      <c r="V35" s="100"/>
      <c r="W35" s="101"/>
      <c r="X35" s="102"/>
      <c r="Y35" s="103"/>
      <c r="Z35" s="104">
        <f t="shared" si="1"/>
        <v>0</v>
      </c>
      <c r="AA35" s="105"/>
      <c r="AB35" s="105"/>
      <c r="AC35" s="106"/>
      <c r="AD35" s="107" t="s">
        <v>135</v>
      </c>
      <c r="AE35" s="108"/>
      <c r="AF35" s="108"/>
      <c r="AG35" s="109"/>
      <c r="AH35" s="110">
        <f t="shared" si="0"/>
        <v>0</v>
      </c>
      <c r="AI35" s="110"/>
      <c r="AJ35" s="110"/>
      <c r="AK35" s="110"/>
      <c r="AL35" s="111" t="s">
        <v>135</v>
      </c>
      <c r="AM35" s="111"/>
      <c r="AN35" s="111"/>
      <c r="AO35" s="111"/>
    </row>
    <row r="36" spans="1:41" x14ac:dyDescent="0.25">
      <c r="A36" s="94" t="s">
        <v>118</v>
      </c>
      <c r="B36" s="94"/>
      <c r="C36" s="95" t="s">
        <v>188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>
        <v>6</v>
      </c>
      <c r="S36" s="98"/>
      <c r="T36" s="98"/>
      <c r="U36" s="99" t="s">
        <v>158</v>
      </c>
      <c r="V36" s="100"/>
      <c r="W36" s="101"/>
      <c r="X36" s="102"/>
      <c r="Y36" s="103"/>
      <c r="Z36" s="104">
        <f t="shared" si="1"/>
        <v>0</v>
      </c>
      <c r="AA36" s="105"/>
      <c r="AB36" s="105"/>
      <c r="AC36" s="106"/>
      <c r="AD36" s="107" t="s">
        <v>135</v>
      </c>
      <c r="AE36" s="108"/>
      <c r="AF36" s="108"/>
      <c r="AG36" s="109"/>
      <c r="AH36" s="110">
        <f t="shared" si="0"/>
        <v>0</v>
      </c>
      <c r="AI36" s="110"/>
      <c r="AJ36" s="110"/>
      <c r="AK36" s="110"/>
      <c r="AL36" s="111" t="s">
        <v>135</v>
      </c>
      <c r="AM36" s="111"/>
      <c r="AN36" s="111"/>
      <c r="AO36" s="111"/>
    </row>
    <row r="37" spans="1:41" x14ac:dyDescent="0.25">
      <c r="A37" s="94" t="s">
        <v>119</v>
      </c>
      <c r="B37" s="94"/>
      <c r="C37" s="95" t="s">
        <v>189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7">
        <v>31</v>
      </c>
      <c r="S37" s="98"/>
      <c r="T37" s="98"/>
      <c r="U37" s="99" t="s">
        <v>158</v>
      </c>
      <c r="V37" s="100"/>
      <c r="W37" s="101"/>
      <c r="X37" s="102"/>
      <c r="Y37" s="103"/>
      <c r="Z37" s="104">
        <f t="shared" si="1"/>
        <v>0</v>
      </c>
      <c r="AA37" s="105"/>
      <c r="AB37" s="105"/>
      <c r="AC37" s="106"/>
      <c r="AD37" s="107" t="s">
        <v>135</v>
      </c>
      <c r="AE37" s="108"/>
      <c r="AF37" s="108"/>
      <c r="AG37" s="109"/>
      <c r="AH37" s="110">
        <f t="shared" si="0"/>
        <v>0</v>
      </c>
      <c r="AI37" s="110"/>
      <c r="AJ37" s="110"/>
      <c r="AK37" s="110"/>
      <c r="AL37" s="111" t="s">
        <v>135</v>
      </c>
      <c r="AM37" s="111"/>
      <c r="AN37" s="111"/>
      <c r="AO37" s="111"/>
    </row>
    <row r="38" spans="1:41" x14ac:dyDescent="0.25">
      <c r="A38" s="94" t="s">
        <v>120</v>
      </c>
      <c r="B38" s="94"/>
      <c r="C38" s="95" t="s">
        <v>190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7">
        <v>4</v>
      </c>
      <c r="S38" s="98"/>
      <c r="T38" s="98"/>
      <c r="U38" s="99" t="s">
        <v>158</v>
      </c>
      <c r="V38" s="100"/>
      <c r="W38" s="101"/>
      <c r="X38" s="102"/>
      <c r="Y38" s="103"/>
      <c r="Z38" s="104">
        <f t="shared" si="1"/>
        <v>0</v>
      </c>
      <c r="AA38" s="105"/>
      <c r="AB38" s="105"/>
      <c r="AC38" s="106"/>
      <c r="AD38" s="107" t="s">
        <v>135</v>
      </c>
      <c r="AE38" s="108"/>
      <c r="AF38" s="108"/>
      <c r="AG38" s="109"/>
      <c r="AH38" s="110">
        <f t="shared" si="0"/>
        <v>0</v>
      </c>
      <c r="AI38" s="110"/>
      <c r="AJ38" s="110"/>
      <c r="AK38" s="110"/>
      <c r="AL38" s="111" t="s">
        <v>135</v>
      </c>
      <c r="AM38" s="111"/>
      <c r="AN38" s="111"/>
      <c r="AO38" s="111"/>
    </row>
    <row r="39" spans="1:41" x14ac:dyDescent="0.25">
      <c r="A39" s="94" t="s">
        <v>121</v>
      </c>
      <c r="B39" s="94"/>
      <c r="C39" s="95" t="s">
        <v>191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7">
        <v>8</v>
      </c>
      <c r="S39" s="98"/>
      <c r="T39" s="98"/>
      <c r="U39" s="99" t="s">
        <v>158</v>
      </c>
      <c r="V39" s="100"/>
      <c r="W39" s="101"/>
      <c r="X39" s="102"/>
      <c r="Y39" s="103"/>
      <c r="Z39" s="104">
        <f t="shared" si="1"/>
        <v>0</v>
      </c>
      <c r="AA39" s="105"/>
      <c r="AB39" s="105"/>
      <c r="AC39" s="106"/>
      <c r="AD39" s="107" t="s">
        <v>135</v>
      </c>
      <c r="AE39" s="108"/>
      <c r="AF39" s="108"/>
      <c r="AG39" s="109"/>
      <c r="AH39" s="110">
        <f t="shared" si="0"/>
        <v>0</v>
      </c>
      <c r="AI39" s="110"/>
      <c r="AJ39" s="110"/>
      <c r="AK39" s="110"/>
      <c r="AL39" s="111" t="s">
        <v>135</v>
      </c>
      <c r="AM39" s="111"/>
      <c r="AN39" s="111"/>
      <c r="AO39" s="111"/>
    </row>
    <row r="40" spans="1:41" x14ac:dyDescent="0.25">
      <c r="A40" s="94" t="s">
        <v>192</v>
      </c>
      <c r="B40" s="94"/>
      <c r="C40" s="95" t="s">
        <v>193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>
        <v>7</v>
      </c>
      <c r="S40" s="98"/>
      <c r="T40" s="98"/>
      <c r="U40" s="99" t="s">
        <v>158</v>
      </c>
      <c r="V40" s="100"/>
      <c r="W40" s="101"/>
      <c r="X40" s="102"/>
      <c r="Y40" s="103"/>
      <c r="Z40" s="104">
        <f t="shared" si="1"/>
        <v>0</v>
      </c>
      <c r="AA40" s="105"/>
      <c r="AB40" s="105"/>
      <c r="AC40" s="106"/>
      <c r="AD40" s="107" t="s">
        <v>135</v>
      </c>
      <c r="AE40" s="108"/>
      <c r="AF40" s="108"/>
      <c r="AG40" s="109"/>
      <c r="AH40" s="110">
        <f t="shared" si="0"/>
        <v>0</v>
      </c>
      <c r="AI40" s="110"/>
      <c r="AJ40" s="110"/>
      <c r="AK40" s="110"/>
      <c r="AL40" s="111" t="s">
        <v>135</v>
      </c>
      <c r="AM40" s="111"/>
      <c r="AN40" s="111"/>
      <c r="AO40" s="111"/>
    </row>
    <row r="41" spans="1:41" x14ac:dyDescent="0.25">
      <c r="A41" s="94" t="s">
        <v>194</v>
      </c>
      <c r="B41" s="94"/>
      <c r="C41" s="95" t="s">
        <v>195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7">
        <v>4</v>
      </c>
      <c r="S41" s="98"/>
      <c r="T41" s="98"/>
      <c r="U41" s="99" t="s">
        <v>158</v>
      </c>
      <c r="V41" s="100"/>
      <c r="W41" s="101"/>
      <c r="X41" s="102"/>
      <c r="Y41" s="103"/>
      <c r="Z41" s="104">
        <f t="shared" si="1"/>
        <v>0</v>
      </c>
      <c r="AA41" s="105"/>
      <c r="AB41" s="105"/>
      <c r="AC41" s="106"/>
      <c r="AD41" s="107" t="s">
        <v>135</v>
      </c>
      <c r="AE41" s="108"/>
      <c r="AF41" s="108"/>
      <c r="AG41" s="109"/>
      <c r="AH41" s="110">
        <f t="shared" si="0"/>
        <v>0</v>
      </c>
      <c r="AI41" s="110"/>
      <c r="AJ41" s="110"/>
      <c r="AK41" s="110"/>
      <c r="AL41" s="111" t="s">
        <v>135</v>
      </c>
      <c r="AM41" s="111"/>
      <c r="AN41" s="111"/>
      <c r="AO41" s="111"/>
    </row>
    <row r="42" spans="1:41" x14ac:dyDescent="0.25">
      <c r="A42" s="94" t="s">
        <v>122</v>
      </c>
      <c r="B42" s="94"/>
      <c r="C42" s="95" t="s">
        <v>196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>
        <v>4</v>
      </c>
      <c r="S42" s="98"/>
      <c r="T42" s="98"/>
      <c r="U42" s="99" t="s">
        <v>158</v>
      </c>
      <c r="V42" s="100"/>
      <c r="W42" s="101"/>
      <c r="X42" s="102"/>
      <c r="Y42" s="103"/>
      <c r="Z42" s="104">
        <f t="shared" si="1"/>
        <v>0</v>
      </c>
      <c r="AA42" s="105"/>
      <c r="AB42" s="105"/>
      <c r="AC42" s="106"/>
      <c r="AD42" s="107" t="s">
        <v>135</v>
      </c>
      <c r="AE42" s="108"/>
      <c r="AF42" s="108"/>
      <c r="AG42" s="109"/>
      <c r="AH42" s="110">
        <f t="shared" si="0"/>
        <v>0</v>
      </c>
      <c r="AI42" s="110"/>
      <c r="AJ42" s="110"/>
      <c r="AK42" s="110"/>
      <c r="AL42" s="111" t="s">
        <v>135</v>
      </c>
      <c r="AM42" s="111"/>
      <c r="AN42" s="111"/>
      <c r="AO42" s="111"/>
    </row>
    <row r="43" spans="1:41" x14ac:dyDescent="0.25">
      <c r="A43" s="94" t="s">
        <v>123</v>
      </c>
      <c r="B43" s="94"/>
      <c r="C43" s="95" t="s">
        <v>197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7">
        <v>64</v>
      </c>
      <c r="S43" s="98"/>
      <c r="T43" s="98"/>
      <c r="U43" s="99" t="s">
        <v>158</v>
      </c>
      <c r="V43" s="100"/>
      <c r="W43" s="101"/>
      <c r="X43" s="102"/>
      <c r="Y43" s="103"/>
      <c r="Z43" s="104">
        <f t="shared" si="1"/>
        <v>0</v>
      </c>
      <c r="AA43" s="105"/>
      <c r="AB43" s="105"/>
      <c r="AC43" s="106"/>
      <c r="AD43" s="107" t="s">
        <v>135</v>
      </c>
      <c r="AE43" s="108"/>
      <c r="AF43" s="108"/>
      <c r="AG43" s="109"/>
      <c r="AH43" s="110">
        <f t="shared" si="0"/>
        <v>0</v>
      </c>
      <c r="AI43" s="110"/>
      <c r="AJ43" s="110"/>
      <c r="AK43" s="110"/>
      <c r="AL43" s="111" t="s">
        <v>135</v>
      </c>
      <c r="AM43" s="111"/>
      <c r="AN43" s="111"/>
      <c r="AO43" s="111"/>
    </row>
    <row r="44" spans="1:41" x14ac:dyDescent="0.25">
      <c r="A44" s="94" t="s">
        <v>124</v>
      </c>
      <c r="B44" s="94"/>
      <c r="C44" s="95" t="s">
        <v>198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>
        <v>17</v>
      </c>
      <c r="S44" s="98"/>
      <c r="T44" s="98"/>
      <c r="U44" s="99" t="s">
        <v>158</v>
      </c>
      <c r="V44" s="100"/>
      <c r="W44" s="101"/>
      <c r="X44" s="102"/>
      <c r="Y44" s="103"/>
      <c r="Z44" s="104">
        <f t="shared" si="1"/>
        <v>0</v>
      </c>
      <c r="AA44" s="105"/>
      <c r="AB44" s="105"/>
      <c r="AC44" s="106"/>
      <c r="AD44" s="107" t="s">
        <v>135</v>
      </c>
      <c r="AE44" s="108"/>
      <c r="AF44" s="108"/>
      <c r="AG44" s="109"/>
      <c r="AH44" s="110">
        <f t="shared" si="0"/>
        <v>0</v>
      </c>
      <c r="AI44" s="110"/>
      <c r="AJ44" s="110"/>
      <c r="AK44" s="110"/>
      <c r="AL44" s="111" t="s">
        <v>135</v>
      </c>
      <c r="AM44" s="111"/>
      <c r="AN44" s="111"/>
      <c r="AO44" s="111"/>
    </row>
    <row r="45" spans="1:41" x14ac:dyDescent="0.25">
      <c r="A45" s="94" t="s">
        <v>125</v>
      </c>
      <c r="B45" s="94"/>
      <c r="C45" s="95" t="s">
        <v>199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7">
        <v>11</v>
      </c>
      <c r="S45" s="98"/>
      <c r="T45" s="98"/>
      <c r="U45" s="99" t="s">
        <v>158</v>
      </c>
      <c r="V45" s="100"/>
      <c r="W45" s="101"/>
      <c r="X45" s="102"/>
      <c r="Y45" s="103"/>
      <c r="Z45" s="104">
        <f t="shared" si="1"/>
        <v>0</v>
      </c>
      <c r="AA45" s="105"/>
      <c r="AB45" s="105"/>
      <c r="AC45" s="106"/>
      <c r="AD45" s="107" t="s">
        <v>135</v>
      </c>
      <c r="AE45" s="108"/>
      <c r="AF45" s="108"/>
      <c r="AG45" s="109"/>
      <c r="AH45" s="110">
        <f t="shared" si="0"/>
        <v>0</v>
      </c>
      <c r="AI45" s="110"/>
      <c r="AJ45" s="110"/>
      <c r="AK45" s="110"/>
      <c r="AL45" s="111" t="s">
        <v>135</v>
      </c>
      <c r="AM45" s="111"/>
      <c r="AN45" s="111"/>
      <c r="AO45" s="111"/>
    </row>
    <row r="46" spans="1:41" x14ac:dyDescent="0.25">
      <c r="A46" s="94" t="s">
        <v>133</v>
      </c>
      <c r="B46" s="94"/>
      <c r="C46" s="95" t="s">
        <v>200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7">
        <v>15</v>
      </c>
      <c r="S46" s="98"/>
      <c r="T46" s="98"/>
      <c r="U46" s="99" t="s">
        <v>158</v>
      </c>
      <c r="V46" s="100"/>
      <c r="W46" s="101"/>
      <c r="X46" s="102"/>
      <c r="Y46" s="103"/>
      <c r="Z46" s="104">
        <f t="shared" si="1"/>
        <v>0</v>
      </c>
      <c r="AA46" s="105"/>
      <c r="AB46" s="105"/>
      <c r="AC46" s="106"/>
      <c r="AD46" s="107" t="s">
        <v>135</v>
      </c>
      <c r="AE46" s="108"/>
      <c r="AF46" s="108"/>
      <c r="AG46" s="109"/>
      <c r="AH46" s="110">
        <f t="shared" si="0"/>
        <v>0</v>
      </c>
      <c r="AI46" s="110"/>
      <c r="AJ46" s="110"/>
      <c r="AK46" s="110"/>
      <c r="AL46" s="111" t="s">
        <v>135</v>
      </c>
      <c r="AM46" s="111"/>
      <c r="AN46" s="111"/>
      <c r="AO46" s="111"/>
    </row>
    <row r="47" spans="1:41" x14ac:dyDescent="0.25">
      <c r="A47" s="94" t="s">
        <v>137</v>
      </c>
      <c r="B47" s="94"/>
      <c r="C47" s="95" t="s">
        <v>201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7">
        <v>5</v>
      </c>
      <c r="S47" s="98"/>
      <c r="T47" s="98"/>
      <c r="U47" s="99" t="s">
        <v>158</v>
      </c>
      <c r="V47" s="100"/>
      <c r="W47" s="101"/>
      <c r="X47" s="102"/>
      <c r="Y47" s="103"/>
      <c r="Z47" s="104">
        <f t="shared" si="1"/>
        <v>0</v>
      </c>
      <c r="AA47" s="105"/>
      <c r="AB47" s="105"/>
      <c r="AC47" s="106"/>
      <c r="AD47" s="107" t="s">
        <v>135</v>
      </c>
      <c r="AE47" s="108"/>
      <c r="AF47" s="108"/>
      <c r="AG47" s="109"/>
      <c r="AH47" s="110">
        <f t="shared" si="0"/>
        <v>0</v>
      </c>
      <c r="AI47" s="110"/>
      <c r="AJ47" s="110"/>
      <c r="AK47" s="110"/>
      <c r="AL47" s="111" t="s">
        <v>135</v>
      </c>
      <c r="AM47" s="111"/>
      <c r="AN47" s="111"/>
      <c r="AO47" s="111"/>
    </row>
    <row r="48" spans="1:41" x14ac:dyDescent="0.25">
      <c r="A48" s="94" t="s">
        <v>202</v>
      </c>
      <c r="B48" s="94"/>
      <c r="C48" s="95" t="s">
        <v>203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>
        <v>2</v>
      </c>
      <c r="S48" s="98"/>
      <c r="T48" s="98"/>
      <c r="U48" s="99" t="s">
        <v>158</v>
      </c>
      <c r="V48" s="100"/>
      <c r="W48" s="101"/>
      <c r="X48" s="102"/>
      <c r="Y48" s="103"/>
      <c r="Z48" s="104">
        <f t="shared" si="1"/>
        <v>0</v>
      </c>
      <c r="AA48" s="105"/>
      <c r="AB48" s="105"/>
      <c r="AC48" s="106"/>
      <c r="AD48" s="107" t="s">
        <v>135</v>
      </c>
      <c r="AE48" s="108"/>
      <c r="AF48" s="108"/>
      <c r="AG48" s="109"/>
      <c r="AH48" s="110">
        <f t="shared" si="0"/>
        <v>0</v>
      </c>
      <c r="AI48" s="110"/>
      <c r="AJ48" s="110"/>
      <c r="AK48" s="110"/>
      <c r="AL48" s="111" t="s">
        <v>135</v>
      </c>
      <c r="AM48" s="111"/>
      <c r="AN48" s="111"/>
      <c r="AO48" s="111"/>
    </row>
    <row r="49" spans="1:41" x14ac:dyDescent="0.25">
      <c r="A49" s="94" t="s">
        <v>139</v>
      </c>
      <c r="B49" s="94"/>
      <c r="C49" s="95" t="s">
        <v>204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7">
        <v>10</v>
      </c>
      <c r="S49" s="98"/>
      <c r="T49" s="98"/>
      <c r="U49" s="99" t="s">
        <v>158</v>
      </c>
      <c r="V49" s="100"/>
      <c r="W49" s="101"/>
      <c r="X49" s="102"/>
      <c r="Y49" s="103"/>
      <c r="Z49" s="104">
        <f t="shared" si="1"/>
        <v>0</v>
      </c>
      <c r="AA49" s="105"/>
      <c r="AB49" s="105"/>
      <c r="AC49" s="106"/>
      <c r="AD49" s="107" t="s">
        <v>135</v>
      </c>
      <c r="AE49" s="108"/>
      <c r="AF49" s="108"/>
      <c r="AG49" s="109"/>
      <c r="AH49" s="110">
        <f t="shared" si="0"/>
        <v>0</v>
      </c>
      <c r="AI49" s="110"/>
      <c r="AJ49" s="110"/>
      <c r="AK49" s="110"/>
      <c r="AL49" s="111" t="s">
        <v>135</v>
      </c>
      <c r="AM49" s="111"/>
      <c r="AN49" s="111"/>
      <c r="AO49" s="111"/>
    </row>
    <row r="50" spans="1:41" x14ac:dyDescent="0.25">
      <c r="A50" s="94" t="s">
        <v>205</v>
      </c>
      <c r="B50" s="94"/>
      <c r="C50" s="95" t="s">
        <v>206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7">
        <v>17</v>
      </c>
      <c r="S50" s="98"/>
      <c r="T50" s="98"/>
      <c r="U50" s="99" t="s">
        <v>158</v>
      </c>
      <c r="V50" s="100"/>
      <c r="W50" s="101"/>
      <c r="X50" s="102"/>
      <c r="Y50" s="103"/>
      <c r="Z50" s="104">
        <f t="shared" si="1"/>
        <v>0</v>
      </c>
      <c r="AA50" s="105"/>
      <c r="AB50" s="105"/>
      <c r="AC50" s="106"/>
      <c r="AD50" s="107" t="s">
        <v>135</v>
      </c>
      <c r="AE50" s="108"/>
      <c r="AF50" s="108"/>
      <c r="AG50" s="109"/>
      <c r="AH50" s="110">
        <f t="shared" si="0"/>
        <v>0</v>
      </c>
      <c r="AI50" s="110"/>
      <c r="AJ50" s="110"/>
      <c r="AK50" s="110"/>
      <c r="AL50" s="111" t="s">
        <v>135</v>
      </c>
      <c r="AM50" s="111"/>
      <c r="AN50" s="111"/>
      <c r="AO50" s="111"/>
    </row>
    <row r="51" spans="1:41" x14ac:dyDescent="0.25">
      <c r="A51" s="94" t="s">
        <v>207</v>
      </c>
      <c r="B51" s="94"/>
      <c r="C51" s="95" t="s">
        <v>208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7">
        <v>20</v>
      </c>
      <c r="S51" s="98"/>
      <c r="T51" s="98"/>
      <c r="U51" s="99" t="s">
        <v>158</v>
      </c>
      <c r="V51" s="100"/>
      <c r="W51" s="101"/>
      <c r="X51" s="102"/>
      <c r="Y51" s="103"/>
      <c r="Z51" s="104">
        <f t="shared" si="1"/>
        <v>0</v>
      </c>
      <c r="AA51" s="105"/>
      <c r="AB51" s="105"/>
      <c r="AC51" s="106"/>
      <c r="AD51" s="107" t="s">
        <v>135</v>
      </c>
      <c r="AE51" s="108"/>
      <c r="AF51" s="108"/>
      <c r="AG51" s="109"/>
      <c r="AH51" s="110">
        <f t="shared" si="0"/>
        <v>0</v>
      </c>
      <c r="AI51" s="110"/>
      <c r="AJ51" s="110"/>
      <c r="AK51" s="110"/>
      <c r="AL51" s="111" t="s">
        <v>135</v>
      </c>
      <c r="AM51" s="111"/>
      <c r="AN51" s="111"/>
      <c r="AO51" s="111"/>
    </row>
    <row r="52" spans="1:41" x14ac:dyDescent="0.25">
      <c r="A52" s="94" t="s">
        <v>209</v>
      </c>
      <c r="B52" s="94"/>
      <c r="C52" s="95" t="s">
        <v>210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7">
        <v>6</v>
      </c>
      <c r="S52" s="98"/>
      <c r="T52" s="98"/>
      <c r="U52" s="99" t="s">
        <v>158</v>
      </c>
      <c r="V52" s="100"/>
      <c r="W52" s="101"/>
      <c r="X52" s="102"/>
      <c r="Y52" s="103"/>
      <c r="Z52" s="104">
        <f t="shared" si="1"/>
        <v>0</v>
      </c>
      <c r="AA52" s="105"/>
      <c r="AB52" s="105"/>
      <c r="AC52" s="106"/>
      <c r="AD52" s="107" t="s">
        <v>135</v>
      </c>
      <c r="AE52" s="108"/>
      <c r="AF52" s="108"/>
      <c r="AG52" s="109"/>
      <c r="AH52" s="110">
        <f t="shared" si="0"/>
        <v>0</v>
      </c>
      <c r="AI52" s="110"/>
      <c r="AJ52" s="110"/>
      <c r="AK52" s="110"/>
      <c r="AL52" s="111" t="s">
        <v>135</v>
      </c>
      <c r="AM52" s="111"/>
      <c r="AN52" s="111"/>
      <c r="AO52" s="111"/>
    </row>
    <row r="53" spans="1:41" x14ac:dyDescent="0.25">
      <c r="A53" s="94" t="s">
        <v>211</v>
      </c>
      <c r="B53" s="94"/>
      <c r="C53" s="95" t="s">
        <v>212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7">
        <v>9</v>
      </c>
      <c r="S53" s="98"/>
      <c r="T53" s="98"/>
      <c r="U53" s="99" t="s">
        <v>158</v>
      </c>
      <c r="V53" s="100"/>
      <c r="W53" s="101"/>
      <c r="X53" s="102"/>
      <c r="Y53" s="103"/>
      <c r="Z53" s="104">
        <f t="shared" si="1"/>
        <v>0</v>
      </c>
      <c r="AA53" s="105"/>
      <c r="AB53" s="105"/>
      <c r="AC53" s="106"/>
      <c r="AD53" s="107" t="s">
        <v>135</v>
      </c>
      <c r="AE53" s="108"/>
      <c r="AF53" s="108"/>
      <c r="AG53" s="109"/>
      <c r="AH53" s="110">
        <f t="shared" si="0"/>
        <v>0</v>
      </c>
      <c r="AI53" s="110"/>
      <c r="AJ53" s="110"/>
      <c r="AK53" s="110"/>
      <c r="AL53" s="111" t="s">
        <v>135</v>
      </c>
      <c r="AM53" s="111"/>
      <c r="AN53" s="111"/>
      <c r="AO53" s="111"/>
    </row>
    <row r="54" spans="1:41" x14ac:dyDescent="0.25">
      <c r="A54" s="94" t="s">
        <v>213</v>
      </c>
      <c r="B54" s="94"/>
      <c r="C54" s="95" t="s">
        <v>214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7">
        <v>3</v>
      </c>
      <c r="S54" s="98"/>
      <c r="T54" s="98"/>
      <c r="U54" s="99" t="s">
        <v>158</v>
      </c>
      <c r="V54" s="100"/>
      <c r="W54" s="101"/>
      <c r="X54" s="102"/>
      <c r="Y54" s="103"/>
      <c r="Z54" s="104">
        <f t="shared" si="1"/>
        <v>0</v>
      </c>
      <c r="AA54" s="105"/>
      <c r="AB54" s="105"/>
      <c r="AC54" s="106"/>
      <c r="AD54" s="107" t="s">
        <v>135</v>
      </c>
      <c r="AE54" s="108"/>
      <c r="AF54" s="108"/>
      <c r="AG54" s="109"/>
      <c r="AH54" s="110">
        <f t="shared" si="0"/>
        <v>0</v>
      </c>
      <c r="AI54" s="110"/>
      <c r="AJ54" s="110"/>
      <c r="AK54" s="110"/>
      <c r="AL54" s="111" t="s">
        <v>135</v>
      </c>
      <c r="AM54" s="111"/>
      <c r="AN54" s="111"/>
      <c r="AO54" s="111"/>
    </row>
    <row r="55" spans="1:41" x14ac:dyDescent="0.25">
      <c r="A55" s="94" t="s">
        <v>215</v>
      </c>
      <c r="B55" s="94"/>
      <c r="C55" s="95" t="s">
        <v>216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7">
        <v>4</v>
      </c>
      <c r="S55" s="98"/>
      <c r="T55" s="98"/>
      <c r="U55" s="99" t="s">
        <v>158</v>
      </c>
      <c r="V55" s="100"/>
      <c r="W55" s="101"/>
      <c r="X55" s="102"/>
      <c r="Y55" s="103"/>
      <c r="Z55" s="104">
        <f t="shared" si="1"/>
        <v>0</v>
      </c>
      <c r="AA55" s="105"/>
      <c r="AB55" s="105"/>
      <c r="AC55" s="106"/>
      <c r="AD55" s="107" t="s">
        <v>135</v>
      </c>
      <c r="AE55" s="108"/>
      <c r="AF55" s="108"/>
      <c r="AG55" s="109"/>
      <c r="AH55" s="110">
        <f t="shared" si="0"/>
        <v>0</v>
      </c>
      <c r="AI55" s="110"/>
      <c r="AJ55" s="110"/>
      <c r="AK55" s="110"/>
      <c r="AL55" s="111" t="s">
        <v>135</v>
      </c>
      <c r="AM55" s="111"/>
      <c r="AN55" s="111"/>
      <c r="AO55" s="111"/>
    </row>
    <row r="56" spans="1:41" x14ac:dyDescent="0.25">
      <c r="A56" s="94" t="s">
        <v>217</v>
      </c>
      <c r="B56" s="94"/>
      <c r="C56" s="95" t="s">
        <v>218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7">
        <v>35</v>
      </c>
      <c r="S56" s="98"/>
      <c r="T56" s="98"/>
      <c r="U56" s="99" t="s">
        <v>158</v>
      </c>
      <c r="V56" s="100"/>
      <c r="W56" s="101"/>
      <c r="X56" s="102"/>
      <c r="Y56" s="103"/>
      <c r="Z56" s="104">
        <f t="shared" si="1"/>
        <v>0</v>
      </c>
      <c r="AA56" s="105"/>
      <c r="AB56" s="105"/>
      <c r="AC56" s="106"/>
      <c r="AD56" s="107" t="s">
        <v>135</v>
      </c>
      <c r="AE56" s="108"/>
      <c r="AF56" s="108"/>
      <c r="AG56" s="109"/>
      <c r="AH56" s="110">
        <f t="shared" si="0"/>
        <v>0</v>
      </c>
      <c r="AI56" s="110"/>
      <c r="AJ56" s="110"/>
      <c r="AK56" s="110"/>
      <c r="AL56" s="111" t="s">
        <v>135</v>
      </c>
      <c r="AM56" s="111"/>
      <c r="AN56" s="111"/>
      <c r="AO56" s="111"/>
    </row>
    <row r="57" spans="1:41" x14ac:dyDescent="0.25">
      <c r="A57" s="94" t="s">
        <v>219</v>
      </c>
      <c r="B57" s="94"/>
      <c r="C57" s="95" t="s">
        <v>220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7">
        <v>3</v>
      </c>
      <c r="S57" s="98"/>
      <c r="T57" s="98"/>
      <c r="U57" s="99" t="s">
        <v>158</v>
      </c>
      <c r="V57" s="100"/>
      <c r="W57" s="101"/>
      <c r="X57" s="102"/>
      <c r="Y57" s="103"/>
      <c r="Z57" s="104">
        <f t="shared" si="1"/>
        <v>0</v>
      </c>
      <c r="AA57" s="105"/>
      <c r="AB57" s="105"/>
      <c r="AC57" s="106"/>
      <c r="AD57" s="107" t="s">
        <v>135</v>
      </c>
      <c r="AE57" s="108"/>
      <c r="AF57" s="108"/>
      <c r="AG57" s="109"/>
      <c r="AH57" s="110">
        <f t="shared" si="0"/>
        <v>0</v>
      </c>
      <c r="AI57" s="110"/>
      <c r="AJ57" s="110"/>
      <c r="AK57" s="110"/>
      <c r="AL57" s="111" t="s">
        <v>135</v>
      </c>
      <c r="AM57" s="111"/>
      <c r="AN57" s="111"/>
      <c r="AO57" s="111"/>
    </row>
    <row r="58" spans="1:41" x14ac:dyDescent="0.25">
      <c r="A58" s="94" t="s">
        <v>221</v>
      </c>
      <c r="B58" s="94"/>
      <c r="C58" s="95" t="s">
        <v>222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7">
        <v>3</v>
      </c>
      <c r="S58" s="98"/>
      <c r="T58" s="98"/>
      <c r="U58" s="99" t="s">
        <v>158</v>
      </c>
      <c r="V58" s="100"/>
      <c r="W58" s="101"/>
      <c r="X58" s="102"/>
      <c r="Y58" s="103"/>
      <c r="Z58" s="104">
        <f t="shared" si="1"/>
        <v>0</v>
      </c>
      <c r="AA58" s="105"/>
      <c r="AB58" s="105"/>
      <c r="AC58" s="106"/>
      <c r="AD58" s="107" t="s">
        <v>135</v>
      </c>
      <c r="AE58" s="108"/>
      <c r="AF58" s="108"/>
      <c r="AG58" s="109"/>
      <c r="AH58" s="110">
        <f t="shared" si="0"/>
        <v>0</v>
      </c>
      <c r="AI58" s="110"/>
      <c r="AJ58" s="110"/>
      <c r="AK58" s="110"/>
      <c r="AL58" s="111" t="s">
        <v>135</v>
      </c>
      <c r="AM58" s="111"/>
      <c r="AN58" s="111"/>
      <c r="AO58" s="111"/>
    </row>
    <row r="59" spans="1:41" x14ac:dyDescent="0.25">
      <c r="A59" s="94" t="s">
        <v>223</v>
      </c>
      <c r="B59" s="94"/>
      <c r="C59" s="95" t="s">
        <v>224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7">
        <v>6</v>
      </c>
      <c r="S59" s="98"/>
      <c r="T59" s="98"/>
      <c r="U59" s="99" t="s">
        <v>158</v>
      </c>
      <c r="V59" s="100"/>
      <c r="W59" s="101"/>
      <c r="X59" s="102"/>
      <c r="Y59" s="103"/>
      <c r="Z59" s="104">
        <f t="shared" si="1"/>
        <v>0</v>
      </c>
      <c r="AA59" s="105"/>
      <c r="AB59" s="105"/>
      <c r="AC59" s="106"/>
      <c r="AD59" s="107" t="s">
        <v>135</v>
      </c>
      <c r="AE59" s="108"/>
      <c r="AF59" s="108"/>
      <c r="AG59" s="109"/>
      <c r="AH59" s="110">
        <f t="shared" si="0"/>
        <v>0</v>
      </c>
      <c r="AI59" s="110"/>
      <c r="AJ59" s="110"/>
      <c r="AK59" s="110"/>
      <c r="AL59" s="111" t="s">
        <v>135</v>
      </c>
      <c r="AM59" s="111"/>
      <c r="AN59" s="111"/>
      <c r="AO59" s="111"/>
    </row>
    <row r="60" spans="1:41" x14ac:dyDescent="0.25">
      <c r="A60" s="94" t="s">
        <v>225</v>
      </c>
      <c r="B60" s="94"/>
      <c r="C60" s="95" t="s">
        <v>226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7">
        <v>26</v>
      </c>
      <c r="S60" s="98"/>
      <c r="T60" s="98"/>
      <c r="U60" s="99" t="s">
        <v>158</v>
      </c>
      <c r="V60" s="100"/>
      <c r="W60" s="101"/>
      <c r="X60" s="102"/>
      <c r="Y60" s="103"/>
      <c r="Z60" s="104">
        <f t="shared" si="1"/>
        <v>0</v>
      </c>
      <c r="AA60" s="105"/>
      <c r="AB60" s="105"/>
      <c r="AC60" s="106"/>
      <c r="AD60" s="107" t="s">
        <v>135</v>
      </c>
      <c r="AE60" s="108"/>
      <c r="AF60" s="108"/>
      <c r="AG60" s="109"/>
      <c r="AH60" s="110">
        <f t="shared" si="0"/>
        <v>0</v>
      </c>
      <c r="AI60" s="110"/>
      <c r="AJ60" s="110"/>
      <c r="AK60" s="110"/>
      <c r="AL60" s="111" t="s">
        <v>135</v>
      </c>
      <c r="AM60" s="111"/>
      <c r="AN60" s="111"/>
      <c r="AO60" s="111"/>
    </row>
    <row r="61" spans="1:41" x14ac:dyDescent="0.25">
      <c r="A61" s="94" t="s">
        <v>227</v>
      </c>
      <c r="B61" s="94"/>
      <c r="C61" s="95" t="s">
        <v>228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7">
        <v>3</v>
      </c>
      <c r="S61" s="98"/>
      <c r="T61" s="98"/>
      <c r="U61" s="99" t="s">
        <v>158</v>
      </c>
      <c r="V61" s="100"/>
      <c r="W61" s="101"/>
      <c r="X61" s="102"/>
      <c r="Y61" s="103"/>
      <c r="Z61" s="104">
        <f t="shared" si="1"/>
        <v>0</v>
      </c>
      <c r="AA61" s="105"/>
      <c r="AB61" s="105"/>
      <c r="AC61" s="106"/>
      <c r="AD61" s="107" t="s">
        <v>135</v>
      </c>
      <c r="AE61" s="108"/>
      <c r="AF61" s="108"/>
      <c r="AG61" s="109"/>
      <c r="AH61" s="110">
        <f t="shared" si="0"/>
        <v>0</v>
      </c>
      <c r="AI61" s="110"/>
      <c r="AJ61" s="110"/>
      <c r="AK61" s="110"/>
      <c r="AL61" s="111" t="s">
        <v>135</v>
      </c>
      <c r="AM61" s="111"/>
      <c r="AN61" s="111"/>
      <c r="AO61" s="111"/>
    </row>
    <row r="62" spans="1:41" x14ac:dyDescent="0.25">
      <c r="A62" s="94" t="s">
        <v>229</v>
      </c>
      <c r="B62" s="94"/>
      <c r="C62" s="95" t="s">
        <v>230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7">
        <v>3</v>
      </c>
      <c r="S62" s="98"/>
      <c r="T62" s="98"/>
      <c r="U62" s="99" t="s">
        <v>158</v>
      </c>
      <c r="V62" s="100"/>
      <c r="W62" s="101"/>
      <c r="X62" s="102"/>
      <c r="Y62" s="103"/>
      <c r="Z62" s="104">
        <f t="shared" si="1"/>
        <v>0</v>
      </c>
      <c r="AA62" s="105"/>
      <c r="AB62" s="105"/>
      <c r="AC62" s="106"/>
      <c r="AD62" s="107" t="s">
        <v>135</v>
      </c>
      <c r="AE62" s="108"/>
      <c r="AF62" s="108"/>
      <c r="AG62" s="109"/>
      <c r="AH62" s="110">
        <f t="shared" si="0"/>
        <v>0</v>
      </c>
      <c r="AI62" s="110"/>
      <c r="AJ62" s="110"/>
      <c r="AK62" s="110"/>
      <c r="AL62" s="111" t="s">
        <v>135</v>
      </c>
      <c r="AM62" s="111"/>
      <c r="AN62" s="111"/>
      <c r="AO62" s="111"/>
    </row>
    <row r="63" spans="1:41" x14ac:dyDescent="0.25">
      <c r="A63" s="94" t="s">
        <v>231</v>
      </c>
      <c r="B63" s="94"/>
      <c r="C63" s="95" t="s">
        <v>232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7">
        <v>37</v>
      </c>
      <c r="S63" s="98"/>
      <c r="T63" s="98"/>
      <c r="U63" s="99" t="s">
        <v>158</v>
      </c>
      <c r="V63" s="100"/>
      <c r="W63" s="101"/>
      <c r="X63" s="102"/>
      <c r="Y63" s="103"/>
      <c r="Z63" s="104">
        <f t="shared" si="1"/>
        <v>0</v>
      </c>
      <c r="AA63" s="105"/>
      <c r="AB63" s="105"/>
      <c r="AC63" s="106"/>
      <c r="AD63" s="107" t="s">
        <v>135</v>
      </c>
      <c r="AE63" s="108"/>
      <c r="AF63" s="108"/>
      <c r="AG63" s="109"/>
      <c r="AH63" s="110">
        <f t="shared" si="0"/>
        <v>0</v>
      </c>
      <c r="AI63" s="110"/>
      <c r="AJ63" s="110"/>
      <c r="AK63" s="110"/>
      <c r="AL63" s="111" t="s">
        <v>135</v>
      </c>
      <c r="AM63" s="111"/>
      <c r="AN63" s="111"/>
      <c r="AO63" s="111"/>
    </row>
    <row r="64" spans="1:41" x14ac:dyDescent="0.25">
      <c r="A64" s="94" t="s">
        <v>233</v>
      </c>
      <c r="B64" s="94"/>
      <c r="C64" s="95" t="s">
        <v>234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7">
        <v>6</v>
      </c>
      <c r="S64" s="98"/>
      <c r="T64" s="98"/>
      <c r="U64" s="99" t="s">
        <v>158</v>
      </c>
      <c r="V64" s="100"/>
      <c r="W64" s="101"/>
      <c r="X64" s="102"/>
      <c r="Y64" s="103"/>
      <c r="Z64" s="104">
        <f t="shared" si="1"/>
        <v>0</v>
      </c>
      <c r="AA64" s="105"/>
      <c r="AB64" s="105"/>
      <c r="AC64" s="106"/>
      <c r="AD64" s="107" t="s">
        <v>135</v>
      </c>
      <c r="AE64" s="108"/>
      <c r="AF64" s="108"/>
      <c r="AG64" s="109"/>
      <c r="AH64" s="110">
        <f t="shared" si="0"/>
        <v>0</v>
      </c>
      <c r="AI64" s="110"/>
      <c r="AJ64" s="110"/>
      <c r="AK64" s="110"/>
      <c r="AL64" s="111" t="s">
        <v>135</v>
      </c>
      <c r="AM64" s="111"/>
      <c r="AN64" s="111"/>
      <c r="AO64" s="111"/>
    </row>
    <row r="65" spans="1:41" x14ac:dyDescent="0.25">
      <c r="A65" s="94" t="s">
        <v>235</v>
      </c>
      <c r="B65" s="94"/>
      <c r="C65" s="95" t="s">
        <v>236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7">
        <v>3</v>
      </c>
      <c r="S65" s="98"/>
      <c r="T65" s="98"/>
      <c r="U65" s="99" t="s">
        <v>158</v>
      </c>
      <c r="V65" s="100"/>
      <c r="W65" s="101"/>
      <c r="X65" s="102"/>
      <c r="Y65" s="103"/>
      <c r="Z65" s="104">
        <f t="shared" si="1"/>
        <v>0</v>
      </c>
      <c r="AA65" s="105"/>
      <c r="AB65" s="105"/>
      <c r="AC65" s="106"/>
      <c r="AD65" s="107" t="s">
        <v>135</v>
      </c>
      <c r="AE65" s="108"/>
      <c r="AF65" s="108"/>
      <c r="AG65" s="109"/>
      <c r="AH65" s="110">
        <f t="shared" si="0"/>
        <v>0</v>
      </c>
      <c r="AI65" s="110"/>
      <c r="AJ65" s="110"/>
      <c r="AK65" s="110"/>
      <c r="AL65" s="111" t="s">
        <v>135</v>
      </c>
      <c r="AM65" s="111"/>
      <c r="AN65" s="111"/>
      <c r="AO65" s="111"/>
    </row>
    <row r="66" spans="1:41" x14ac:dyDescent="0.25">
      <c r="A66" s="94" t="s">
        <v>237</v>
      </c>
      <c r="B66" s="94"/>
      <c r="C66" s="95" t="s">
        <v>238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7">
        <v>3</v>
      </c>
      <c r="S66" s="98"/>
      <c r="T66" s="98"/>
      <c r="U66" s="99" t="s">
        <v>158</v>
      </c>
      <c r="V66" s="100"/>
      <c r="W66" s="101"/>
      <c r="X66" s="102"/>
      <c r="Y66" s="103"/>
      <c r="Z66" s="104">
        <f t="shared" si="1"/>
        <v>0</v>
      </c>
      <c r="AA66" s="105"/>
      <c r="AB66" s="105"/>
      <c r="AC66" s="106"/>
      <c r="AD66" s="107" t="s">
        <v>135</v>
      </c>
      <c r="AE66" s="108"/>
      <c r="AF66" s="108"/>
      <c r="AG66" s="109"/>
      <c r="AH66" s="110">
        <f t="shared" si="0"/>
        <v>0</v>
      </c>
      <c r="AI66" s="110"/>
      <c r="AJ66" s="110"/>
      <c r="AK66" s="110"/>
      <c r="AL66" s="111" t="s">
        <v>135</v>
      </c>
      <c r="AM66" s="111"/>
      <c r="AN66" s="111"/>
      <c r="AO66" s="111"/>
    </row>
    <row r="67" spans="1:41" x14ac:dyDescent="0.25">
      <c r="A67" s="94" t="s">
        <v>239</v>
      </c>
      <c r="B67" s="94"/>
      <c r="C67" s="95" t="s">
        <v>240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7">
        <v>30</v>
      </c>
      <c r="S67" s="98"/>
      <c r="T67" s="98"/>
      <c r="U67" s="99" t="s">
        <v>158</v>
      </c>
      <c r="V67" s="100"/>
      <c r="W67" s="101"/>
      <c r="X67" s="102"/>
      <c r="Y67" s="103"/>
      <c r="Z67" s="104">
        <f t="shared" si="1"/>
        <v>0</v>
      </c>
      <c r="AA67" s="105"/>
      <c r="AB67" s="105"/>
      <c r="AC67" s="106"/>
      <c r="AD67" s="107" t="s">
        <v>135</v>
      </c>
      <c r="AE67" s="108"/>
      <c r="AF67" s="108"/>
      <c r="AG67" s="109"/>
      <c r="AH67" s="110">
        <f t="shared" si="0"/>
        <v>0</v>
      </c>
      <c r="AI67" s="110"/>
      <c r="AJ67" s="110"/>
      <c r="AK67" s="110"/>
      <c r="AL67" s="111" t="s">
        <v>135</v>
      </c>
      <c r="AM67" s="111"/>
      <c r="AN67" s="111"/>
      <c r="AO67" s="111"/>
    </row>
    <row r="68" spans="1:41" x14ac:dyDescent="0.25">
      <c r="A68" s="94" t="s">
        <v>241</v>
      </c>
      <c r="B68" s="94"/>
      <c r="C68" s="112" t="s">
        <v>242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99">
        <v>37</v>
      </c>
      <c r="S68" s="114"/>
      <c r="T68" s="114"/>
      <c r="U68" s="99" t="s">
        <v>158</v>
      </c>
      <c r="V68" s="100"/>
      <c r="W68" s="101"/>
      <c r="X68" s="102"/>
      <c r="Y68" s="103"/>
      <c r="Z68" s="104">
        <f t="shared" si="1"/>
        <v>0</v>
      </c>
      <c r="AA68" s="105"/>
      <c r="AB68" s="105"/>
      <c r="AC68" s="106"/>
      <c r="AD68" s="107" t="s">
        <v>135</v>
      </c>
      <c r="AE68" s="108"/>
      <c r="AF68" s="108"/>
      <c r="AG68" s="109"/>
      <c r="AH68" s="110">
        <f t="shared" si="0"/>
        <v>0</v>
      </c>
      <c r="AI68" s="110"/>
      <c r="AJ68" s="110"/>
      <c r="AK68" s="110"/>
      <c r="AL68" s="111" t="s">
        <v>135</v>
      </c>
      <c r="AM68" s="111"/>
      <c r="AN68" s="111"/>
      <c r="AO68" s="111"/>
    </row>
    <row r="69" spans="1:41" x14ac:dyDescent="0.25">
      <c r="A69" s="94" t="s">
        <v>243</v>
      </c>
      <c r="B69" s="94"/>
      <c r="C69" s="112" t="s">
        <v>244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99">
        <v>10</v>
      </c>
      <c r="S69" s="114"/>
      <c r="T69" s="114"/>
      <c r="U69" s="99" t="s">
        <v>158</v>
      </c>
      <c r="V69" s="100"/>
      <c r="W69" s="101"/>
      <c r="X69" s="102"/>
      <c r="Y69" s="103"/>
      <c r="Z69" s="104">
        <f t="shared" si="1"/>
        <v>0</v>
      </c>
      <c r="AA69" s="105"/>
      <c r="AB69" s="105"/>
      <c r="AC69" s="106"/>
      <c r="AD69" s="107" t="s">
        <v>135</v>
      </c>
      <c r="AE69" s="108"/>
      <c r="AF69" s="108"/>
      <c r="AG69" s="109"/>
      <c r="AH69" s="110">
        <f t="shared" si="0"/>
        <v>0</v>
      </c>
      <c r="AI69" s="110"/>
      <c r="AJ69" s="110"/>
      <c r="AK69" s="110"/>
      <c r="AL69" s="111" t="s">
        <v>135</v>
      </c>
      <c r="AM69" s="111"/>
      <c r="AN69" s="111"/>
      <c r="AO69" s="111"/>
    </row>
    <row r="70" spans="1:41" x14ac:dyDescent="0.25">
      <c r="A70" s="94" t="s">
        <v>245</v>
      </c>
      <c r="B70" s="94"/>
      <c r="C70" s="112" t="s">
        <v>246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99">
        <v>6</v>
      </c>
      <c r="S70" s="114"/>
      <c r="T70" s="114"/>
      <c r="U70" s="99" t="s">
        <v>158</v>
      </c>
      <c r="V70" s="100"/>
      <c r="W70" s="101"/>
      <c r="X70" s="102"/>
      <c r="Y70" s="103"/>
      <c r="Z70" s="104">
        <f t="shared" si="1"/>
        <v>0</v>
      </c>
      <c r="AA70" s="105"/>
      <c r="AB70" s="105"/>
      <c r="AC70" s="106"/>
      <c r="AD70" s="107" t="s">
        <v>135</v>
      </c>
      <c r="AE70" s="108"/>
      <c r="AF70" s="108"/>
      <c r="AG70" s="109"/>
      <c r="AH70" s="110">
        <f t="shared" si="0"/>
        <v>0</v>
      </c>
      <c r="AI70" s="110"/>
      <c r="AJ70" s="110"/>
      <c r="AK70" s="110"/>
      <c r="AL70" s="111" t="s">
        <v>135</v>
      </c>
      <c r="AM70" s="111"/>
      <c r="AN70" s="111"/>
      <c r="AO70" s="111"/>
    </row>
    <row r="71" spans="1:41" x14ac:dyDescent="0.25">
      <c r="A71" s="94" t="s">
        <v>247</v>
      </c>
      <c r="B71" s="94"/>
      <c r="C71" s="112" t="s">
        <v>248</v>
      </c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99">
        <v>14</v>
      </c>
      <c r="S71" s="114"/>
      <c r="T71" s="114"/>
      <c r="U71" s="99" t="s">
        <v>158</v>
      </c>
      <c r="V71" s="100"/>
      <c r="W71" s="101"/>
      <c r="X71" s="102"/>
      <c r="Y71" s="103"/>
      <c r="Z71" s="104">
        <f t="shared" si="1"/>
        <v>0</v>
      </c>
      <c r="AA71" s="105"/>
      <c r="AB71" s="105"/>
      <c r="AC71" s="106"/>
      <c r="AD71" s="107" t="s">
        <v>135</v>
      </c>
      <c r="AE71" s="108"/>
      <c r="AF71" s="108"/>
      <c r="AG71" s="109"/>
      <c r="AH71" s="110">
        <f t="shared" si="0"/>
        <v>0</v>
      </c>
      <c r="AI71" s="110"/>
      <c r="AJ71" s="110"/>
      <c r="AK71" s="110"/>
      <c r="AL71" s="111" t="s">
        <v>135</v>
      </c>
      <c r="AM71" s="111"/>
      <c r="AN71" s="111"/>
      <c r="AO71" s="111"/>
    </row>
    <row r="72" spans="1:41" x14ac:dyDescent="0.25">
      <c r="A72" s="94" t="s">
        <v>249</v>
      </c>
      <c r="B72" s="94"/>
      <c r="C72" s="112" t="s">
        <v>250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99">
        <v>1</v>
      </c>
      <c r="S72" s="114"/>
      <c r="T72" s="114"/>
      <c r="U72" s="99" t="s">
        <v>158</v>
      </c>
      <c r="V72" s="100"/>
      <c r="W72" s="101"/>
      <c r="X72" s="102"/>
      <c r="Y72" s="103"/>
      <c r="Z72" s="104">
        <f t="shared" si="1"/>
        <v>0</v>
      </c>
      <c r="AA72" s="105"/>
      <c r="AB72" s="105"/>
      <c r="AC72" s="106"/>
      <c r="AD72" s="107" t="s">
        <v>135</v>
      </c>
      <c r="AE72" s="108"/>
      <c r="AF72" s="108"/>
      <c r="AG72" s="109"/>
      <c r="AH72" s="110">
        <f t="shared" si="0"/>
        <v>0</v>
      </c>
      <c r="AI72" s="110"/>
      <c r="AJ72" s="110"/>
      <c r="AK72" s="110"/>
      <c r="AL72" s="111" t="s">
        <v>135</v>
      </c>
      <c r="AM72" s="111"/>
      <c r="AN72" s="111"/>
      <c r="AO72" s="111"/>
    </row>
    <row r="73" spans="1:41" x14ac:dyDescent="0.25">
      <c r="A73" s="94" t="s">
        <v>251</v>
      </c>
      <c r="B73" s="94"/>
      <c r="C73" s="112" t="s">
        <v>252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99">
        <v>12</v>
      </c>
      <c r="S73" s="114"/>
      <c r="T73" s="114"/>
      <c r="U73" s="99" t="s">
        <v>158</v>
      </c>
      <c r="V73" s="100"/>
      <c r="W73" s="101"/>
      <c r="X73" s="102"/>
      <c r="Y73" s="103"/>
      <c r="Z73" s="104">
        <f t="shared" si="1"/>
        <v>0</v>
      </c>
      <c r="AA73" s="105"/>
      <c r="AB73" s="105"/>
      <c r="AC73" s="106"/>
      <c r="AD73" s="107" t="s">
        <v>135</v>
      </c>
      <c r="AE73" s="108"/>
      <c r="AF73" s="108"/>
      <c r="AG73" s="109"/>
      <c r="AH73" s="110">
        <f t="shared" si="0"/>
        <v>0</v>
      </c>
      <c r="AI73" s="110"/>
      <c r="AJ73" s="110"/>
      <c r="AK73" s="110"/>
      <c r="AL73" s="111" t="s">
        <v>135</v>
      </c>
      <c r="AM73" s="111"/>
      <c r="AN73" s="111"/>
      <c r="AO73" s="111"/>
    </row>
    <row r="74" spans="1:41" x14ac:dyDescent="0.25">
      <c r="A74" s="94" t="s">
        <v>253</v>
      </c>
      <c r="B74" s="94"/>
      <c r="C74" s="115" t="s">
        <v>303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92">
        <v>76</v>
      </c>
      <c r="S74" s="193"/>
      <c r="T74" s="193"/>
      <c r="U74" s="99" t="s">
        <v>158</v>
      </c>
      <c r="V74" s="100"/>
      <c r="W74" s="101"/>
      <c r="X74" s="102"/>
      <c r="Y74" s="103"/>
      <c r="Z74" s="104">
        <f t="shared" si="1"/>
        <v>0</v>
      </c>
      <c r="AA74" s="105"/>
      <c r="AB74" s="105"/>
      <c r="AC74" s="106"/>
      <c r="AD74" s="107" t="s">
        <v>135</v>
      </c>
      <c r="AE74" s="108"/>
      <c r="AF74" s="108"/>
      <c r="AG74" s="109"/>
      <c r="AH74" s="110">
        <f t="shared" si="0"/>
        <v>0</v>
      </c>
      <c r="AI74" s="110"/>
      <c r="AJ74" s="110"/>
      <c r="AK74" s="110"/>
      <c r="AL74" s="111" t="s">
        <v>135</v>
      </c>
      <c r="AM74" s="111"/>
      <c r="AN74" s="111"/>
      <c r="AO74" s="111"/>
    </row>
    <row r="75" spans="1:41" x14ac:dyDescent="0.25">
      <c r="A75" s="94" t="s">
        <v>254</v>
      </c>
      <c r="B75" s="94"/>
      <c r="C75" s="115" t="s">
        <v>304</v>
      </c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92">
        <v>32</v>
      </c>
      <c r="S75" s="193"/>
      <c r="T75" s="193"/>
      <c r="U75" s="99" t="s">
        <v>158</v>
      </c>
      <c r="V75" s="100"/>
      <c r="W75" s="101"/>
      <c r="X75" s="102"/>
      <c r="Y75" s="103"/>
      <c r="Z75" s="104">
        <f t="shared" ref="Z75" si="2">R75*W75</f>
        <v>0</v>
      </c>
      <c r="AA75" s="105"/>
      <c r="AB75" s="105"/>
      <c r="AC75" s="106"/>
      <c r="AD75" s="107" t="s">
        <v>135</v>
      </c>
      <c r="AE75" s="108"/>
      <c r="AF75" s="108"/>
      <c r="AG75" s="109"/>
      <c r="AH75" s="110">
        <f t="shared" ref="AH75" si="3">Z75*1.21</f>
        <v>0</v>
      </c>
      <c r="AI75" s="110"/>
      <c r="AJ75" s="110"/>
      <c r="AK75" s="110"/>
      <c r="AL75" s="111" t="s">
        <v>135</v>
      </c>
      <c r="AM75" s="111"/>
      <c r="AN75" s="111"/>
      <c r="AO75" s="111"/>
    </row>
    <row r="76" spans="1:41" ht="15" customHeight="1" x14ac:dyDescent="0.25">
      <c r="A76" s="94" t="s">
        <v>256</v>
      </c>
      <c r="B76" s="94"/>
      <c r="C76" s="113" t="s">
        <v>255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92">
        <f>SUM(R6:T67)*10</f>
        <v>7130</v>
      </c>
      <c r="S76" s="193"/>
      <c r="T76" s="193"/>
      <c r="U76" s="99" t="s">
        <v>1</v>
      </c>
      <c r="V76" s="100"/>
      <c r="W76" s="101"/>
      <c r="X76" s="102"/>
      <c r="Y76" s="103"/>
      <c r="Z76" s="104">
        <f t="shared" si="1"/>
        <v>0</v>
      </c>
      <c r="AA76" s="105"/>
      <c r="AB76" s="105"/>
      <c r="AC76" s="106"/>
      <c r="AD76" s="107" t="s">
        <v>135</v>
      </c>
      <c r="AE76" s="108"/>
      <c r="AF76" s="108"/>
      <c r="AG76" s="109"/>
      <c r="AH76" s="110">
        <f t="shared" si="0"/>
        <v>0</v>
      </c>
      <c r="AI76" s="110"/>
      <c r="AJ76" s="110"/>
      <c r="AK76" s="110"/>
      <c r="AL76" s="111" t="s">
        <v>135</v>
      </c>
      <c r="AM76" s="111"/>
      <c r="AN76" s="111"/>
      <c r="AO76" s="111"/>
    </row>
    <row r="77" spans="1:41" x14ac:dyDescent="0.25">
      <c r="A77" s="94" t="s">
        <v>257</v>
      </c>
      <c r="B77" s="94"/>
      <c r="C77" s="113" t="s">
        <v>295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92">
        <v>7</v>
      </c>
      <c r="S77" s="193"/>
      <c r="T77" s="194"/>
      <c r="U77" s="99" t="s">
        <v>158</v>
      </c>
      <c r="V77" s="100"/>
      <c r="W77" s="101"/>
      <c r="X77" s="102"/>
      <c r="Y77" s="103"/>
      <c r="Z77" s="116">
        <f t="shared" si="1"/>
        <v>0</v>
      </c>
      <c r="AA77" s="105"/>
      <c r="AB77" s="105"/>
      <c r="AC77" s="106"/>
      <c r="AD77" s="107" t="s">
        <v>135</v>
      </c>
      <c r="AE77" s="108"/>
      <c r="AF77" s="108"/>
      <c r="AG77" s="109"/>
      <c r="AH77" s="110">
        <f t="shared" si="0"/>
        <v>0</v>
      </c>
      <c r="AI77" s="110"/>
      <c r="AJ77" s="110"/>
      <c r="AK77" s="110"/>
      <c r="AL77" s="111" t="s">
        <v>135</v>
      </c>
      <c r="AM77" s="111"/>
      <c r="AN77" s="111"/>
      <c r="AO77" s="111"/>
    </row>
    <row r="78" spans="1:41" x14ac:dyDescent="0.25">
      <c r="A78" s="94" t="s">
        <v>300</v>
      </c>
      <c r="B78" s="94"/>
      <c r="C78" s="113" t="s">
        <v>297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92">
        <v>713</v>
      </c>
      <c r="S78" s="193"/>
      <c r="T78" s="194"/>
      <c r="U78" s="99" t="s">
        <v>158</v>
      </c>
      <c r="V78" s="100"/>
      <c r="W78" s="101"/>
      <c r="X78" s="102"/>
      <c r="Y78" s="103"/>
      <c r="Z78" s="116">
        <f t="shared" ref="Z78" si="4">R78*W78</f>
        <v>0</v>
      </c>
      <c r="AA78" s="105"/>
      <c r="AB78" s="105"/>
      <c r="AC78" s="106"/>
      <c r="AD78" s="107" t="s">
        <v>135</v>
      </c>
      <c r="AE78" s="108"/>
      <c r="AF78" s="108"/>
      <c r="AG78" s="109"/>
      <c r="AH78" s="110">
        <f t="shared" ref="AH78" si="5">Z78*1.21</f>
        <v>0</v>
      </c>
      <c r="AI78" s="110"/>
      <c r="AJ78" s="110"/>
      <c r="AK78" s="110"/>
      <c r="AL78" s="111" t="s">
        <v>135</v>
      </c>
      <c r="AM78" s="111"/>
      <c r="AN78" s="111"/>
      <c r="AO78" s="111"/>
    </row>
    <row r="79" spans="1:41" x14ac:dyDescent="0.25">
      <c r="A79" s="94" t="s">
        <v>302</v>
      </c>
      <c r="B79" s="94"/>
      <c r="C79" s="113" t="s">
        <v>258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92">
        <f>SUM(R6:T67)</f>
        <v>713</v>
      </c>
      <c r="S79" s="193"/>
      <c r="T79" s="194"/>
      <c r="U79" s="99" t="s">
        <v>158</v>
      </c>
      <c r="V79" s="100"/>
      <c r="W79" s="101"/>
      <c r="X79" s="102"/>
      <c r="Y79" s="103"/>
      <c r="Z79" s="107" t="s">
        <v>135</v>
      </c>
      <c r="AA79" s="108"/>
      <c r="AB79" s="108"/>
      <c r="AC79" s="109"/>
      <c r="AD79" s="116">
        <f>R79*W79</f>
        <v>0</v>
      </c>
      <c r="AE79" s="105"/>
      <c r="AF79" s="105"/>
      <c r="AG79" s="106"/>
      <c r="AH79" s="111" t="s">
        <v>135</v>
      </c>
      <c r="AI79" s="111"/>
      <c r="AJ79" s="111"/>
      <c r="AK79" s="111"/>
      <c r="AL79" s="110">
        <f>AD79*1.21</f>
        <v>0</v>
      </c>
      <c r="AM79" s="110"/>
      <c r="AN79" s="110"/>
      <c r="AO79" s="110"/>
    </row>
    <row r="80" spans="1:41" x14ac:dyDescent="0.25">
      <c r="A80" s="117" t="s">
        <v>259</v>
      </c>
      <c r="B80" s="117"/>
      <c r="C80" s="118" t="s">
        <v>260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9" t="s">
        <v>135</v>
      </c>
      <c r="S80" s="120"/>
      <c r="T80" s="121"/>
      <c r="U80" s="119" t="s">
        <v>135</v>
      </c>
      <c r="V80" s="121"/>
      <c r="W80" s="122" t="s">
        <v>135</v>
      </c>
      <c r="X80" s="123"/>
      <c r="Y80" s="124"/>
      <c r="Z80" s="125">
        <f>SUM(Z81:AC91)</f>
        <v>0</v>
      </c>
      <c r="AA80" s="126"/>
      <c r="AB80" s="126"/>
      <c r="AC80" s="127"/>
      <c r="AD80" s="125">
        <f>SUM(AD81:AG91)</f>
        <v>0</v>
      </c>
      <c r="AE80" s="126"/>
      <c r="AF80" s="126"/>
      <c r="AG80" s="127"/>
      <c r="AH80" s="128">
        <f>SUM(AH81:AK91)</f>
        <v>0</v>
      </c>
      <c r="AI80" s="128"/>
      <c r="AJ80" s="128"/>
      <c r="AK80" s="128"/>
      <c r="AL80" s="128">
        <f>SUM(AL81:AO91)</f>
        <v>0</v>
      </c>
      <c r="AM80" s="128"/>
      <c r="AN80" s="128"/>
      <c r="AO80" s="128"/>
    </row>
    <row r="81" spans="1:41" x14ac:dyDescent="0.25">
      <c r="A81" s="94" t="s">
        <v>82</v>
      </c>
      <c r="B81" s="94"/>
      <c r="C81" s="113" t="s">
        <v>261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92">
        <f>R79</f>
        <v>713</v>
      </c>
      <c r="S81" s="193"/>
      <c r="T81" s="194"/>
      <c r="U81" s="99" t="s">
        <v>158</v>
      </c>
      <c r="V81" s="100"/>
      <c r="W81" s="129"/>
      <c r="X81" s="130"/>
      <c r="Y81" s="131"/>
      <c r="Z81" s="104">
        <f>R81*W81</f>
        <v>0</v>
      </c>
      <c r="AA81" s="105"/>
      <c r="AB81" s="105"/>
      <c r="AC81" s="106"/>
      <c r="AD81" s="107" t="s">
        <v>135</v>
      </c>
      <c r="AE81" s="108"/>
      <c r="AF81" s="108"/>
      <c r="AG81" s="109"/>
      <c r="AH81" s="116">
        <f>Z81*1.21</f>
        <v>0</v>
      </c>
      <c r="AI81" s="105"/>
      <c r="AJ81" s="105"/>
      <c r="AK81" s="106"/>
      <c r="AL81" s="107" t="s">
        <v>135</v>
      </c>
      <c r="AM81" s="108"/>
      <c r="AN81" s="108"/>
      <c r="AO81" s="109"/>
    </row>
    <row r="82" spans="1:41" x14ac:dyDescent="0.25">
      <c r="A82" s="94" t="s">
        <v>83</v>
      </c>
      <c r="B82" s="94"/>
      <c r="C82" s="135" t="s">
        <v>262</v>
      </c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/>
      <c r="R82" s="99">
        <f>SUM(R68:T73)</f>
        <v>80</v>
      </c>
      <c r="S82" s="114"/>
      <c r="T82" s="100"/>
      <c r="U82" s="99" t="s">
        <v>158</v>
      </c>
      <c r="V82" s="100"/>
      <c r="W82" s="129"/>
      <c r="X82" s="130"/>
      <c r="Y82" s="131"/>
      <c r="Z82" s="104">
        <f t="shared" ref="Z82:Z91" si="6">R82*W82</f>
        <v>0</v>
      </c>
      <c r="AA82" s="105"/>
      <c r="AB82" s="105"/>
      <c r="AC82" s="106"/>
      <c r="AD82" s="107" t="s">
        <v>135</v>
      </c>
      <c r="AE82" s="108"/>
      <c r="AF82" s="108"/>
      <c r="AG82" s="109"/>
      <c r="AH82" s="116">
        <f t="shared" ref="AH82:AH91" si="7">Z82*1.21</f>
        <v>0</v>
      </c>
      <c r="AI82" s="105"/>
      <c r="AJ82" s="105"/>
      <c r="AK82" s="106"/>
      <c r="AL82" s="107" t="s">
        <v>135</v>
      </c>
      <c r="AM82" s="108"/>
      <c r="AN82" s="108"/>
      <c r="AO82" s="109"/>
    </row>
    <row r="83" spans="1:41" x14ac:dyDescent="0.25">
      <c r="A83" s="94" t="s">
        <v>84</v>
      </c>
      <c r="B83" s="94"/>
      <c r="C83" s="135" t="s">
        <v>296</v>
      </c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7"/>
      <c r="R83" s="192">
        <v>713</v>
      </c>
      <c r="S83" s="193"/>
      <c r="T83" s="194"/>
      <c r="U83" s="99" t="s">
        <v>158</v>
      </c>
      <c r="V83" s="100"/>
      <c r="W83" s="129"/>
      <c r="X83" s="130"/>
      <c r="Y83" s="131"/>
      <c r="Z83" s="104">
        <f t="shared" ref="Z83" si="8">R83*W83</f>
        <v>0</v>
      </c>
      <c r="AA83" s="105"/>
      <c r="AB83" s="105"/>
      <c r="AC83" s="106"/>
      <c r="AD83" s="107" t="s">
        <v>135</v>
      </c>
      <c r="AE83" s="108"/>
      <c r="AF83" s="108"/>
      <c r="AG83" s="109"/>
      <c r="AH83" s="116">
        <f t="shared" ref="AH83" si="9">Z83*1.21</f>
        <v>0</v>
      </c>
      <c r="AI83" s="105"/>
      <c r="AJ83" s="105"/>
      <c r="AK83" s="106"/>
      <c r="AL83" s="107" t="s">
        <v>135</v>
      </c>
      <c r="AM83" s="108"/>
      <c r="AN83" s="108"/>
      <c r="AO83" s="109"/>
    </row>
    <row r="84" spans="1:41" x14ac:dyDescent="0.25">
      <c r="A84" s="94" t="s">
        <v>85</v>
      </c>
      <c r="B84" s="94"/>
      <c r="C84" s="135" t="s">
        <v>301</v>
      </c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7"/>
      <c r="R84" s="192">
        <v>7</v>
      </c>
      <c r="S84" s="193"/>
      <c r="T84" s="194"/>
      <c r="U84" s="99" t="s">
        <v>158</v>
      </c>
      <c r="V84" s="100"/>
      <c r="W84" s="129"/>
      <c r="X84" s="130"/>
      <c r="Y84" s="131"/>
      <c r="Z84" s="104">
        <f t="shared" ref="Z84" si="10">R84*W84</f>
        <v>0</v>
      </c>
      <c r="AA84" s="105"/>
      <c r="AB84" s="105"/>
      <c r="AC84" s="106"/>
      <c r="AD84" s="107" t="s">
        <v>135</v>
      </c>
      <c r="AE84" s="108"/>
      <c r="AF84" s="108"/>
      <c r="AG84" s="109"/>
      <c r="AH84" s="116">
        <f t="shared" ref="AH84" si="11">Z84*1.21</f>
        <v>0</v>
      </c>
      <c r="AI84" s="105"/>
      <c r="AJ84" s="105"/>
      <c r="AK84" s="106"/>
      <c r="AL84" s="107" t="s">
        <v>135</v>
      </c>
      <c r="AM84" s="108"/>
      <c r="AN84" s="108"/>
      <c r="AO84" s="109"/>
    </row>
    <row r="85" spans="1:41" ht="30" customHeight="1" x14ac:dyDescent="0.25">
      <c r="A85" s="94" t="s">
        <v>86</v>
      </c>
      <c r="B85" s="94"/>
      <c r="C85" s="132" t="s">
        <v>299</v>
      </c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4"/>
      <c r="R85" s="99">
        <v>1</v>
      </c>
      <c r="S85" s="114"/>
      <c r="T85" s="100"/>
      <c r="U85" s="99" t="s">
        <v>158</v>
      </c>
      <c r="V85" s="100"/>
      <c r="W85" s="101"/>
      <c r="X85" s="130"/>
      <c r="Y85" s="131"/>
      <c r="Z85" s="104">
        <f t="shared" si="6"/>
        <v>0</v>
      </c>
      <c r="AA85" s="105"/>
      <c r="AB85" s="105"/>
      <c r="AC85" s="106"/>
      <c r="AD85" s="107" t="s">
        <v>135</v>
      </c>
      <c r="AE85" s="108"/>
      <c r="AF85" s="108"/>
      <c r="AG85" s="109"/>
      <c r="AH85" s="116">
        <f t="shared" si="7"/>
        <v>0</v>
      </c>
      <c r="AI85" s="105"/>
      <c r="AJ85" s="105"/>
      <c r="AK85" s="106"/>
      <c r="AL85" s="107" t="s">
        <v>135</v>
      </c>
      <c r="AM85" s="108"/>
      <c r="AN85" s="108"/>
      <c r="AO85" s="109"/>
    </row>
    <row r="86" spans="1:41" ht="16.5" customHeight="1" x14ac:dyDescent="0.25">
      <c r="A86" s="94" t="s">
        <v>87</v>
      </c>
      <c r="B86" s="94"/>
      <c r="C86" s="138" t="s">
        <v>305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40"/>
      <c r="R86" s="192">
        <v>76</v>
      </c>
      <c r="S86" s="193"/>
      <c r="T86" s="194"/>
      <c r="U86" s="141" t="s">
        <v>158</v>
      </c>
      <c r="V86" s="100"/>
      <c r="W86" s="101"/>
      <c r="X86" s="130"/>
      <c r="Y86" s="131"/>
      <c r="Z86" s="104">
        <f t="shared" ref="Z86" si="12">R86*W86</f>
        <v>0</v>
      </c>
      <c r="AA86" s="105"/>
      <c r="AB86" s="105"/>
      <c r="AC86" s="106"/>
      <c r="AD86" s="107" t="s">
        <v>135</v>
      </c>
      <c r="AE86" s="108"/>
      <c r="AF86" s="108"/>
      <c r="AG86" s="109"/>
      <c r="AH86" s="116">
        <f t="shared" ref="AH86" si="13">Z86*1.21</f>
        <v>0</v>
      </c>
      <c r="AI86" s="105"/>
      <c r="AJ86" s="105"/>
      <c r="AK86" s="106"/>
      <c r="AL86" s="107" t="s">
        <v>135</v>
      </c>
      <c r="AM86" s="108"/>
      <c r="AN86" s="108"/>
      <c r="AO86" s="109"/>
    </row>
    <row r="87" spans="1:41" x14ac:dyDescent="0.25">
      <c r="A87" s="94" t="s">
        <v>265</v>
      </c>
      <c r="B87" s="94"/>
      <c r="C87" s="138" t="s">
        <v>306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40"/>
      <c r="R87" s="192">
        <v>32</v>
      </c>
      <c r="S87" s="193"/>
      <c r="T87" s="194"/>
      <c r="U87" s="141" t="s">
        <v>158</v>
      </c>
      <c r="V87" s="100"/>
      <c r="W87" s="101"/>
      <c r="X87" s="130"/>
      <c r="Y87" s="131"/>
      <c r="Z87" s="104">
        <f t="shared" si="6"/>
        <v>0</v>
      </c>
      <c r="AA87" s="105"/>
      <c r="AB87" s="105"/>
      <c r="AC87" s="106"/>
      <c r="AD87" s="107" t="s">
        <v>135</v>
      </c>
      <c r="AE87" s="108"/>
      <c r="AF87" s="108"/>
      <c r="AG87" s="109"/>
      <c r="AH87" s="116">
        <f t="shared" si="7"/>
        <v>0</v>
      </c>
      <c r="AI87" s="105"/>
      <c r="AJ87" s="105"/>
      <c r="AK87" s="106"/>
      <c r="AL87" s="107" t="s">
        <v>135</v>
      </c>
      <c r="AM87" s="108"/>
      <c r="AN87" s="108"/>
      <c r="AO87" s="109"/>
    </row>
    <row r="88" spans="1:41" ht="17.25" x14ac:dyDescent="0.25">
      <c r="A88" s="94" t="s">
        <v>138</v>
      </c>
      <c r="B88" s="94"/>
      <c r="C88" s="135" t="s">
        <v>263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7"/>
      <c r="R88" s="192">
        <f>R76</f>
        <v>7130</v>
      </c>
      <c r="S88" s="193"/>
      <c r="T88" s="194"/>
      <c r="U88" s="99" t="s">
        <v>1</v>
      </c>
      <c r="V88" s="100"/>
      <c r="W88" s="101"/>
      <c r="X88" s="130"/>
      <c r="Y88" s="131"/>
      <c r="Z88" s="104">
        <f t="shared" si="6"/>
        <v>0</v>
      </c>
      <c r="AA88" s="105"/>
      <c r="AB88" s="105"/>
      <c r="AC88" s="106"/>
      <c r="AD88" s="107" t="s">
        <v>135</v>
      </c>
      <c r="AE88" s="108"/>
      <c r="AF88" s="108"/>
      <c r="AG88" s="109"/>
      <c r="AH88" s="116">
        <f t="shared" si="7"/>
        <v>0</v>
      </c>
      <c r="AI88" s="105"/>
      <c r="AJ88" s="105"/>
      <c r="AK88" s="106"/>
      <c r="AL88" s="107" t="s">
        <v>135</v>
      </c>
      <c r="AM88" s="108"/>
      <c r="AN88" s="108"/>
      <c r="AO88" s="109"/>
    </row>
    <row r="89" spans="1:41" x14ac:dyDescent="0.25">
      <c r="A89" s="94" t="s">
        <v>268</v>
      </c>
      <c r="B89" s="94"/>
      <c r="C89" s="135" t="s">
        <v>264</v>
      </c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7"/>
      <c r="R89" s="99">
        <v>15</v>
      </c>
      <c r="S89" s="114"/>
      <c r="T89" s="100"/>
      <c r="U89" s="99" t="s">
        <v>77</v>
      </c>
      <c r="V89" s="100"/>
      <c r="W89" s="101"/>
      <c r="X89" s="130"/>
      <c r="Y89" s="131"/>
      <c r="Z89" s="143" t="s">
        <v>135</v>
      </c>
      <c r="AA89" s="108"/>
      <c r="AB89" s="108"/>
      <c r="AC89" s="109"/>
      <c r="AD89" s="116">
        <f>R89*W89</f>
        <v>0</v>
      </c>
      <c r="AE89" s="105"/>
      <c r="AF89" s="105"/>
      <c r="AG89" s="106"/>
      <c r="AH89" s="107" t="s">
        <v>135</v>
      </c>
      <c r="AI89" s="108"/>
      <c r="AJ89" s="108"/>
      <c r="AK89" s="109"/>
      <c r="AL89" s="116">
        <f>AD89*1.21</f>
        <v>0</v>
      </c>
      <c r="AM89" s="105"/>
      <c r="AN89" s="105"/>
      <c r="AO89" s="106"/>
    </row>
    <row r="90" spans="1:41" x14ac:dyDescent="0.25">
      <c r="A90" s="94" t="s">
        <v>298</v>
      </c>
      <c r="B90" s="94"/>
      <c r="C90" s="135" t="s">
        <v>266</v>
      </c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7"/>
      <c r="R90" s="195">
        <v>513</v>
      </c>
      <c r="S90" s="196"/>
      <c r="T90" s="197"/>
      <c r="U90" s="99" t="s">
        <v>77</v>
      </c>
      <c r="V90" s="100"/>
      <c r="W90" s="101"/>
      <c r="X90" s="130"/>
      <c r="Y90" s="142"/>
      <c r="Z90" s="104">
        <f t="shared" si="6"/>
        <v>0</v>
      </c>
      <c r="AA90" s="105"/>
      <c r="AB90" s="105"/>
      <c r="AC90" s="106"/>
      <c r="AD90" s="107" t="s">
        <v>135</v>
      </c>
      <c r="AE90" s="108"/>
      <c r="AF90" s="108"/>
      <c r="AG90" s="109"/>
      <c r="AH90" s="116">
        <f t="shared" si="7"/>
        <v>0</v>
      </c>
      <c r="AI90" s="105"/>
      <c r="AJ90" s="105"/>
      <c r="AK90" s="106"/>
      <c r="AL90" s="107" t="s">
        <v>135</v>
      </c>
      <c r="AM90" s="108"/>
      <c r="AN90" s="108"/>
      <c r="AO90" s="109"/>
    </row>
    <row r="91" spans="1:41" x14ac:dyDescent="0.25">
      <c r="A91" s="94" t="s">
        <v>307</v>
      </c>
      <c r="B91" s="94"/>
      <c r="C91" s="113" t="s">
        <v>267</v>
      </c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92">
        <v>663</v>
      </c>
      <c r="S91" s="193"/>
      <c r="T91" s="194"/>
      <c r="U91" s="99" t="s">
        <v>158</v>
      </c>
      <c r="V91" s="100"/>
      <c r="W91" s="144"/>
      <c r="X91" s="144"/>
      <c r="Y91" s="144"/>
      <c r="Z91" s="104">
        <f t="shared" si="6"/>
        <v>0</v>
      </c>
      <c r="AA91" s="105"/>
      <c r="AB91" s="105"/>
      <c r="AC91" s="106"/>
      <c r="AD91" s="107" t="s">
        <v>135</v>
      </c>
      <c r="AE91" s="108"/>
      <c r="AF91" s="108"/>
      <c r="AG91" s="109"/>
      <c r="AH91" s="116">
        <f t="shared" si="7"/>
        <v>0</v>
      </c>
      <c r="AI91" s="105"/>
      <c r="AJ91" s="105"/>
      <c r="AK91" s="106"/>
      <c r="AL91" s="111" t="s">
        <v>135</v>
      </c>
      <c r="AM91" s="111"/>
      <c r="AN91" s="111"/>
      <c r="AO91" s="111"/>
    </row>
    <row r="92" spans="1:41" x14ac:dyDescent="0.25">
      <c r="A92" s="147" t="s">
        <v>25</v>
      </c>
      <c r="B92" s="147"/>
      <c r="C92" s="148" t="s">
        <v>26</v>
      </c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19" t="s">
        <v>135</v>
      </c>
      <c r="S92" s="120"/>
      <c r="T92" s="121"/>
      <c r="U92" s="119" t="s">
        <v>135</v>
      </c>
      <c r="V92" s="121"/>
      <c r="W92" s="122" t="s">
        <v>135</v>
      </c>
      <c r="X92" s="123"/>
      <c r="Y92" s="124"/>
      <c r="Z92" s="125">
        <f>SUM(Z93:AC99)</f>
        <v>0</v>
      </c>
      <c r="AA92" s="126"/>
      <c r="AB92" s="126"/>
      <c r="AC92" s="127"/>
      <c r="AD92" s="125">
        <f>SUM(AD93:AG99)</f>
        <v>0</v>
      </c>
      <c r="AE92" s="126"/>
      <c r="AF92" s="126"/>
      <c r="AG92" s="127"/>
      <c r="AH92" s="145">
        <f>SUM(AH93:AK99)</f>
        <v>0</v>
      </c>
      <c r="AI92" s="145"/>
      <c r="AJ92" s="145"/>
      <c r="AK92" s="145"/>
      <c r="AL92" s="145">
        <f>SUM(AL93:AO99)</f>
        <v>0</v>
      </c>
      <c r="AM92" s="145"/>
      <c r="AN92" s="145"/>
      <c r="AO92" s="145"/>
    </row>
    <row r="93" spans="1:41" x14ac:dyDescent="0.25">
      <c r="A93" s="94" t="s">
        <v>126</v>
      </c>
      <c r="B93" s="94"/>
      <c r="C93" s="113" t="s">
        <v>269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99">
        <v>1</v>
      </c>
      <c r="S93" s="114"/>
      <c r="T93" s="100"/>
      <c r="U93" s="146" t="s">
        <v>6</v>
      </c>
      <c r="V93" s="146"/>
      <c r="W93" s="101"/>
      <c r="X93" s="102"/>
      <c r="Y93" s="103"/>
      <c r="Z93" s="107" t="s">
        <v>135</v>
      </c>
      <c r="AA93" s="108"/>
      <c r="AB93" s="108"/>
      <c r="AC93" s="109"/>
      <c r="AD93" s="116">
        <f>R93*W93</f>
        <v>0</v>
      </c>
      <c r="AE93" s="105"/>
      <c r="AF93" s="105"/>
      <c r="AG93" s="106"/>
      <c r="AH93" s="111" t="s">
        <v>135</v>
      </c>
      <c r="AI93" s="111"/>
      <c r="AJ93" s="111"/>
      <c r="AK93" s="111"/>
      <c r="AL93" s="110">
        <f>AD93*1.21</f>
        <v>0</v>
      </c>
      <c r="AM93" s="110"/>
      <c r="AN93" s="110"/>
      <c r="AO93" s="110"/>
    </row>
    <row r="94" spans="1:41" x14ac:dyDescent="0.25">
      <c r="A94" s="94" t="s">
        <v>127</v>
      </c>
      <c r="B94" s="94"/>
      <c r="C94" s="113" t="s">
        <v>270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99">
        <v>1</v>
      </c>
      <c r="S94" s="114"/>
      <c r="T94" s="100"/>
      <c r="U94" s="146" t="s">
        <v>6</v>
      </c>
      <c r="V94" s="146"/>
      <c r="W94" s="101"/>
      <c r="X94" s="102"/>
      <c r="Y94" s="103"/>
      <c r="Z94" s="116">
        <f>R94*W94</f>
        <v>0</v>
      </c>
      <c r="AA94" s="105"/>
      <c r="AB94" s="105"/>
      <c r="AC94" s="106"/>
      <c r="AD94" s="107" t="s">
        <v>135</v>
      </c>
      <c r="AE94" s="108"/>
      <c r="AF94" s="108"/>
      <c r="AG94" s="109"/>
      <c r="AH94" s="110">
        <f>Z94*1.21</f>
        <v>0</v>
      </c>
      <c r="AI94" s="110"/>
      <c r="AJ94" s="110"/>
      <c r="AK94" s="110"/>
      <c r="AL94" s="110" t="s">
        <v>135</v>
      </c>
      <c r="AM94" s="110"/>
      <c r="AN94" s="110"/>
      <c r="AO94" s="110"/>
    </row>
    <row r="95" spans="1:41" x14ac:dyDescent="0.25">
      <c r="A95" s="94" t="s">
        <v>128</v>
      </c>
      <c r="B95" s="94"/>
      <c r="C95" s="113" t="s">
        <v>271</v>
      </c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92">
        <f>R91</f>
        <v>663</v>
      </c>
      <c r="S95" s="193"/>
      <c r="T95" s="194"/>
      <c r="U95" s="146" t="s">
        <v>158</v>
      </c>
      <c r="V95" s="146"/>
      <c r="W95" s="101"/>
      <c r="X95" s="102"/>
      <c r="Y95" s="103"/>
      <c r="Z95" s="107" t="s">
        <v>135</v>
      </c>
      <c r="AA95" s="108"/>
      <c r="AB95" s="108"/>
      <c r="AC95" s="109"/>
      <c r="AD95" s="116">
        <f>R95*W95</f>
        <v>0</v>
      </c>
      <c r="AE95" s="105"/>
      <c r="AF95" s="105"/>
      <c r="AG95" s="106"/>
      <c r="AH95" s="111" t="s">
        <v>135</v>
      </c>
      <c r="AI95" s="111"/>
      <c r="AJ95" s="111"/>
      <c r="AK95" s="111"/>
      <c r="AL95" s="110">
        <f>AD95*1.21</f>
        <v>0</v>
      </c>
      <c r="AM95" s="110"/>
      <c r="AN95" s="110"/>
      <c r="AO95" s="110"/>
    </row>
    <row r="96" spans="1:41" x14ac:dyDescent="0.25">
      <c r="A96" s="94" t="s">
        <v>272</v>
      </c>
      <c r="B96" s="94"/>
      <c r="C96" s="113" t="s">
        <v>273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99">
        <v>1</v>
      </c>
      <c r="S96" s="114"/>
      <c r="T96" s="100"/>
      <c r="U96" s="146" t="s">
        <v>6</v>
      </c>
      <c r="V96" s="146"/>
      <c r="W96" s="101"/>
      <c r="X96" s="102"/>
      <c r="Y96" s="103"/>
      <c r="Z96" s="107" t="s">
        <v>135</v>
      </c>
      <c r="AA96" s="108"/>
      <c r="AB96" s="108"/>
      <c r="AC96" s="109"/>
      <c r="AD96" s="116">
        <f>R96*W96</f>
        <v>0</v>
      </c>
      <c r="AE96" s="105"/>
      <c r="AF96" s="105"/>
      <c r="AG96" s="106"/>
      <c r="AH96" s="111" t="s">
        <v>135</v>
      </c>
      <c r="AI96" s="111"/>
      <c r="AJ96" s="111"/>
      <c r="AK96" s="111"/>
      <c r="AL96" s="110">
        <f>AD96*1.21</f>
        <v>0</v>
      </c>
      <c r="AM96" s="110"/>
      <c r="AN96" s="110"/>
      <c r="AO96" s="110"/>
    </row>
    <row r="97" spans="1:43" x14ac:dyDescent="0.25">
      <c r="A97" s="94" t="s">
        <v>274</v>
      </c>
      <c r="B97" s="94"/>
      <c r="C97" s="173" t="s">
        <v>275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99">
        <v>1</v>
      </c>
      <c r="S97" s="114"/>
      <c r="T97" s="100"/>
      <c r="U97" s="146" t="s">
        <v>6</v>
      </c>
      <c r="V97" s="146"/>
      <c r="W97" s="101"/>
      <c r="X97" s="102"/>
      <c r="Y97" s="103"/>
      <c r="Z97" s="107" t="s">
        <v>135</v>
      </c>
      <c r="AA97" s="108"/>
      <c r="AB97" s="108"/>
      <c r="AC97" s="109"/>
      <c r="AD97" s="116">
        <f>R97*W97</f>
        <v>0</v>
      </c>
      <c r="AE97" s="105"/>
      <c r="AF97" s="105"/>
      <c r="AG97" s="106"/>
      <c r="AH97" s="111" t="s">
        <v>135</v>
      </c>
      <c r="AI97" s="111"/>
      <c r="AJ97" s="111"/>
      <c r="AK97" s="111"/>
      <c r="AL97" s="110">
        <f>AD97*1.21</f>
        <v>0</v>
      </c>
      <c r="AM97" s="110"/>
      <c r="AN97" s="110"/>
      <c r="AO97" s="110"/>
    </row>
    <row r="98" spans="1:43" x14ac:dyDescent="0.25">
      <c r="A98" s="94" t="s">
        <v>276</v>
      </c>
      <c r="B98" s="94"/>
      <c r="C98" s="166" t="s">
        <v>277</v>
      </c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7">
        <v>48</v>
      </c>
      <c r="S98" s="168"/>
      <c r="T98" s="169"/>
      <c r="U98" s="146" t="s">
        <v>77</v>
      </c>
      <c r="V98" s="146"/>
      <c r="W98" s="170"/>
      <c r="X98" s="171"/>
      <c r="Y98" s="172"/>
      <c r="Z98" s="116">
        <f>R98*W98</f>
        <v>0</v>
      </c>
      <c r="AA98" s="105"/>
      <c r="AB98" s="105"/>
      <c r="AC98" s="106"/>
      <c r="AD98" s="107" t="s">
        <v>135</v>
      </c>
      <c r="AE98" s="108"/>
      <c r="AF98" s="108"/>
      <c r="AG98" s="109"/>
      <c r="AH98" s="161">
        <f>Z98*1.21</f>
        <v>0</v>
      </c>
      <c r="AI98" s="161"/>
      <c r="AJ98" s="161"/>
      <c r="AK98" s="161"/>
      <c r="AL98" s="161" t="s">
        <v>135</v>
      </c>
      <c r="AM98" s="161"/>
      <c r="AN98" s="161"/>
      <c r="AO98" s="161"/>
    </row>
    <row r="99" spans="1:43" x14ac:dyDescent="0.25">
      <c r="A99" s="94" t="s">
        <v>278</v>
      </c>
      <c r="B99" s="94"/>
      <c r="C99" s="113" t="s">
        <v>279</v>
      </c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46">
        <v>1</v>
      </c>
      <c r="S99" s="146"/>
      <c r="T99" s="146"/>
      <c r="U99" s="146" t="s">
        <v>6</v>
      </c>
      <c r="V99" s="146"/>
      <c r="W99" s="164"/>
      <c r="X99" s="165"/>
      <c r="Y99" s="165"/>
      <c r="Z99" s="111" t="s">
        <v>135</v>
      </c>
      <c r="AA99" s="111"/>
      <c r="AB99" s="111"/>
      <c r="AC99" s="111"/>
      <c r="AD99" s="116">
        <f>R99*W99</f>
        <v>0</v>
      </c>
      <c r="AE99" s="105"/>
      <c r="AF99" s="105"/>
      <c r="AG99" s="106"/>
      <c r="AH99" s="111" t="s">
        <v>135</v>
      </c>
      <c r="AI99" s="111"/>
      <c r="AJ99" s="111"/>
      <c r="AK99" s="111"/>
      <c r="AL99" s="110">
        <f>AD99*1.21</f>
        <v>0</v>
      </c>
      <c r="AM99" s="110"/>
      <c r="AN99" s="110"/>
      <c r="AO99" s="110"/>
    </row>
    <row r="100" spans="1:43" ht="15.75" thickBot="1" x14ac:dyDescent="0.3">
      <c r="A100" s="44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6"/>
      <c r="S100" s="46"/>
      <c r="T100" s="46"/>
      <c r="U100" s="46"/>
      <c r="V100" s="46"/>
      <c r="W100" s="47"/>
      <c r="X100" s="48"/>
      <c r="Y100" s="48"/>
      <c r="Z100" s="49"/>
      <c r="AA100" s="49"/>
      <c r="AB100" s="49"/>
      <c r="AC100" s="49"/>
      <c r="AD100" s="49"/>
      <c r="AE100" s="49"/>
      <c r="AF100" s="49"/>
      <c r="AG100" s="49"/>
      <c r="AH100" s="50"/>
      <c r="AI100" s="50"/>
      <c r="AJ100" s="50"/>
      <c r="AK100" s="50"/>
      <c r="AL100" s="50"/>
      <c r="AM100" s="50"/>
      <c r="AN100" s="50"/>
      <c r="AO100" s="50"/>
    </row>
    <row r="101" spans="1:43" ht="15.75" thickBot="1" x14ac:dyDescent="0.3">
      <c r="A101" s="154" t="s">
        <v>280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6">
        <f>Z92+Z80+Z5</f>
        <v>0</v>
      </c>
      <c r="AA101" s="156"/>
      <c r="AB101" s="156"/>
      <c r="AC101" s="156"/>
      <c r="AD101" s="157">
        <f>AD92+AD80+AD5</f>
        <v>0</v>
      </c>
      <c r="AE101" s="158"/>
      <c r="AF101" s="158"/>
      <c r="AG101" s="159"/>
      <c r="AH101" s="156">
        <f>AH92+AH80+AH5</f>
        <v>0</v>
      </c>
      <c r="AI101" s="156"/>
      <c r="AJ101" s="156"/>
      <c r="AK101" s="156"/>
      <c r="AL101" s="156">
        <f>AL92+AL80+AL5</f>
        <v>0</v>
      </c>
      <c r="AM101" s="156"/>
      <c r="AN101" s="156"/>
      <c r="AO101" s="160"/>
    </row>
    <row r="102" spans="1:43" ht="15" customHeight="1" x14ac:dyDescent="0.25">
      <c r="A102" s="42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</row>
    <row r="103" spans="1:43" x14ac:dyDescent="0.25">
      <c r="A103" s="52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5"/>
      <c r="U103" s="151" t="s">
        <v>29</v>
      </c>
      <c r="V103" s="152"/>
      <c r="W103" s="152"/>
      <c r="X103" s="56"/>
      <c r="Y103" s="55"/>
      <c r="Z103" s="59" t="s">
        <v>281</v>
      </c>
      <c r="AA103" s="59" t="s">
        <v>293</v>
      </c>
      <c r="AB103" s="62" t="s">
        <v>294</v>
      </c>
    </row>
    <row r="104" spans="1:43" ht="15" customHeight="1" x14ac:dyDescent="0.25">
      <c r="A104" s="153" t="s">
        <v>282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94" t="s">
        <v>283</v>
      </c>
      <c r="V104" s="94"/>
      <c r="W104" s="94"/>
      <c r="X104" s="150" t="s">
        <v>284</v>
      </c>
      <c r="Y104" s="150"/>
      <c r="Z104" s="58">
        <f>Z101+AD101</f>
        <v>0</v>
      </c>
      <c r="AA104" s="58">
        <f>AB104-Z104</f>
        <v>0</v>
      </c>
      <c r="AB104" s="21">
        <f>SUM(AH101,AL101)</f>
        <v>0</v>
      </c>
    </row>
    <row r="105" spans="1:43" x14ac:dyDescent="0.25">
      <c r="A105" s="113" t="s">
        <v>285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49" t="e">
        <f>#REF!/#REF!</f>
        <v>#REF!</v>
      </c>
      <c r="V105" s="149"/>
      <c r="W105" s="149"/>
      <c r="X105" s="150" t="s">
        <v>284</v>
      </c>
      <c r="Y105" s="150"/>
      <c r="Z105" s="58">
        <f>Z101</f>
        <v>0</v>
      </c>
      <c r="AA105" s="58">
        <f t="shared" ref="AA105:AA106" si="14">AB105-Z105</f>
        <v>0</v>
      </c>
      <c r="AB105" s="21">
        <f>AH101</f>
        <v>0</v>
      </c>
    </row>
    <row r="106" spans="1:43" x14ac:dyDescent="0.25">
      <c r="A106" s="113" t="s">
        <v>286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49" t="e">
        <f>U104-U105</f>
        <v>#REF!</v>
      </c>
      <c r="V106" s="149"/>
      <c r="W106" s="149"/>
      <c r="X106" s="150" t="s">
        <v>284</v>
      </c>
      <c r="Y106" s="150"/>
      <c r="Z106" s="58">
        <f>AD101</f>
        <v>0</v>
      </c>
      <c r="AA106" s="58">
        <f t="shared" si="14"/>
        <v>0</v>
      </c>
      <c r="AB106" s="21">
        <f>AD101</f>
        <v>0</v>
      </c>
    </row>
    <row r="107" spans="1:43" x14ac:dyDescent="0.25">
      <c r="A107" s="42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37" t="s">
        <v>140</v>
      </c>
      <c r="AQ107" s="38"/>
    </row>
    <row r="108" spans="1:43" x14ac:dyDescent="0.25">
      <c r="A108" s="42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64" t="s">
        <v>292</v>
      </c>
      <c r="AQ108" s="65"/>
    </row>
    <row r="109" spans="1:43" ht="42" customHeight="1" x14ac:dyDescent="0.25">
      <c r="A109" s="42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64"/>
      <c r="AQ109" s="65"/>
    </row>
    <row r="110" spans="1:43" x14ac:dyDescent="0.25">
      <c r="A110" s="42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66" t="s">
        <v>141</v>
      </c>
      <c r="AQ110" s="67"/>
    </row>
    <row r="111" spans="1:43" x14ac:dyDescent="0.25">
      <c r="A111" s="42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</row>
    <row r="112" spans="1:43" x14ac:dyDescent="0.25">
      <c r="A112" s="42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57"/>
      <c r="AE112" s="57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</row>
    <row r="113" spans="1:41" x14ac:dyDescent="0.25">
      <c r="A113" s="162" t="s">
        <v>287</v>
      </c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</row>
    <row r="114" spans="1:41" x14ac:dyDescent="0.25">
      <c r="A114" s="42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57"/>
      <c r="AE114" s="57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</row>
    <row r="115" spans="1:41" x14ac:dyDescent="0.25">
      <c r="A115" s="42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7"/>
      <c r="AE115" s="57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</row>
    <row r="116" spans="1:41" x14ac:dyDescent="0.25">
      <c r="A116" s="42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57"/>
      <c r="AE116" s="57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</row>
    <row r="117" spans="1:41" x14ac:dyDescent="0.25">
      <c r="A117" s="42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57"/>
      <c r="AE117" s="57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</row>
    <row r="118" spans="1:41" x14ac:dyDescent="0.25">
      <c r="A118" s="42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57"/>
      <c r="AE118" s="57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</row>
    <row r="119" spans="1:41" x14ac:dyDescent="0.25">
      <c r="A119" s="42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7"/>
      <c r="AE119" s="57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</row>
    <row r="120" spans="1:41" x14ac:dyDescent="0.25">
      <c r="A120" s="42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57"/>
      <c r="AE120" s="57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</row>
    <row r="121" spans="1:41" x14ac:dyDescent="0.25">
      <c r="A121" s="42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57"/>
      <c r="AE121" s="57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</row>
    <row r="122" spans="1:41" x14ac:dyDescent="0.25">
      <c r="A122" s="42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</row>
    <row r="123" spans="1:41" x14ac:dyDescent="0.25">
      <c r="A123" s="42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</row>
    <row r="124" spans="1:41" x14ac:dyDescent="0.25">
      <c r="A124" s="42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</row>
    <row r="125" spans="1:41" x14ac:dyDescent="0.25">
      <c r="A125" s="42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</row>
    <row r="126" spans="1:41" x14ac:dyDescent="0.25">
      <c r="A126" s="42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</row>
    <row r="127" spans="1:41" x14ac:dyDescent="0.25">
      <c r="A127" s="42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</row>
    <row r="128" spans="1:41" x14ac:dyDescent="0.25">
      <c r="A128" s="42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spans="1:41" x14ac:dyDescent="0.25">
      <c r="A129" s="42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</row>
    <row r="130" spans="1:41" x14ac:dyDescent="0.25">
      <c r="A130" s="42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</row>
    <row r="131" spans="1:41" x14ac:dyDescent="0.25">
      <c r="A131" s="42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</row>
    <row r="132" spans="1:41" x14ac:dyDescent="0.25">
      <c r="A132" s="42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</row>
    <row r="133" spans="1:41" x14ac:dyDescent="0.25">
      <c r="A133" s="42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</row>
    <row r="134" spans="1:41" x14ac:dyDescent="0.25">
      <c r="A134" s="42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</row>
    <row r="135" spans="1:41" x14ac:dyDescent="0.25">
      <c r="A135" s="42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</row>
    <row r="136" spans="1:41" x14ac:dyDescent="0.25">
      <c r="A136" s="42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</row>
    <row r="137" spans="1:41" x14ac:dyDescent="0.25">
      <c r="A137" s="42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</row>
    <row r="138" spans="1:41" x14ac:dyDescent="0.25">
      <c r="A138" s="42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</row>
    <row r="139" spans="1:41" x14ac:dyDescent="0.25">
      <c r="A139" s="42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</row>
    <row r="140" spans="1:41" x14ac:dyDescent="0.25">
      <c r="A140" s="42"/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</row>
    <row r="141" spans="1:41" x14ac:dyDescent="0.25">
      <c r="A141" s="42"/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</row>
  </sheetData>
  <mergeCells count="887">
    <mergeCell ref="A86:B86"/>
    <mergeCell ref="C86:Q86"/>
    <mergeCell ref="R86:T86"/>
    <mergeCell ref="U86:V86"/>
    <mergeCell ref="W86:Y86"/>
    <mergeCell ref="Z86:AC86"/>
    <mergeCell ref="AD86:AG86"/>
    <mergeCell ref="AH86:AK86"/>
    <mergeCell ref="AL86:AO86"/>
    <mergeCell ref="A75:B75"/>
    <mergeCell ref="C75:Q75"/>
    <mergeCell ref="R75:T75"/>
    <mergeCell ref="U75:V75"/>
    <mergeCell ref="W75:Y75"/>
    <mergeCell ref="Z75:AC75"/>
    <mergeCell ref="AD75:AG75"/>
    <mergeCell ref="AH75:AK75"/>
    <mergeCell ref="AL75:AO75"/>
    <mergeCell ref="U84:V84"/>
    <mergeCell ref="W84:Y84"/>
    <mergeCell ref="Z84:AC84"/>
    <mergeCell ref="AD84:AG84"/>
    <mergeCell ref="AH84:AK84"/>
    <mergeCell ref="AL84:AO84"/>
    <mergeCell ref="R97:T97"/>
    <mergeCell ref="U97:V97"/>
    <mergeCell ref="W97:Y97"/>
    <mergeCell ref="Z97:AC97"/>
    <mergeCell ref="AD97:AG97"/>
    <mergeCell ref="AH97:AK97"/>
    <mergeCell ref="AL97:AO97"/>
    <mergeCell ref="AL92:AO92"/>
    <mergeCell ref="AH93:AK93"/>
    <mergeCell ref="AL93:AO93"/>
    <mergeCell ref="AL91:AO91"/>
    <mergeCell ref="AD89:AG89"/>
    <mergeCell ref="AH89:AK89"/>
    <mergeCell ref="AL89:AO89"/>
    <mergeCell ref="AH90:AK90"/>
    <mergeCell ref="AL90:AO90"/>
    <mergeCell ref="AD78:AG78"/>
    <mergeCell ref="AH78:AK78"/>
    <mergeCell ref="AL78:AO78"/>
    <mergeCell ref="A113:AE113"/>
    <mergeCell ref="C99:Q99"/>
    <mergeCell ref="R99:T99"/>
    <mergeCell ref="U99:V99"/>
    <mergeCell ref="W99:Y99"/>
    <mergeCell ref="Z99:AC99"/>
    <mergeCell ref="AD99:AG99"/>
    <mergeCell ref="A98:B98"/>
    <mergeCell ref="C98:Q98"/>
    <mergeCell ref="R98:T98"/>
    <mergeCell ref="U98:V98"/>
    <mergeCell ref="W98:Y98"/>
    <mergeCell ref="Z98:AC98"/>
    <mergeCell ref="A97:B97"/>
    <mergeCell ref="C97:Q97"/>
    <mergeCell ref="A83:B83"/>
    <mergeCell ref="C83:Q83"/>
    <mergeCell ref="R83:T83"/>
    <mergeCell ref="U83:V83"/>
    <mergeCell ref="W83:Y83"/>
    <mergeCell ref="Z83:AC83"/>
    <mergeCell ref="AH99:AK99"/>
    <mergeCell ref="AL99:AO99"/>
    <mergeCell ref="A101:Y101"/>
    <mergeCell ref="Z101:AC101"/>
    <mergeCell ref="AD101:AG101"/>
    <mergeCell ref="AH101:AK101"/>
    <mergeCell ref="AL101:AO101"/>
    <mergeCell ref="AD98:AG98"/>
    <mergeCell ref="AH98:AK98"/>
    <mergeCell ref="AL98:AO98"/>
    <mergeCell ref="A99:B99"/>
    <mergeCell ref="AP108:AQ109"/>
    <mergeCell ref="AP110:AQ110"/>
    <mergeCell ref="A106:T106"/>
    <mergeCell ref="U106:W106"/>
    <mergeCell ref="X106:Y106"/>
    <mergeCell ref="A105:T105"/>
    <mergeCell ref="U105:W105"/>
    <mergeCell ref="X105:Y105"/>
    <mergeCell ref="U103:W103"/>
    <mergeCell ref="A104:T104"/>
    <mergeCell ref="U104:W104"/>
    <mergeCell ref="X104:Y104"/>
    <mergeCell ref="A96:B96"/>
    <mergeCell ref="C96:Q96"/>
    <mergeCell ref="R96:T96"/>
    <mergeCell ref="U96:V96"/>
    <mergeCell ref="W96:Y96"/>
    <mergeCell ref="Z96:AC96"/>
    <mergeCell ref="AD96:AG96"/>
    <mergeCell ref="AH96:AK96"/>
    <mergeCell ref="AL96:AO96"/>
    <mergeCell ref="A95:B95"/>
    <mergeCell ref="C95:Q95"/>
    <mergeCell ref="R95:T95"/>
    <mergeCell ref="U95:V95"/>
    <mergeCell ref="W95:Y95"/>
    <mergeCell ref="Z95:AC95"/>
    <mergeCell ref="AD95:AG95"/>
    <mergeCell ref="AH95:AK95"/>
    <mergeCell ref="AL95:AO95"/>
    <mergeCell ref="A94:B94"/>
    <mergeCell ref="C94:Q94"/>
    <mergeCell ref="R94:T94"/>
    <mergeCell ref="U94:V94"/>
    <mergeCell ref="W94:Y94"/>
    <mergeCell ref="Z94:AC94"/>
    <mergeCell ref="AD94:AG94"/>
    <mergeCell ref="AH94:AK94"/>
    <mergeCell ref="AL94:AO94"/>
    <mergeCell ref="A93:B93"/>
    <mergeCell ref="C93:Q93"/>
    <mergeCell ref="R93:T93"/>
    <mergeCell ref="U93:V93"/>
    <mergeCell ref="W93:Y93"/>
    <mergeCell ref="Z93:AC93"/>
    <mergeCell ref="AD93:AG93"/>
    <mergeCell ref="A92:B92"/>
    <mergeCell ref="C92:Q92"/>
    <mergeCell ref="R92:T92"/>
    <mergeCell ref="U92:V92"/>
    <mergeCell ref="W92:Y92"/>
    <mergeCell ref="Z92:AC92"/>
    <mergeCell ref="A91:B91"/>
    <mergeCell ref="C91:Q91"/>
    <mergeCell ref="R91:T91"/>
    <mergeCell ref="U91:V91"/>
    <mergeCell ref="W91:Y91"/>
    <mergeCell ref="Z91:AC91"/>
    <mergeCell ref="AD91:AG91"/>
    <mergeCell ref="AH91:AK91"/>
    <mergeCell ref="AD92:AG92"/>
    <mergeCell ref="AH92:AK92"/>
    <mergeCell ref="C90:Q90"/>
    <mergeCell ref="R90:T90"/>
    <mergeCell ref="U90:V90"/>
    <mergeCell ref="W90:Y90"/>
    <mergeCell ref="Z90:AC90"/>
    <mergeCell ref="AD90:AG90"/>
    <mergeCell ref="A89:B89"/>
    <mergeCell ref="C89:Q89"/>
    <mergeCell ref="R89:T89"/>
    <mergeCell ref="U89:V89"/>
    <mergeCell ref="W89:Y89"/>
    <mergeCell ref="Z89:AC89"/>
    <mergeCell ref="A90:B90"/>
    <mergeCell ref="A88:B88"/>
    <mergeCell ref="C88:Q88"/>
    <mergeCell ref="R88:T88"/>
    <mergeCell ref="U88:V88"/>
    <mergeCell ref="W88:Y88"/>
    <mergeCell ref="Z88:AC88"/>
    <mergeCell ref="AD88:AG88"/>
    <mergeCell ref="AH88:AK88"/>
    <mergeCell ref="AL88:AO88"/>
    <mergeCell ref="A87:B87"/>
    <mergeCell ref="C87:Q87"/>
    <mergeCell ref="R87:T87"/>
    <mergeCell ref="U87:V87"/>
    <mergeCell ref="W87:Y87"/>
    <mergeCell ref="Z87:AC87"/>
    <mergeCell ref="AD87:AG87"/>
    <mergeCell ref="AH87:AK87"/>
    <mergeCell ref="AL87:AO87"/>
    <mergeCell ref="AD82:AG82"/>
    <mergeCell ref="AH82:AK82"/>
    <mergeCell ref="AL82:AO82"/>
    <mergeCell ref="A85:B85"/>
    <mergeCell ref="C85:Q85"/>
    <mergeCell ref="R85:T85"/>
    <mergeCell ref="U85:V85"/>
    <mergeCell ref="W85:Y85"/>
    <mergeCell ref="Z85:AC85"/>
    <mergeCell ref="AD85:AG85"/>
    <mergeCell ref="A82:B82"/>
    <mergeCell ref="C82:Q82"/>
    <mergeCell ref="R82:T82"/>
    <mergeCell ref="U82:V82"/>
    <mergeCell ref="W82:Y82"/>
    <mergeCell ref="Z82:AC82"/>
    <mergeCell ref="AH85:AK85"/>
    <mergeCell ref="AL85:AO85"/>
    <mergeCell ref="AD83:AG83"/>
    <mergeCell ref="AH83:AK83"/>
    <mergeCell ref="AL83:AO83"/>
    <mergeCell ref="A84:B84"/>
    <mergeCell ref="C84:Q84"/>
    <mergeCell ref="R84:T84"/>
    <mergeCell ref="A81:B81"/>
    <mergeCell ref="C81:Q81"/>
    <mergeCell ref="R81:T81"/>
    <mergeCell ref="U81:V81"/>
    <mergeCell ref="W81:Y81"/>
    <mergeCell ref="Z81:AC81"/>
    <mergeCell ref="AD81:AG81"/>
    <mergeCell ref="AH81:AK81"/>
    <mergeCell ref="AL81:AO81"/>
    <mergeCell ref="A80:B80"/>
    <mergeCell ref="C80:Q80"/>
    <mergeCell ref="R80:T80"/>
    <mergeCell ref="U80:V80"/>
    <mergeCell ref="W80:Y80"/>
    <mergeCell ref="Z80:AC80"/>
    <mergeCell ref="AD80:AG80"/>
    <mergeCell ref="AH80:AK80"/>
    <mergeCell ref="AL80:AO80"/>
    <mergeCell ref="AD77:AG77"/>
    <mergeCell ref="AH77:AK77"/>
    <mergeCell ref="AL77:AO77"/>
    <mergeCell ref="A79:B79"/>
    <mergeCell ref="C79:Q79"/>
    <mergeCell ref="R79:T79"/>
    <mergeCell ref="U79:V79"/>
    <mergeCell ref="W79:Y79"/>
    <mergeCell ref="Z79:AC79"/>
    <mergeCell ref="AD79:AG79"/>
    <mergeCell ref="A77:B77"/>
    <mergeCell ref="C77:Q77"/>
    <mergeCell ref="R77:T77"/>
    <mergeCell ref="U77:V77"/>
    <mergeCell ref="W77:Y77"/>
    <mergeCell ref="Z77:AC77"/>
    <mergeCell ref="AH79:AK79"/>
    <mergeCell ref="AL79:AO79"/>
    <mergeCell ref="A78:B78"/>
    <mergeCell ref="C78:Q78"/>
    <mergeCell ref="R78:T78"/>
    <mergeCell ref="U78:V78"/>
    <mergeCell ref="W78:Y78"/>
    <mergeCell ref="Z78:AC78"/>
    <mergeCell ref="A76:B76"/>
    <mergeCell ref="C76:Q76"/>
    <mergeCell ref="R76:T76"/>
    <mergeCell ref="U76:V76"/>
    <mergeCell ref="W76:Y76"/>
    <mergeCell ref="Z76:AC76"/>
    <mergeCell ref="AD76:AG76"/>
    <mergeCell ref="AH76:AK76"/>
    <mergeCell ref="AL76:AO76"/>
    <mergeCell ref="A74:B74"/>
    <mergeCell ref="C74:Q74"/>
    <mergeCell ref="R74:T74"/>
    <mergeCell ref="U74:V74"/>
    <mergeCell ref="W74:Y74"/>
    <mergeCell ref="Z74:AC74"/>
    <mergeCell ref="AD74:AG74"/>
    <mergeCell ref="AH74:AK74"/>
    <mergeCell ref="AL74:AO74"/>
    <mergeCell ref="AD72:AG72"/>
    <mergeCell ref="AH72:AK72"/>
    <mergeCell ref="AL72:AO72"/>
    <mergeCell ref="A73:B73"/>
    <mergeCell ref="C73:Q73"/>
    <mergeCell ref="R73:T73"/>
    <mergeCell ref="U73:V73"/>
    <mergeCell ref="W73:Y73"/>
    <mergeCell ref="Z73:AC73"/>
    <mergeCell ref="AD73:AG73"/>
    <mergeCell ref="A72:B72"/>
    <mergeCell ref="C72:Q72"/>
    <mergeCell ref="R72:T72"/>
    <mergeCell ref="U72:V72"/>
    <mergeCell ref="W72:Y72"/>
    <mergeCell ref="Z72:AC72"/>
    <mergeCell ref="AH73:AK73"/>
    <mergeCell ref="AL73:AO73"/>
    <mergeCell ref="A71:B71"/>
    <mergeCell ref="C71:Q71"/>
    <mergeCell ref="R71:T71"/>
    <mergeCell ref="U71:V71"/>
    <mergeCell ref="W71:Y71"/>
    <mergeCell ref="Z71:AC71"/>
    <mergeCell ref="AD71:AG71"/>
    <mergeCell ref="AH71:AK71"/>
    <mergeCell ref="AL71:AO71"/>
    <mergeCell ref="A70:B70"/>
    <mergeCell ref="C70:Q70"/>
    <mergeCell ref="R70:T70"/>
    <mergeCell ref="U70:V70"/>
    <mergeCell ref="W70:Y70"/>
    <mergeCell ref="Z70:AC70"/>
    <mergeCell ref="AD70:AG70"/>
    <mergeCell ref="AH70:AK70"/>
    <mergeCell ref="AL70:AO70"/>
    <mergeCell ref="AD68:AG68"/>
    <mergeCell ref="AH68:AK68"/>
    <mergeCell ref="AL68:AO68"/>
    <mergeCell ref="A69:B69"/>
    <mergeCell ref="C69:Q69"/>
    <mergeCell ref="R69:T69"/>
    <mergeCell ref="U69:V69"/>
    <mergeCell ref="W69:Y69"/>
    <mergeCell ref="Z69:AC69"/>
    <mergeCell ref="AD69:AG69"/>
    <mergeCell ref="A68:B68"/>
    <mergeCell ref="C68:Q68"/>
    <mergeCell ref="R68:T68"/>
    <mergeCell ref="U68:V68"/>
    <mergeCell ref="W68:Y68"/>
    <mergeCell ref="Z68:AC68"/>
    <mergeCell ref="AH69:AK69"/>
    <mergeCell ref="AL69:AO69"/>
    <mergeCell ref="A67:B67"/>
    <mergeCell ref="C67:Q67"/>
    <mergeCell ref="R67:T67"/>
    <mergeCell ref="U67:V67"/>
    <mergeCell ref="W67:Y67"/>
    <mergeCell ref="Z67:AC67"/>
    <mergeCell ref="AD67:AG67"/>
    <mergeCell ref="AH67:AK67"/>
    <mergeCell ref="AL67:AO67"/>
    <mergeCell ref="A66:B66"/>
    <mergeCell ref="C66:Q66"/>
    <mergeCell ref="R66:T66"/>
    <mergeCell ref="U66:V66"/>
    <mergeCell ref="W66:Y66"/>
    <mergeCell ref="Z66:AC66"/>
    <mergeCell ref="AD66:AG66"/>
    <mergeCell ref="AH66:AK66"/>
    <mergeCell ref="AL66:AO66"/>
    <mergeCell ref="AD64:AG64"/>
    <mergeCell ref="AH64:AK64"/>
    <mergeCell ref="AL64:AO64"/>
    <mergeCell ref="A65:B65"/>
    <mergeCell ref="C65:Q65"/>
    <mergeCell ref="R65:T65"/>
    <mergeCell ref="U65:V65"/>
    <mergeCell ref="W65:Y65"/>
    <mergeCell ref="Z65:AC65"/>
    <mergeCell ref="AD65:AG65"/>
    <mergeCell ref="A64:B64"/>
    <mergeCell ref="C64:Q64"/>
    <mergeCell ref="R64:T64"/>
    <mergeCell ref="U64:V64"/>
    <mergeCell ref="W64:Y64"/>
    <mergeCell ref="Z64:AC64"/>
    <mergeCell ref="AH65:AK65"/>
    <mergeCell ref="AL65:AO65"/>
    <mergeCell ref="A63:B63"/>
    <mergeCell ref="C63:Q63"/>
    <mergeCell ref="R63:T63"/>
    <mergeCell ref="U63:V63"/>
    <mergeCell ref="W63:Y63"/>
    <mergeCell ref="Z63:AC63"/>
    <mergeCell ref="AD63:AG63"/>
    <mergeCell ref="AH63:AK63"/>
    <mergeCell ref="AL63:AO63"/>
    <mergeCell ref="A62:B62"/>
    <mergeCell ref="C62:Q62"/>
    <mergeCell ref="R62:T62"/>
    <mergeCell ref="U62:V62"/>
    <mergeCell ref="W62:Y62"/>
    <mergeCell ref="Z62:AC62"/>
    <mergeCell ref="AD62:AG62"/>
    <mergeCell ref="AH62:AK62"/>
    <mergeCell ref="AL62:AO62"/>
    <mergeCell ref="AD60:AG60"/>
    <mergeCell ref="AH60:AK60"/>
    <mergeCell ref="AL60:AO60"/>
    <mergeCell ref="A61:B61"/>
    <mergeCell ref="C61:Q61"/>
    <mergeCell ref="R61:T61"/>
    <mergeCell ref="U61:V61"/>
    <mergeCell ref="W61:Y61"/>
    <mergeCell ref="Z61:AC61"/>
    <mergeCell ref="AD61:AG61"/>
    <mergeCell ref="A60:B60"/>
    <mergeCell ref="C60:Q60"/>
    <mergeCell ref="R60:T60"/>
    <mergeCell ref="U60:V60"/>
    <mergeCell ref="W60:Y60"/>
    <mergeCell ref="Z60:AC60"/>
    <mergeCell ref="AH61:AK61"/>
    <mergeCell ref="AL61:AO61"/>
    <mergeCell ref="A59:B59"/>
    <mergeCell ref="C59:Q59"/>
    <mergeCell ref="R59:T59"/>
    <mergeCell ref="U59:V59"/>
    <mergeCell ref="W59:Y59"/>
    <mergeCell ref="Z59:AC59"/>
    <mergeCell ref="AD59:AG59"/>
    <mergeCell ref="AH59:AK59"/>
    <mergeCell ref="AL59:AO59"/>
    <mergeCell ref="A58:B58"/>
    <mergeCell ref="C58:Q58"/>
    <mergeCell ref="R58:T58"/>
    <mergeCell ref="U58:V58"/>
    <mergeCell ref="W58:Y58"/>
    <mergeCell ref="Z58:AC58"/>
    <mergeCell ref="AD58:AG58"/>
    <mergeCell ref="AH58:AK58"/>
    <mergeCell ref="AL58:AO58"/>
    <mergeCell ref="AD56:AG56"/>
    <mergeCell ref="AH56:AK56"/>
    <mergeCell ref="AL56:AO56"/>
    <mergeCell ref="A57:B57"/>
    <mergeCell ref="C57:Q57"/>
    <mergeCell ref="R57:T57"/>
    <mergeCell ref="U57:V57"/>
    <mergeCell ref="W57:Y57"/>
    <mergeCell ref="Z57:AC57"/>
    <mergeCell ref="AD57:AG57"/>
    <mergeCell ref="A56:B56"/>
    <mergeCell ref="C56:Q56"/>
    <mergeCell ref="R56:T56"/>
    <mergeCell ref="U56:V56"/>
    <mergeCell ref="W56:Y56"/>
    <mergeCell ref="Z56:AC56"/>
    <mergeCell ref="AH57:AK57"/>
    <mergeCell ref="AL57:AO57"/>
    <mergeCell ref="A55:B55"/>
    <mergeCell ref="C55:Q55"/>
    <mergeCell ref="R55:T55"/>
    <mergeCell ref="U55:V55"/>
    <mergeCell ref="W55:Y55"/>
    <mergeCell ref="Z55:AC55"/>
    <mergeCell ref="AD55:AG55"/>
    <mergeCell ref="AH55:AK55"/>
    <mergeCell ref="AL55:AO55"/>
    <mergeCell ref="A54:B54"/>
    <mergeCell ref="C54:Q54"/>
    <mergeCell ref="R54:T54"/>
    <mergeCell ref="U54:V54"/>
    <mergeCell ref="W54:Y54"/>
    <mergeCell ref="Z54:AC54"/>
    <mergeCell ref="AD54:AG54"/>
    <mergeCell ref="AH54:AK54"/>
    <mergeCell ref="AL54:AO54"/>
    <mergeCell ref="AD52:AG52"/>
    <mergeCell ref="AH52:AK52"/>
    <mergeCell ref="AL52:AO52"/>
    <mergeCell ref="A53:B53"/>
    <mergeCell ref="C53:Q53"/>
    <mergeCell ref="R53:T53"/>
    <mergeCell ref="U53:V53"/>
    <mergeCell ref="W53:Y53"/>
    <mergeCell ref="Z53:AC53"/>
    <mergeCell ref="AD53:AG53"/>
    <mergeCell ref="A52:B52"/>
    <mergeCell ref="C52:Q52"/>
    <mergeCell ref="R52:T52"/>
    <mergeCell ref="U52:V52"/>
    <mergeCell ref="W52:Y52"/>
    <mergeCell ref="Z52:AC52"/>
    <mergeCell ref="AH53:AK53"/>
    <mergeCell ref="AL53:AO53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50:B50"/>
    <mergeCell ref="C50:Q50"/>
    <mergeCell ref="R50:T50"/>
    <mergeCell ref="U50:V50"/>
    <mergeCell ref="W50:Y50"/>
    <mergeCell ref="Z50:AC50"/>
    <mergeCell ref="AD50:AG50"/>
    <mergeCell ref="AH50:AK50"/>
    <mergeCell ref="AL50:AO50"/>
    <mergeCell ref="AD48:AG48"/>
    <mergeCell ref="AH48:AK48"/>
    <mergeCell ref="AL48:AO48"/>
    <mergeCell ref="A49:B49"/>
    <mergeCell ref="C49:Q49"/>
    <mergeCell ref="R49:T49"/>
    <mergeCell ref="U49:V49"/>
    <mergeCell ref="W49:Y49"/>
    <mergeCell ref="Z49:AC49"/>
    <mergeCell ref="AD49:AG49"/>
    <mergeCell ref="A48:B48"/>
    <mergeCell ref="C48:Q48"/>
    <mergeCell ref="R48:T48"/>
    <mergeCell ref="U48:V48"/>
    <mergeCell ref="W48:Y48"/>
    <mergeCell ref="Z48:AC48"/>
    <mergeCell ref="AH49:AK49"/>
    <mergeCell ref="AL49:AO49"/>
    <mergeCell ref="A47:B47"/>
    <mergeCell ref="C47:Q47"/>
    <mergeCell ref="R47:T47"/>
    <mergeCell ref="U47:V47"/>
    <mergeCell ref="W47:Y47"/>
    <mergeCell ref="Z47:AC47"/>
    <mergeCell ref="AD47:AG47"/>
    <mergeCell ref="AH47:AK47"/>
    <mergeCell ref="AL47:AO47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D44:AG44"/>
    <mergeCell ref="AH44:AK44"/>
    <mergeCell ref="AL44:AO44"/>
    <mergeCell ref="A45:B45"/>
    <mergeCell ref="C45:Q45"/>
    <mergeCell ref="R45:T45"/>
    <mergeCell ref="U45:V45"/>
    <mergeCell ref="W45:Y45"/>
    <mergeCell ref="Z45:AC45"/>
    <mergeCell ref="AD45:AG45"/>
    <mergeCell ref="A44:B44"/>
    <mergeCell ref="C44:Q44"/>
    <mergeCell ref="R44:T44"/>
    <mergeCell ref="U44:V44"/>
    <mergeCell ref="W44:Y44"/>
    <mergeCell ref="Z44:AC44"/>
    <mergeCell ref="AH45:AK45"/>
    <mergeCell ref="AL45:AO45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D40:AG40"/>
    <mergeCell ref="AH40:AK40"/>
    <mergeCell ref="AL40:AO40"/>
    <mergeCell ref="A41:B41"/>
    <mergeCell ref="C41:Q41"/>
    <mergeCell ref="R41:T41"/>
    <mergeCell ref="U41:V41"/>
    <mergeCell ref="W41:Y41"/>
    <mergeCell ref="Z41:AC41"/>
    <mergeCell ref="AD41:AG41"/>
    <mergeCell ref="A40:B40"/>
    <mergeCell ref="C40:Q40"/>
    <mergeCell ref="R40:T40"/>
    <mergeCell ref="U40:V40"/>
    <mergeCell ref="W40:Y40"/>
    <mergeCell ref="Z40:AC40"/>
    <mergeCell ref="AH41:AK41"/>
    <mergeCell ref="AL41:AO41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D36:AG36"/>
    <mergeCell ref="AH36:AK36"/>
    <mergeCell ref="AL36:AO36"/>
    <mergeCell ref="A37:B37"/>
    <mergeCell ref="C37:Q37"/>
    <mergeCell ref="R37:T37"/>
    <mergeCell ref="U37:V37"/>
    <mergeCell ref="W37:Y37"/>
    <mergeCell ref="Z37:AC37"/>
    <mergeCell ref="AD37:AG37"/>
    <mergeCell ref="A36:B36"/>
    <mergeCell ref="C36:Q36"/>
    <mergeCell ref="R36:T36"/>
    <mergeCell ref="U36:V36"/>
    <mergeCell ref="W36:Y36"/>
    <mergeCell ref="Z36:AC36"/>
    <mergeCell ref="AH37:AK37"/>
    <mergeCell ref="AL37:AO37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D32:AG32"/>
    <mergeCell ref="AH32:AK32"/>
    <mergeCell ref="AL32:AO32"/>
    <mergeCell ref="A33:B33"/>
    <mergeCell ref="C33:Q33"/>
    <mergeCell ref="R33:T33"/>
    <mergeCell ref="U33:V33"/>
    <mergeCell ref="W33:Y33"/>
    <mergeCell ref="Z33:AC33"/>
    <mergeCell ref="AD33:AG33"/>
    <mergeCell ref="A32:B32"/>
    <mergeCell ref="C32:Q32"/>
    <mergeCell ref="R32:T32"/>
    <mergeCell ref="U32:V32"/>
    <mergeCell ref="W32:Y32"/>
    <mergeCell ref="Z32:AC32"/>
    <mergeCell ref="AH33:AK33"/>
    <mergeCell ref="AL33:AO33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D28:AG28"/>
    <mergeCell ref="AH28:AK28"/>
    <mergeCell ref="AL28:AO28"/>
    <mergeCell ref="A29:B29"/>
    <mergeCell ref="C29:Q29"/>
    <mergeCell ref="R29:T29"/>
    <mergeCell ref="U29:V29"/>
    <mergeCell ref="W29:Y29"/>
    <mergeCell ref="Z29:AC29"/>
    <mergeCell ref="AD29:AG29"/>
    <mergeCell ref="A28:B28"/>
    <mergeCell ref="C28:Q28"/>
    <mergeCell ref="R28:T28"/>
    <mergeCell ref="U28:V28"/>
    <mergeCell ref="W28:Y28"/>
    <mergeCell ref="Z28:AC28"/>
    <mergeCell ref="AH29:AK29"/>
    <mergeCell ref="AL29:AO29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D24:AG24"/>
    <mergeCell ref="AH24:AK24"/>
    <mergeCell ref="AL24:AO24"/>
    <mergeCell ref="A25:B25"/>
    <mergeCell ref="C25:Q25"/>
    <mergeCell ref="R25:T25"/>
    <mergeCell ref="U25:V25"/>
    <mergeCell ref="W25:Y25"/>
    <mergeCell ref="Z25:AC25"/>
    <mergeCell ref="AD25:AG25"/>
    <mergeCell ref="A24:B24"/>
    <mergeCell ref="C24:Q24"/>
    <mergeCell ref="R24:T24"/>
    <mergeCell ref="U24:V24"/>
    <mergeCell ref="W24:Y24"/>
    <mergeCell ref="Z24:AC24"/>
    <mergeCell ref="AH25:AK25"/>
    <mergeCell ref="AL25:AO25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22:B22"/>
    <mergeCell ref="C22:Q22"/>
    <mergeCell ref="R22:T22"/>
    <mergeCell ref="U22:V22"/>
    <mergeCell ref="W22:Y22"/>
    <mergeCell ref="Z22:AC22"/>
    <mergeCell ref="AD22:AG22"/>
    <mergeCell ref="AH22:AK22"/>
    <mergeCell ref="AL22:AO22"/>
    <mergeCell ref="AD20:AG20"/>
    <mergeCell ref="AH20:AK20"/>
    <mergeCell ref="AL20:AO20"/>
    <mergeCell ref="A21:B21"/>
    <mergeCell ref="C21:Q21"/>
    <mergeCell ref="R21:T21"/>
    <mergeCell ref="U21:V21"/>
    <mergeCell ref="W21:Y21"/>
    <mergeCell ref="Z21:AC21"/>
    <mergeCell ref="AD21:AG21"/>
    <mergeCell ref="A20:B20"/>
    <mergeCell ref="C20:Q20"/>
    <mergeCell ref="R20:T20"/>
    <mergeCell ref="U20:V20"/>
    <mergeCell ref="W20:Y20"/>
    <mergeCell ref="Z20:AC20"/>
    <mergeCell ref="AH21:AK21"/>
    <mergeCell ref="AL21:AO21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16:B16"/>
    <mergeCell ref="C16:Q16"/>
    <mergeCell ref="R16:T16"/>
    <mergeCell ref="U16:V16"/>
    <mergeCell ref="W16:Y16"/>
    <mergeCell ref="Z16:AC16"/>
    <mergeCell ref="AH17:AK17"/>
    <mergeCell ref="AL17:AO17"/>
    <mergeCell ref="A15:B15"/>
    <mergeCell ref="C15:Q15"/>
    <mergeCell ref="R15:T15"/>
    <mergeCell ref="U15:V15"/>
    <mergeCell ref="W15:Y15"/>
    <mergeCell ref="Z15:AC15"/>
    <mergeCell ref="AD15:AG15"/>
    <mergeCell ref="AH15:AK15"/>
    <mergeCell ref="AL15:AO15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D12:AG12"/>
    <mergeCell ref="AH12:AK12"/>
    <mergeCell ref="AL12:AO12"/>
    <mergeCell ref="A13:B13"/>
    <mergeCell ref="C13:Q13"/>
    <mergeCell ref="R13:T13"/>
    <mergeCell ref="U13:V13"/>
    <mergeCell ref="W13:Y13"/>
    <mergeCell ref="Z13:AC13"/>
    <mergeCell ref="AD13:AG13"/>
    <mergeCell ref="A12:B12"/>
    <mergeCell ref="C12:Q12"/>
    <mergeCell ref="R12:T12"/>
    <mergeCell ref="U12:V12"/>
    <mergeCell ref="W12:Y12"/>
    <mergeCell ref="Z12:AC12"/>
    <mergeCell ref="AH13:AK13"/>
    <mergeCell ref="AL13:AO13"/>
    <mergeCell ref="A11:B11"/>
    <mergeCell ref="C11:Q11"/>
    <mergeCell ref="R11:T11"/>
    <mergeCell ref="U11:V11"/>
    <mergeCell ref="W11:Y11"/>
    <mergeCell ref="Z11:AC11"/>
    <mergeCell ref="AD11:AG11"/>
    <mergeCell ref="AH11:AK11"/>
    <mergeCell ref="AL11:AO11"/>
    <mergeCell ref="A10:B10"/>
    <mergeCell ref="C10:Q10"/>
    <mergeCell ref="R10:T10"/>
    <mergeCell ref="U10:V10"/>
    <mergeCell ref="W10:Y10"/>
    <mergeCell ref="Z10:AC10"/>
    <mergeCell ref="AD10:AG10"/>
    <mergeCell ref="AH10:AK10"/>
    <mergeCell ref="AL10:AO10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8:B8"/>
    <mergeCell ref="C8:Q8"/>
    <mergeCell ref="R8:T8"/>
    <mergeCell ref="U8:V8"/>
    <mergeCell ref="W8:Y8"/>
    <mergeCell ref="Z8:AC8"/>
    <mergeCell ref="AH9:AK9"/>
    <mergeCell ref="AL9:AO9"/>
    <mergeCell ref="A7:B7"/>
    <mergeCell ref="C7:Q7"/>
    <mergeCell ref="R7:T7"/>
    <mergeCell ref="U7:V7"/>
    <mergeCell ref="W7:Y7"/>
    <mergeCell ref="Z7:AC7"/>
    <mergeCell ref="AD7:AG7"/>
    <mergeCell ref="AH7:AK7"/>
    <mergeCell ref="AL7:AO7"/>
    <mergeCell ref="A6:B6"/>
    <mergeCell ref="C6:Q6"/>
    <mergeCell ref="R6:T6"/>
    <mergeCell ref="U6:V6"/>
    <mergeCell ref="W6:Y6"/>
    <mergeCell ref="Z6:AC6"/>
    <mergeCell ref="AD6:AG6"/>
    <mergeCell ref="AH6:AK6"/>
    <mergeCell ref="AL6:AO6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1:AO1"/>
    <mergeCell ref="AC2:AO2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L4:AO4"/>
    <mergeCell ref="A2:AA2"/>
  </mergeCells>
  <phoneticPr fontId="5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5699-C5EE-4AB7-85DE-C197C0788650}">
  <dimension ref="A1:AP9"/>
  <sheetViews>
    <sheetView workbookViewId="0">
      <selection activeCell="AH26" sqref="AH26"/>
    </sheetView>
  </sheetViews>
  <sheetFormatPr defaultRowHeight="15" x14ac:dyDescent="0.25"/>
  <cols>
    <col min="2" max="3" width="9.140625" customWidth="1"/>
    <col min="4" max="4" width="5.140625" customWidth="1"/>
    <col min="5" max="20" width="9.140625" hidden="1" customWidth="1"/>
    <col min="21" max="21" width="19.5703125" hidden="1" customWidth="1"/>
    <col min="24" max="24" width="4.28515625" customWidth="1"/>
    <col min="29" max="29" width="5.42578125" customWidth="1"/>
    <col min="30" max="30" width="3.140625" hidden="1" customWidth="1"/>
    <col min="31" max="33" width="9.140625" hidden="1" customWidth="1"/>
    <col min="36" max="36" width="2.5703125" customWidth="1"/>
    <col min="37" max="37" width="9.140625" hidden="1" customWidth="1"/>
    <col min="40" max="40" width="5" customWidth="1"/>
    <col min="41" max="41" width="9.140625" hidden="1" customWidth="1"/>
    <col min="42" max="42" width="1.28515625" customWidth="1"/>
  </cols>
  <sheetData>
    <row r="1" spans="1:42" x14ac:dyDescent="0.25">
      <c r="A1" s="184" t="s">
        <v>288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</row>
    <row r="2" spans="1:42" x14ac:dyDescent="0.25">
      <c r="AM2" s="185" t="s">
        <v>291</v>
      </c>
      <c r="AN2" s="185"/>
    </row>
    <row r="6" spans="1:42" ht="15.75" thickBot="1" x14ac:dyDescent="0.3">
      <c r="AA6" s="191" t="s">
        <v>30</v>
      </c>
      <c r="AB6" s="191"/>
      <c r="AC6" s="191"/>
      <c r="AH6" s="191" t="s">
        <v>293</v>
      </c>
      <c r="AI6" s="191"/>
      <c r="AJ6" s="191"/>
      <c r="AL6" s="191" t="s">
        <v>294</v>
      </c>
      <c r="AM6" s="191"/>
      <c r="AN6" s="191"/>
      <c r="AO6" s="191"/>
      <c r="AP6" s="191"/>
    </row>
    <row r="7" spans="1:42" x14ac:dyDescent="0.25">
      <c r="B7" s="186" t="s">
        <v>282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8" t="s">
        <v>283</v>
      </c>
      <c r="W7" s="188"/>
      <c r="X7" s="188"/>
      <c r="Y7" s="189" t="s">
        <v>284</v>
      </c>
      <c r="Z7" s="189"/>
      <c r="AA7" s="190">
        <f>'1. část'!E72+'2. část'!Z104</f>
        <v>0</v>
      </c>
      <c r="AB7" s="190"/>
      <c r="AC7" s="190"/>
      <c r="AD7" s="190"/>
      <c r="AE7" s="190"/>
      <c r="AF7" s="190"/>
      <c r="AG7" s="190"/>
      <c r="AH7" s="182">
        <f>'1. část'!F72+'2. část'!AA104</f>
        <v>0</v>
      </c>
      <c r="AI7" s="182"/>
      <c r="AJ7" s="182"/>
      <c r="AK7" s="182"/>
      <c r="AL7" s="182">
        <f>'1. část'!G72+'2. část'!AB104</f>
        <v>0</v>
      </c>
      <c r="AM7" s="182"/>
      <c r="AN7" s="182"/>
      <c r="AO7" s="182"/>
      <c r="AP7" s="183"/>
    </row>
    <row r="8" spans="1:42" x14ac:dyDescent="0.25">
      <c r="B8" s="176" t="s">
        <v>285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49" t="e">
        <f>AL8/AL7</f>
        <v>#DIV/0!</v>
      </c>
      <c r="W8" s="149"/>
      <c r="X8" s="149"/>
      <c r="Y8" s="150" t="s">
        <v>284</v>
      </c>
      <c r="Z8" s="150"/>
      <c r="AA8" s="111">
        <f>'1. část'!E73+'2. část'!Z105</f>
        <v>0</v>
      </c>
      <c r="AB8" s="111"/>
      <c r="AC8" s="111"/>
      <c r="AD8" s="111"/>
      <c r="AE8" s="111"/>
      <c r="AF8" s="111"/>
      <c r="AG8" s="111"/>
      <c r="AH8" s="111">
        <f>'1. část'!F73+'2. část'!AA105</f>
        <v>0</v>
      </c>
      <c r="AI8" s="111"/>
      <c r="AJ8" s="111"/>
      <c r="AK8" s="111"/>
      <c r="AL8" s="111">
        <f>'1. část'!G73+'2. část'!AB105</f>
        <v>0</v>
      </c>
      <c r="AM8" s="111"/>
      <c r="AN8" s="111"/>
      <c r="AO8" s="111"/>
      <c r="AP8" s="177"/>
    </row>
    <row r="9" spans="1:42" ht="16.5" customHeight="1" thickBot="1" x14ac:dyDescent="0.3">
      <c r="B9" s="178" t="s">
        <v>286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80" t="e">
        <f>V7-V8</f>
        <v>#DIV/0!</v>
      </c>
      <c r="W9" s="180"/>
      <c r="X9" s="180"/>
      <c r="Y9" s="181" t="s">
        <v>284</v>
      </c>
      <c r="Z9" s="181"/>
      <c r="AA9" s="174">
        <f>'1. část'!E74+'2. část'!Z106</f>
        <v>0</v>
      </c>
      <c r="AB9" s="174"/>
      <c r="AC9" s="174"/>
      <c r="AD9" s="174"/>
      <c r="AE9" s="174"/>
      <c r="AF9" s="174"/>
      <c r="AG9" s="174"/>
      <c r="AH9" s="174">
        <f>'1. část'!F74+'2. část'!AA106</f>
        <v>0</v>
      </c>
      <c r="AI9" s="174"/>
      <c r="AJ9" s="174"/>
      <c r="AK9" s="174"/>
      <c r="AL9" s="174">
        <f>'1. část'!G74+'2. část'!AB106</f>
        <v>0</v>
      </c>
      <c r="AM9" s="174"/>
      <c r="AN9" s="174"/>
      <c r="AO9" s="174"/>
      <c r="AP9" s="175"/>
    </row>
  </sheetData>
  <mergeCells count="23">
    <mergeCell ref="AL7:AP7"/>
    <mergeCell ref="A1:AI1"/>
    <mergeCell ref="AM2:AN2"/>
    <mergeCell ref="B7:U7"/>
    <mergeCell ref="V7:X7"/>
    <mergeCell ref="Y7:Z7"/>
    <mergeCell ref="AA7:AG7"/>
    <mergeCell ref="AH7:AK7"/>
    <mergeCell ref="AA6:AC6"/>
    <mergeCell ref="AH6:AJ6"/>
    <mergeCell ref="AL6:AP6"/>
    <mergeCell ref="AL9:AP9"/>
    <mergeCell ref="B8:U8"/>
    <mergeCell ref="V8:X8"/>
    <mergeCell ref="Y8:Z8"/>
    <mergeCell ref="AA8:AG8"/>
    <mergeCell ref="AH8:AK8"/>
    <mergeCell ref="AL8:AP8"/>
    <mergeCell ref="B9:U9"/>
    <mergeCell ref="V9:X9"/>
    <mergeCell ref="Y9:Z9"/>
    <mergeCell ref="AA9:AG9"/>
    <mergeCell ref="AH9:AK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1. část</vt:lpstr>
      <vt:lpstr>2. část</vt:lpstr>
      <vt:lpstr>Součet</vt:lpstr>
      <vt:lpstr>'1.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Juhoš</dc:creator>
  <cp:lastModifiedBy>Robert Juhoš</cp:lastModifiedBy>
  <cp:lastPrinted>2023-05-31T12:16:48Z</cp:lastPrinted>
  <dcterms:created xsi:type="dcterms:W3CDTF">2022-01-24T12:27:00Z</dcterms:created>
  <dcterms:modified xsi:type="dcterms:W3CDTF">2024-08-22T13:46:53Z</dcterms:modified>
</cp:coreProperties>
</file>