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rozpoctar\OneDrive - VALTR, generální dodavatel staveb, s.r.o\Plocha\Míša Pešek\2025\Bronislav Bohm\Stavební úpravy b.j. č. 4 v BD č.p. 6, Dvorce\Rozpočet\"/>
    </mc:Choice>
  </mc:AlternateContent>
  <bookViews>
    <workbookView xWindow="0" yWindow="0" windowWidth="0" windowHeight="0"/>
  </bookViews>
  <sheets>
    <sheet name="Rekapitulace stavby" sheetId="1" r:id="rId1"/>
    <sheet name="SO01 - Stavební práce" sheetId="2" r:id="rId2"/>
    <sheet name="SO02 - Vedlejší rozpočtov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'SO01 - Stavební práce'!$C$102:$K$836</definedName>
    <definedName name="_xlnm.Print_Area" localSheetId="1">'SO01 - Stavební práce'!$C$4:$J$39,'SO01 - Stavební práce'!$C$45:$J$84,'SO01 - Stavební práce'!$C$90:$K$836</definedName>
    <definedName name="_xlnm.Print_Titles" localSheetId="1">'SO01 - Stavební práce'!$102:$102</definedName>
    <definedName name="_xlnm._FilterDatabase" localSheetId="2" hidden="1">'SO02 - Vedlejší rozpočtov...'!$C$80:$K$94</definedName>
    <definedName name="_xlnm.Print_Area" localSheetId="2">'SO02 - Vedlejší rozpočtov...'!$C$4:$J$39,'SO02 - Vedlejší rozpočtov...'!$C$45:$J$62,'SO02 - Vedlejší rozpočtov...'!$C$68:$K$94</definedName>
    <definedName name="_xlnm.Print_Titles" localSheetId="2">'SO02 - Vedlejší rozpočtov...'!$80:$80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93"/>
  <c r="BH93"/>
  <c r="BG93"/>
  <c r="BE93"/>
  <c r="T93"/>
  <c r="R93"/>
  <c r="P93"/>
  <c r="BI92"/>
  <c r="BH92"/>
  <c r="BG92"/>
  <c r="BE92"/>
  <c r="T92"/>
  <c r="R92"/>
  <c r="P92"/>
  <c r="BI91"/>
  <c r="BH91"/>
  <c r="BG91"/>
  <c r="BE91"/>
  <c r="T91"/>
  <c r="R91"/>
  <c r="P91"/>
  <c r="BI90"/>
  <c r="BH90"/>
  <c r="BG90"/>
  <c r="BE90"/>
  <c r="T90"/>
  <c r="R90"/>
  <c r="P90"/>
  <c r="BI89"/>
  <c r="BH89"/>
  <c r="BG89"/>
  <c r="BE89"/>
  <c r="T89"/>
  <c r="R89"/>
  <c r="P89"/>
  <c r="BI86"/>
  <c r="BH86"/>
  <c r="BG86"/>
  <c r="BE86"/>
  <c r="T86"/>
  <c r="R86"/>
  <c r="P86"/>
  <c r="BI85"/>
  <c r="BH85"/>
  <c r="BG85"/>
  <c r="BE85"/>
  <c r="T85"/>
  <c r="R85"/>
  <c r="P85"/>
  <c r="BI83"/>
  <c r="BH83"/>
  <c r="BG83"/>
  <c r="BE83"/>
  <c r="T83"/>
  <c r="R83"/>
  <c r="P83"/>
  <c r="J78"/>
  <c r="J77"/>
  <c r="F77"/>
  <c r="F75"/>
  <c r="E73"/>
  <c r="J55"/>
  <c r="J54"/>
  <c r="F54"/>
  <c r="F52"/>
  <c r="E50"/>
  <c r="J18"/>
  <c r="E18"/>
  <c r="F78"/>
  <c r="J17"/>
  <c r="J12"/>
  <c r="J52"/>
  <c r="E7"/>
  <c r="E48"/>
  <c i="2" r="J37"/>
  <c r="J36"/>
  <c i="1" r="AY55"/>
  <c i="2" r="J35"/>
  <c i="1" r="AX55"/>
  <c i="2" r="BI818"/>
  <c r="BH818"/>
  <c r="BG818"/>
  <c r="BE818"/>
  <c r="T818"/>
  <c r="R818"/>
  <c r="P818"/>
  <c r="BI816"/>
  <c r="BH816"/>
  <c r="BG816"/>
  <c r="BE816"/>
  <c r="T816"/>
  <c r="R816"/>
  <c r="P816"/>
  <c r="BI805"/>
  <c r="BH805"/>
  <c r="BG805"/>
  <c r="BE805"/>
  <c r="T805"/>
  <c r="R805"/>
  <c r="P805"/>
  <c r="BI787"/>
  <c r="BH787"/>
  <c r="BG787"/>
  <c r="BE787"/>
  <c r="T787"/>
  <c r="R787"/>
  <c r="P787"/>
  <c r="BI776"/>
  <c r="BH776"/>
  <c r="BG776"/>
  <c r="BE776"/>
  <c r="T776"/>
  <c r="R776"/>
  <c r="P776"/>
  <c r="BI764"/>
  <c r="BH764"/>
  <c r="BG764"/>
  <c r="BE764"/>
  <c r="T764"/>
  <c r="R764"/>
  <c r="P764"/>
  <c r="BI759"/>
  <c r="BH759"/>
  <c r="BG759"/>
  <c r="BE759"/>
  <c r="T759"/>
  <c r="R759"/>
  <c r="P759"/>
  <c r="BI754"/>
  <c r="BH754"/>
  <c r="BG754"/>
  <c r="BE754"/>
  <c r="T754"/>
  <c r="R754"/>
  <c r="P754"/>
  <c r="BI749"/>
  <c r="BH749"/>
  <c r="BG749"/>
  <c r="BE749"/>
  <c r="T749"/>
  <c r="R749"/>
  <c r="P749"/>
  <c r="BI743"/>
  <c r="BH743"/>
  <c r="BG743"/>
  <c r="BE743"/>
  <c r="T743"/>
  <c r="R743"/>
  <c r="P743"/>
  <c r="BI737"/>
  <c r="BH737"/>
  <c r="BG737"/>
  <c r="BE737"/>
  <c r="T737"/>
  <c r="R737"/>
  <c r="P737"/>
  <c r="BI731"/>
  <c r="BH731"/>
  <c r="BG731"/>
  <c r="BE731"/>
  <c r="T731"/>
  <c r="R731"/>
  <c r="P731"/>
  <c r="BI725"/>
  <c r="BH725"/>
  <c r="BG725"/>
  <c r="BE725"/>
  <c r="T725"/>
  <c r="R725"/>
  <c r="P725"/>
  <c r="BI719"/>
  <c r="BH719"/>
  <c r="BG719"/>
  <c r="BE719"/>
  <c r="T719"/>
  <c r="R719"/>
  <c r="P719"/>
  <c r="BI716"/>
  <c r="BH716"/>
  <c r="BG716"/>
  <c r="BE716"/>
  <c r="T716"/>
  <c r="R716"/>
  <c r="P716"/>
  <c r="BI714"/>
  <c r="BH714"/>
  <c r="BG714"/>
  <c r="BE714"/>
  <c r="T714"/>
  <c r="R714"/>
  <c r="P714"/>
  <c r="BI709"/>
  <c r="BH709"/>
  <c r="BG709"/>
  <c r="BE709"/>
  <c r="T709"/>
  <c r="R709"/>
  <c r="P709"/>
  <c r="BI704"/>
  <c r="BH704"/>
  <c r="BG704"/>
  <c r="BE704"/>
  <c r="T704"/>
  <c r="R704"/>
  <c r="P704"/>
  <c r="BI698"/>
  <c r="BH698"/>
  <c r="BG698"/>
  <c r="BE698"/>
  <c r="T698"/>
  <c r="R698"/>
  <c r="P698"/>
  <c r="BI697"/>
  <c r="BH697"/>
  <c r="BG697"/>
  <c r="BE697"/>
  <c r="T697"/>
  <c r="R697"/>
  <c r="P697"/>
  <c r="BI695"/>
  <c r="BH695"/>
  <c r="BG695"/>
  <c r="BE695"/>
  <c r="T695"/>
  <c r="R695"/>
  <c r="P695"/>
  <c r="BI691"/>
  <c r="BH691"/>
  <c r="BG691"/>
  <c r="BE691"/>
  <c r="T691"/>
  <c r="R691"/>
  <c r="P691"/>
  <c r="BI689"/>
  <c r="BH689"/>
  <c r="BG689"/>
  <c r="BE689"/>
  <c r="T689"/>
  <c r="R689"/>
  <c r="P689"/>
  <c r="BI683"/>
  <c r="BH683"/>
  <c r="BG683"/>
  <c r="BE683"/>
  <c r="T683"/>
  <c r="R683"/>
  <c r="P683"/>
  <c r="BI681"/>
  <c r="BH681"/>
  <c r="BG681"/>
  <c r="BE681"/>
  <c r="T681"/>
  <c r="R681"/>
  <c r="P681"/>
  <c r="BI675"/>
  <c r="BH675"/>
  <c r="BG675"/>
  <c r="BE675"/>
  <c r="T675"/>
  <c r="R675"/>
  <c r="P675"/>
  <c r="BI671"/>
  <c r="BH671"/>
  <c r="BG671"/>
  <c r="BE671"/>
  <c r="T671"/>
  <c r="R671"/>
  <c r="P671"/>
  <c r="BI666"/>
  <c r="BH666"/>
  <c r="BG666"/>
  <c r="BE666"/>
  <c r="T666"/>
  <c r="R666"/>
  <c r="P666"/>
  <c r="BI661"/>
  <c r="BH661"/>
  <c r="BG661"/>
  <c r="BE661"/>
  <c r="T661"/>
  <c r="R661"/>
  <c r="P661"/>
  <c r="BI655"/>
  <c r="BH655"/>
  <c r="BG655"/>
  <c r="BE655"/>
  <c r="T655"/>
  <c r="R655"/>
  <c r="P655"/>
  <c r="BI649"/>
  <c r="BH649"/>
  <c r="BG649"/>
  <c r="BE649"/>
  <c r="T649"/>
  <c r="R649"/>
  <c r="P649"/>
  <c r="BI644"/>
  <c r="BH644"/>
  <c r="BG644"/>
  <c r="BE644"/>
  <c r="T644"/>
  <c r="R644"/>
  <c r="P644"/>
  <c r="BI641"/>
  <c r="BH641"/>
  <c r="BG641"/>
  <c r="BE641"/>
  <c r="T641"/>
  <c r="R641"/>
  <c r="P641"/>
  <c r="BI632"/>
  <c r="BH632"/>
  <c r="BG632"/>
  <c r="BE632"/>
  <c r="T632"/>
  <c r="R632"/>
  <c r="P632"/>
  <c r="BI623"/>
  <c r="BH623"/>
  <c r="BG623"/>
  <c r="BE623"/>
  <c r="T623"/>
  <c r="R623"/>
  <c r="P623"/>
  <c r="BI614"/>
  <c r="BH614"/>
  <c r="BG614"/>
  <c r="BE614"/>
  <c r="T614"/>
  <c r="R614"/>
  <c r="P614"/>
  <c r="BI611"/>
  <c r="BH611"/>
  <c r="BG611"/>
  <c r="BE611"/>
  <c r="T611"/>
  <c r="R611"/>
  <c r="P611"/>
  <c r="BI609"/>
  <c r="BH609"/>
  <c r="BG609"/>
  <c r="BE609"/>
  <c r="T609"/>
  <c r="R609"/>
  <c r="P609"/>
  <c r="BI604"/>
  <c r="BH604"/>
  <c r="BG604"/>
  <c r="BE604"/>
  <c r="T604"/>
  <c r="R604"/>
  <c r="P604"/>
  <c r="BI603"/>
  <c r="BH603"/>
  <c r="BG603"/>
  <c r="BE603"/>
  <c r="T603"/>
  <c r="R603"/>
  <c r="P603"/>
  <c r="BI594"/>
  <c r="BH594"/>
  <c r="BG594"/>
  <c r="BE594"/>
  <c r="T594"/>
  <c r="R594"/>
  <c r="P594"/>
  <c r="BI592"/>
  <c r="BH592"/>
  <c r="BG592"/>
  <c r="BE592"/>
  <c r="T592"/>
  <c r="R592"/>
  <c r="P592"/>
  <c r="BI583"/>
  <c r="BH583"/>
  <c r="BG583"/>
  <c r="BE583"/>
  <c r="T583"/>
  <c r="R583"/>
  <c r="P583"/>
  <c r="BI581"/>
  <c r="BH581"/>
  <c r="BG581"/>
  <c r="BE581"/>
  <c r="T581"/>
  <c r="R581"/>
  <c r="P581"/>
  <c r="BI577"/>
  <c r="BH577"/>
  <c r="BG577"/>
  <c r="BE577"/>
  <c r="T577"/>
  <c r="R577"/>
  <c r="P577"/>
  <c r="BI575"/>
  <c r="BH575"/>
  <c r="BG575"/>
  <c r="BE575"/>
  <c r="T575"/>
  <c r="R575"/>
  <c r="P575"/>
  <c r="BI567"/>
  <c r="BH567"/>
  <c r="BG567"/>
  <c r="BE567"/>
  <c r="T567"/>
  <c r="R567"/>
  <c r="P567"/>
  <c r="BI564"/>
  <c r="BH564"/>
  <c r="BG564"/>
  <c r="BE564"/>
  <c r="T564"/>
  <c r="R564"/>
  <c r="P564"/>
  <c r="BI562"/>
  <c r="BH562"/>
  <c r="BG562"/>
  <c r="BE562"/>
  <c r="T562"/>
  <c r="R562"/>
  <c r="P562"/>
  <c r="BI556"/>
  <c r="BH556"/>
  <c r="BG556"/>
  <c r="BE556"/>
  <c r="T556"/>
  <c r="R556"/>
  <c r="P556"/>
  <c r="BI551"/>
  <c r="BH551"/>
  <c r="BG551"/>
  <c r="BE551"/>
  <c r="T551"/>
  <c r="R551"/>
  <c r="P551"/>
  <c r="BI546"/>
  <c r="BH546"/>
  <c r="BG546"/>
  <c r="BE546"/>
  <c r="T546"/>
  <c r="R546"/>
  <c r="P546"/>
  <c r="BI540"/>
  <c r="BH540"/>
  <c r="BG540"/>
  <c r="BE540"/>
  <c r="T540"/>
  <c r="R540"/>
  <c r="P540"/>
  <c r="BI534"/>
  <c r="BH534"/>
  <c r="BG534"/>
  <c r="BE534"/>
  <c r="T534"/>
  <c r="R534"/>
  <c r="P534"/>
  <c r="BI532"/>
  <c r="BH532"/>
  <c r="BG532"/>
  <c r="BE532"/>
  <c r="T532"/>
  <c r="R532"/>
  <c r="P532"/>
  <c r="BI526"/>
  <c r="BH526"/>
  <c r="BG526"/>
  <c r="BE526"/>
  <c r="T526"/>
  <c r="R526"/>
  <c r="P526"/>
  <c r="BI520"/>
  <c r="BH520"/>
  <c r="BG520"/>
  <c r="BE520"/>
  <c r="T520"/>
  <c r="R520"/>
  <c r="P520"/>
  <c r="BI514"/>
  <c r="BH514"/>
  <c r="BG514"/>
  <c r="BE514"/>
  <c r="T514"/>
  <c r="R514"/>
  <c r="P514"/>
  <c r="BI508"/>
  <c r="BH508"/>
  <c r="BG508"/>
  <c r="BE508"/>
  <c r="T508"/>
  <c r="R508"/>
  <c r="P508"/>
  <c r="BI503"/>
  <c r="BH503"/>
  <c r="BG503"/>
  <c r="BE503"/>
  <c r="T503"/>
  <c r="R503"/>
  <c r="P503"/>
  <c r="BI501"/>
  <c r="BH501"/>
  <c r="BG501"/>
  <c r="BE501"/>
  <c r="T501"/>
  <c r="R501"/>
  <c r="P501"/>
  <c r="BI499"/>
  <c r="BH499"/>
  <c r="BG499"/>
  <c r="BE499"/>
  <c r="T499"/>
  <c r="R499"/>
  <c r="P499"/>
  <c r="BI494"/>
  <c r="BH494"/>
  <c r="BG494"/>
  <c r="BE494"/>
  <c r="T494"/>
  <c r="R494"/>
  <c r="P494"/>
  <c r="BI492"/>
  <c r="BH492"/>
  <c r="BG492"/>
  <c r="BE492"/>
  <c r="T492"/>
  <c r="R492"/>
  <c r="P492"/>
  <c r="BI490"/>
  <c r="BH490"/>
  <c r="BG490"/>
  <c r="BE490"/>
  <c r="T490"/>
  <c r="R490"/>
  <c r="P490"/>
  <c r="BI477"/>
  <c r="BH477"/>
  <c r="BG477"/>
  <c r="BE477"/>
  <c r="T477"/>
  <c r="T476"/>
  <c r="R477"/>
  <c r="R476"/>
  <c r="P477"/>
  <c r="P476"/>
  <c r="BI474"/>
  <c r="BH474"/>
  <c r="BG474"/>
  <c r="BE474"/>
  <c r="T474"/>
  <c r="R474"/>
  <c r="P474"/>
  <c r="BI473"/>
  <c r="BH473"/>
  <c r="BG473"/>
  <c r="BE473"/>
  <c r="T473"/>
  <c r="R473"/>
  <c r="P473"/>
  <c r="BI468"/>
  <c r="BH468"/>
  <c r="BG468"/>
  <c r="BE468"/>
  <c r="T468"/>
  <c r="R468"/>
  <c r="P468"/>
  <c r="BI467"/>
  <c r="BH467"/>
  <c r="BG467"/>
  <c r="BE467"/>
  <c r="T467"/>
  <c r="R467"/>
  <c r="P467"/>
  <c r="BI462"/>
  <c r="BH462"/>
  <c r="BG462"/>
  <c r="BE462"/>
  <c r="T462"/>
  <c r="R462"/>
  <c r="P462"/>
  <c r="BI461"/>
  <c r="BH461"/>
  <c r="BG461"/>
  <c r="BE461"/>
  <c r="T461"/>
  <c r="R461"/>
  <c r="P461"/>
  <c r="BI460"/>
  <c r="BH460"/>
  <c r="BG460"/>
  <c r="BE460"/>
  <c r="T460"/>
  <c r="R460"/>
  <c r="P460"/>
  <c r="BI459"/>
  <c r="BH459"/>
  <c r="BG459"/>
  <c r="BE459"/>
  <c r="T459"/>
  <c r="R459"/>
  <c r="P459"/>
  <c r="BI457"/>
  <c r="BH457"/>
  <c r="BG457"/>
  <c r="BE457"/>
  <c r="T457"/>
  <c r="R457"/>
  <c r="P457"/>
  <c r="BI455"/>
  <c r="BH455"/>
  <c r="BG455"/>
  <c r="BE455"/>
  <c r="T455"/>
  <c r="R455"/>
  <c r="P455"/>
  <c r="BI450"/>
  <c r="BH450"/>
  <c r="BG450"/>
  <c r="BE450"/>
  <c r="T450"/>
  <c r="R450"/>
  <c r="P450"/>
  <c r="BI444"/>
  <c r="BH444"/>
  <c r="BG444"/>
  <c r="BE444"/>
  <c r="T444"/>
  <c r="R444"/>
  <c r="P444"/>
  <c r="BI440"/>
  <c r="BH440"/>
  <c r="BG440"/>
  <c r="BE440"/>
  <c r="T440"/>
  <c r="R440"/>
  <c r="P440"/>
  <c r="BI437"/>
  <c r="BH437"/>
  <c r="BG437"/>
  <c r="BE437"/>
  <c r="T437"/>
  <c r="R437"/>
  <c r="P437"/>
  <c r="BI436"/>
  <c r="BH436"/>
  <c r="BG436"/>
  <c r="BE436"/>
  <c r="T436"/>
  <c r="R436"/>
  <c r="P436"/>
  <c r="BI435"/>
  <c r="BH435"/>
  <c r="BG435"/>
  <c r="BE435"/>
  <c r="T435"/>
  <c r="R435"/>
  <c r="P435"/>
  <c r="BI426"/>
  <c r="BH426"/>
  <c r="BG426"/>
  <c r="BE426"/>
  <c r="T426"/>
  <c r="R426"/>
  <c r="P426"/>
  <c r="BI416"/>
  <c r="BH416"/>
  <c r="BG416"/>
  <c r="BE416"/>
  <c r="T416"/>
  <c r="R416"/>
  <c r="P416"/>
  <c r="BI414"/>
  <c r="BH414"/>
  <c r="BG414"/>
  <c r="BE414"/>
  <c r="T414"/>
  <c r="R414"/>
  <c r="P414"/>
  <c r="BI411"/>
  <c r="BH411"/>
  <c r="BG411"/>
  <c r="BE411"/>
  <c r="T411"/>
  <c r="R411"/>
  <c r="P411"/>
  <c r="BI410"/>
  <c r="BH410"/>
  <c r="BG410"/>
  <c r="BE410"/>
  <c r="T410"/>
  <c r="R410"/>
  <c r="P410"/>
  <c r="BI408"/>
  <c r="BH408"/>
  <c r="BG408"/>
  <c r="BE408"/>
  <c r="T408"/>
  <c r="R408"/>
  <c r="P408"/>
  <c r="BI406"/>
  <c r="BH406"/>
  <c r="BG406"/>
  <c r="BE406"/>
  <c r="T406"/>
  <c r="R406"/>
  <c r="P406"/>
  <c r="BI404"/>
  <c r="BH404"/>
  <c r="BG404"/>
  <c r="BE404"/>
  <c r="T404"/>
  <c r="R404"/>
  <c r="P404"/>
  <c r="BI402"/>
  <c r="BH402"/>
  <c r="BG402"/>
  <c r="BE402"/>
  <c r="T402"/>
  <c r="R402"/>
  <c r="P402"/>
  <c r="BI399"/>
  <c r="BH399"/>
  <c r="BG399"/>
  <c r="BE399"/>
  <c r="T399"/>
  <c r="R399"/>
  <c r="P399"/>
  <c r="BI398"/>
  <c r="BH398"/>
  <c r="BG398"/>
  <c r="BE398"/>
  <c r="T398"/>
  <c r="R398"/>
  <c r="P398"/>
  <c r="BI396"/>
  <c r="BH396"/>
  <c r="BG396"/>
  <c r="BE396"/>
  <c r="T396"/>
  <c r="R396"/>
  <c r="P396"/>
  <c r="BI393"/>
  <c r="BH393"/>
  <c r="BG393"/>
  <c r="BE393"/>
  <c r="T393"/>
  <c r="R393"/>
  <c r="P393"/>
  <c r="BI391"/>
  <c r="BH391"/>
  <c r="BG391"/>
  <c r="BE391"/>
  <c r="T391"/>
  <c r="R391"/>
  <c r="P391"/>
  <c r="BI386"/>
  <c r="BH386"/>
  <c r="BG386"/>
  <c r="BE386"/>
  <c r="T386"/>
  <c r="R386"/>
  <c r="P386"/>
  <c r="BI381"/>
  <c r="BH381"/>
  <c r="BG381"/>
  <c r="BE381"/>
  <c r="T381"/>
  <c r="R381"/>
  <c r="P381"/>
  <c r="BI378"/>
  <c r="BH378"/>
  <c r="BG378"/>
  <c r="BE378"/>
  <c r="T378"/>
  <c r="R378"/>
  <c r="P378"/>
  <c r="BI377"/>
  <c r="BH377"/>
  <c r="BG377"/>
  <c r="BE377"/>
  <c r="T377"/>
  <c r="R377"/>
  <c r="P377"/>
  <c r="BI375"/>
  <c r="BH375"/>
  <c r="BG375"/>
  <c r="BE375"/>
  <c r="T375"/>
  <c r="R375"/>
  <c r="P375"/>
  <c r="BI373"/>
  <c r="BH373"/>
  <c r="BG373"/>
  <c r="BE373"/>
  <c r="T373"/>
  <c r="R373"/>
  <c r="P373"/>
  <c r="BI371"/>
  <c r="BH371"/>
  <c r="BG371"/>
  <c r="BE371"/>
  <c r="T371"/>
  <c r="R371"/>
  <c r="P371"/>
  <c r="BI369"/>
  <c r="BH369"/>
  <c r="BG369"/>
  <c r="BE369"/>
  <c r="T369"/>
  <c r="R369"/>
  <c r="P369"/>
  <c r="BI367"/>
  <c r="BH367"/>
  <c r="BG367"/>
  <c r="BE367"/>
  <c r="T367"/>
  <c r="R367"/>
  <c r="P367"/>
  <c r="BI365"/>
  <c r="BH365"/>
  <c r="BG365"/>
  <c r="BE365"/>
  <c r="T365"/>
  <c r="R365"/>
  <c r="P365"/>
  <c r="BI363"/>
  <c r="BH363"/>
  <c r="BG363"/>
  <c r="BE363"/>
  <c r="T363"/>
  <c r="R363"/>
  <c r="P363"/>
  <c r="BI361"/>
  <c r="BH361"/>
  <c r="BG361"/>
  <c r="BE361"/>
  <c r="T361"/>
  <c r="R361"/>
  <c r="P361"/>
  <c r="BI359"/>
  <c r="BH359"/>
  <c r="BG359"/>
  <c r="BE359"/>
  <c r="T359"/>
  <c r="R359"/>
  <c r="P359"/>
  <c r="BI357"/>
  <c r="BH357"/>
  <c r="BG357"/>
  <c r="BE357"/>
  <c r="T357"/>
  <c r="R357"/>
  <c r="P357"/>
  <c r="BI355"/>
  <c r="BH355"/>
  <c r="BG355"/>
  <c r="BE355"/>
  <c r="T355"/>
  <c r="R355"/>
  <c r="P355"/>
  <c r="BI353"/>
  <c r="BH353"/>
  <c r="BG353"/>
  <c r="BE353"/>
  <c r="T353"/>
  <c r="R353"/>
  <c r="P353"/>
  <c r="BI351"/>
  <c r="BH351"/>
  <c r="BG351"/>
  <c r="BE351"/>
  <c r="T351"/>
  <c r="R351"/>
  <c r="P351"/>
  <c r="BI349"/>
  <c r="BH349"/>
  <c r="BG349"/>
  <c r="BE349"/>
  <c r="T349"/>
  <c r="R349"/>
  <c r="P349"/>
  <c r="BI347"/>
  <c r="BH347"/>
  <c r="BG347"/>
  <c r="BE347"/>
  <c r="T347"/>
  <c r="R347"/>
  <c r="P347"/>
  <c r="BI345"/>
  <c r="BH345"/>
  <c r="BG345"/>
  <c r="BE345"/>
  <c r="T345"/>
  <c r="R345"/>
  <c r="P345"/>
  <c r="BI343"/>
  <c r="BH343"/>
  <c r="BG343"/>
  <c r="BE343"/>
  <c r="T343"/>
  <c r="R343"/>
  <c r="P343"/>
  <c r="BI341"/>
  <c r="BH341"/>
  <c r="BG341"/>
  <c r="BE341"/>
  <c r="T341"/>
  <c r="R341"/>
  <c r="P341"/>
  <c r="BI339"/>
  <c r="BH339"/>
  <c r="BG339"/>
  <c r="BE339"/>
  <c r="T339"/>
  <c r="R339"/>
  <c r="P339"/>
  <c r="BI337"/>
  <c r="BH337"/>
  <c r="BG337"/>
  <c r="BE337"/>
  <c r="T337"/>
  <c r="R337"/>
  <c r="P337"/>
  <c r="BI334"/>
  <c r="BH334"/>
  <c r="BG334"/>
  <c r="BE334"/>
  <c r="T334"/>
  <c r="R334"/>
  <c r="P334"/>
  <c r="BI332"/>
  <c r="BH332"/>
  <c r="BG332"/>
  <c r="BE332"/>
  <c r="T332"/>
  <c r="R332"/>
  <c r="P332"/>
  <c r="BI321"/>
  <c r="BH321"/>
  <c r="BG321"/>
  <c r="BE321"/>
  <c r="T321"/>
  <c r="R321"/>
  <c r="P321"/>
  <c r="BI317"/>
  <c r="BH317"/>
  <c r="BG317"/>
  <c r="BE317"/>
  <c r="T317"/>
  <c r="T316"/>
  <c r="R317"/>
  <c r="R316"/>
  <c r="P317"/>
  <c r="P316"/>
  <c r="BI314"/>
  <c r="BH314"/>
  <c r="BG314"/>
  <c r="BE314"/>
  <c r="T314"/>
  <c r="R314"/>
  <c r="P314"/>
  <c r="BI308"/>
  <c r="BH308"/>
  <c r="BG308"/>
  <c r="BE308"/>
  <c r="T308"/>
  <c r="R308"/>
  <c r="P308"/>
  <c r="BI306"/>
  <c r="BH306"/>
  <c r="BG306"/>
  <c r="BE306"/>
  <c r="T306"/>
  <c r="R306"/>
  <c r="P306"/>
  <c r="BI304"/>
  <c r="BH304"/>
  <c r="BG304"/>
  <c r="BE304"/>
  <c r="T304"/>
  <c r="R304"/>
  <c r="P304"/>
  <c r="BI290"/>
  <c r="BH290"/>
  <c r="BG290"/>
  <c r="BE290"/>
  <c r="T290"/>
  <c r="R290"/>
  <c r="P290"/>
  <c r="BI280"/>
  <c r="BH280"/>
  <c r="BG280"/>
  <c r="BE280"/>
  <c r="T280"/>
  <c r="R280"/>
  <c r="P280"/>
  <c r="BI278"/>
  <c r="BH278"/>
  <c r="BG278"/>
  <c r="BE278"/>
  <c r="T278"/>
  <c r="R278"/>
  <c r="P278"/>
  <c r="BI268"/>
  <c r="BH268"/>
  <c r="BG268"/>
  <c r="BE268"/>
  <c r="T268"/>
  <c r="R268"/>
  <c r="P268"/>
  <c r="BI265"/>
  <c r="BH265"/>
  <c r="BG265"/>
  <c r="BE265"/>
  <c r="T265"/>
  <c r="R265"/>
  <c r="P265"/>
  <c r="BI260"/>
  <c r="BH260"/>
  <c r="BG260"/>
  <c r="BE260"/>
  <c r="T260"/>
  <c r="R260"/>
  <c r="P260"/>
  <c r="BI249"/>
  <c r="BH249"/>
  <c r="BG249"/>
  <c r="BE249"/>
  <c r="T249"/>
  <c r="R249"/>
  <c r="P249"/>
  <c r="BI246"/>
  <c r="BH246"/>
  <c r="BG246"/>
  <c r="BE246"/>
  <c r="T246"/>
  <c r="R246"/>
  <c r="P246"/>
  <c r="BI235"/>
  <c r="BH235"/>
  <c r="BG235"/>
  <c r="BE235"/>
  <c r="T235"/>
  <c r="R235"/>
  <c r="P235"/>
  <c r="BI228"/>
  <c r="BH228"/>
  <c r="BG228"/>
  <c r="BE228"/>
  <c r="T228"/>
  <c r="R228"/>
  <c r="P228"/>
  <c r="BI221"/>
  <c r="BH221"/>
  <c r="BG221"/>
  <c r="BE221"/>
  <c r="T221"/>
  <c r="R221"/>
  <c r="P221"/>
  <c r="BI214"/>
  <c r="BH214"/>
  <c r="BG214"/>
  <c r="BE214"/>
  <c r="T214"/>
  <c r="R214"/>
  <c r="P214"/>
  <c r="BI207"/>
  <c r="BH207"/>
  <c r="BG207"/>
  <c r="BE207"/>
  <c r="T207"/>
  <c r="R207"/>
  <c r="P207"/>
  <c r="BI196"/>
  <c r="BH196"/>
  <c r="BG196"/>
  <c r="BE196"/>
  <c r="T196"/>
  <c r="R196"/>
  <c r="P196"/>
  <c r="BI185"/>
  <c r="BH185"/>
  <c r="BG185"/>
  <c r="BE185"/>
  <c r="T185"/>
  <c r="R185"/>
  <c r="P185"/>
  <c r="BI174"/>
  <c r="BH174"/>
  <c r="BG174"/>
  <c r="BE174"/>
  <c r="T174"/>
  <c r="R174"/>
  <c r="P174"/>
  <c r="BI163"/>
  <c r="BH163"/>
  <c r="BG163"/>
  <c r="BE163"/>
  <c r="T163"/>
  <c r="R163"/>
  <c r="P163"/>
  <c r="BI152"/>
  <c r="BH152"/>
  <c r="BG152"/>
  <c r="BE152"/>
  <c r="T152"/>
  <c r="R152"/>
  <c r="P152"/>
  <c r="BI141"/>
  <c r="BH141"/>
  <c r="BG141"/>
  <c r="BE141"/>
  <c r="T141"/>
  <c r="R141"/>
  <c r="P141"/>
  <c r="BI130"/>
  <c r="BH130"/>
  <c r="BG130"/>
  <c r="BE130"/>
  <c r="T130"/>
  <c r="R130"/>
  <c r="P130"/>
  <c r="BI119"/>
  <c r="BH119"/>
  <c r="BG119"/>
  <c r="BE119"/>
  <c r="T119"/>
  <c r="R119"/>
  <c r="P119"/>
  <c r="BI114"/>
  <c r="BH114"/>
  <c r="BG114"/>
  <c r="BE114"/>
  <c r="T114"/>
  <c r="R114"/>
  <c r="P114"/>
  <c r="BI110"/>
  <c r="BH110"/>
  <c r="BG110"/>
  <c r="BE110"/>
  <c r="T110"/>
  <c r="R110"/>
  <c r="P110"/>
  <c r="BI106"/>
  <c r="BH106"/>
  <c r="BG106"/>
  <c r="BE106"/>
  <c r="T106"/>
  <c r="R106"/>
  <c r="P106"/>
  <c r="J100"/>
  <c r="J99"/>
  <c r="F99"/>
  <c r="F97"/>
  <c r="E95"/>
  <c r="J55"/>
  <c r="J54"/>
  <c r="F54"/>
  <c r="F52"/>
  <c r="E50"/>
  <c r="J18"/>
  <c r="E18"/>
  <c r="F100"/>
  <c r="J17"/>
  <c r="J12"/>
  <c r="J52"/>
  <c r="E7"/>
  <c r="E93"/>
  <c i="1" r="L50"/>
  <c r="AM50"/>
  <c r="AM49"/>
  <c r="L49"/>
  <c r="AM47"/>
  <c r="L47"/>
  <c r="L45"/>
  <c r="L44"/>
  <c i="2" r="J719"/>
  <c r="BK632"/>
  <c r="BK501"/>
  <c r="BK393"/>
  <c r="BK114"/>
  <c r="J623"/>
  <c r="BK437"/>
  <c r="J649"/>
  <c r="BK314"/>
  <c r="BK334"/>
  <c r="J375"/>
  <c r="J363"/>
  <c r="BK402"/>
  <c r="J141"/>
  <c i="3" r="BK90"/>
  <c i="2" r="BK532"/>
  <c r="BK221"/>
  <c r="BK675"/>
  <c r="J353"/>
  <c r="BK355"/>
  <c i="3" r="J83"/>
  <c i="2" r="J655"/>
  <c r="BK562"/>
  <c r="J399"/>
  <c r="BK704"/>
  <c r="BK450"/>
  <c r="BK614"/>
  <c r="J196"/>
  <c r="J365"/>
  <c r="J416"/>
  <c r="BK280"/>
  <c r="J359"/>
  <c i="3" r="BK91"/>
  <c i="2" r="J609"/>
  <c r="J228"/>
  <c r="J459"/>
  <c r="J520"/>
  <c r="BK581"/>
  <c r="J460"/>
  <c i="3" r="J92"/>
  <c i="2" r="BK759"/>
  <c r="J575"/>
  <c r="J754"/>
  <c r="BK228"/>
  <c r="J749"/>
  <c r="BK816"/>
  <c r="BK477"/>
  <c r="BK357"/>
  <c r="J347"/>
  <c r="BK594"/>
  <c r="J351"/>
  <c r="BK174"/>
  <c r="BK649"/>
  <c r="BK308"/>
  <c r="BK609"/>
  <c r="J818"/>
  <c r="BK119"/>
  <c r="BK435"/>
  <c r="BK386"/>
  <c r="BK351"/>
  <c i="3" r="J86"/>
  <c i="2" r="BK406"/>
  <c r="BK462"/>
  <c r="J675"/>
  <c r="BK381"/>
  <c r="BK731"/>
  <c r="J614"/>
  <c r="BK163"/>
  <c r="J207"/>
  <c r="J737"/>
  <c r="BK520"/>
  <c r="BK737"/>
  <c r="J377"/>
  <c r="BK611"/>
  <c r="J355"/>
  <c r="BK416"/>
  <c r="BK214"/>
  <c i="3" r="J91"/>
  <c i="2" r="J462"/>
  <c r="J249"/>
  <c i="3" r="BK93"/>
  <c i="2" r="BK494"/>
  <c r="BK818"/>
  <c r="J260"/>
  <c r="J603"/>
  <c r="BK436"/>
  <c r="J308"/>
  <c r="BK398"/>
  <c r="J731"/>
  <c r="J526"/>
  <c r="J681"/>
  <c r="J611"/>
  <c r="BK623"/>
  <c r="BK343"/>
  <c i="3" r="BK89"/>
  <c i="2" r="BK353"/>
  <c r="BK698"/>
  <c r="BK551"/>
  <c r="J716"/>
  <c r="J163"/>
  <c r="J540"/>
  <c r="BK473"/>
  <c r="J349"/>
  <c r="J343"/>
  <c r="BK152"/>
  <c r="J341"/>
  <c r="BK185"/>
  <c r="BK468"/>
  <c r="J106"/>
  <c r="J644"/>
  <c r="BK306"/>
  <c r="BK691"/>
  <c r="J152"/>
  <c r="BK567"/>
  <c r="BK540"/>
  <c r="J367"/>
  <c i="3" r="J90"/>
  <c i="2" r="J709"/>
  <c r="BK375"/>
  <c r="BK426"/>
  <c r="BK207"/>
  <c r="BK460"/>
  <c r="J671"/>
  <c r="J499"/>
  <c r="BK583"/>
  <c r="BK410"/>
  <c r="J314"/>
  <c r="BK321"/>
  <c r="J334"/>
  <c r="BK709"/>
  <c r="BK776"/>
  <c r="J492"/>
  <c r="BK526"/>
  <c r="BK373"/>
  <c r="J704"/>
  <c r="J632"/>
  <c r="J436"/>
  <c r="BK196"/>
  <c r="BK603"/>
  <c r="BK411"/>
  <c r="J551"/>
  <c r="BK349"/>
  <c r="BK396"/>
  <c r="BK377"/>
  <c r="BK414"/>
  <c r="J317"/>
  <c r="J174"/>
  <c r="BK661"/>
  <c r="J556"/>
  <c r="BK556"/>
  <c r="J411"/>
  <c r="J457"/>
  <c r="BK110"/>
  <c r="BK317"/>
  <c r="J661"/>
  <c r="BK666"/>
  <c r="J246"/>
  <c r="J714"/>
  <c r="J278"/>
  <c r="J381"/>
  <c r="BK246"/>
  <c r="BK345"/>
  <c r="J514"/>
  <c r="BK719"/>
  <c r="BK546"/>
  <c r="J787"/>
  <c r="J468"/>
  <c r="J567"/>
  <c r="J119"/>
  <c r="J393"/>
  <c r="BK455"/>
  <c r="BK106"/>
  <c r="BK754"/>
  <c r="J508"/>
  <c r="BK743"/>
  <c r="J691"/>
  <c r="J467"/>
  <c r="BK408"/>
  <c r="J185"/>
  <c r="BK347"/>
  <c r="J503"/>
  <c r="BK474"/>
  <c r="BK440"/>
  <c r="J321"/>
  <c r="J402"/>
  <c r="BK378"/>
  <c i="3" r="BK83"/>
  <c i="2" r="BK764"/>
  <c r="BK492"/>
  <c r="J816"/>
  <c r="J474"/>
  <c r="J604"/>
  <c r="J265"/>
  <c r="J214"/>
  <c r="J361"/>
  <c r="BK130"/>
  <c r="J404"/>
  <c r="J641"/>
  <c r="J369"/>
  <c r="J725"/>
  <c r="J410"/>
  <c r="BK575"/>
  <c r="BK655"/>
  <c r="BK459"/>
  <c r="BK337"/>
  <c r="J337"/>
  <c i="3" r="BK86"/>
  <c i="2" r="BK805"/>
  <c r="J304"/>
  <c r="BK339"/>
  <c i="3" r="J93"/>
  <c i="2" r="J689"/>
  <c r="J592"/>
  <c r="BK444"/>
  <c r="J235"/>
  <c r="J698"/>
  <c r="BK577"/>
  <c r="J345"/>
  <c r="BK457"/>
  <c r="J435"/>
  <c r="J473"/>
  <c r="J534"/>
  <c r="J290"/>
  <c r="J371"/>
  <c r="BK249"/>
  <c r="BK604"/>
  <c r="BK725"/>
  <c r="BK564"/>
  <c r="J386"/>
  <c r="BK404"/>
  <c r="J776"/>
  <c r="BK683"/>
  <c r="J546"/>
  <c r="BK367"/>
  <c r="BK787"/>
  <c r="BK671"/>
  <c r="BK467"/>
  <c r="BK695"/>
  <c r="J455"/>
  <c r="BK490"/>
  <c r="J490"/>
  <c r="BK461"/>
  <c r="BK399"/>
  <c r="BK341"/>
  <c r="BK697"/>
  <c r="J440"/>
  <c r="BK592"/>
  <c r="J501"/>
  <c r="BK332"/>
  <c r="J695"/>
  <c r="BK714"/>
  <c r="J130"/>
  <c r="J461"/>
  <c r="J477"/>
  <c r="J666"/>
  <c r="J280"/>
  <c r="J357"/>
  <c r="BK268"/>
  <c r="BK141"/>
  <c r="J306"/>
  <c r="J339"/>
  <c r="BK681"/>
  <c r="J564"/>
  <c r="BK369"/>
  <c r="BK689"/>
  <c r="BK716"/>
  <c r="J594"/>
  <c r="BK391"/>
  <c r="J396"/>
  <c r="BK304"/>
  <c r="J450"/>
  <c r="J683"/>
  <c r="J562"/>
  <c r="BK749"/>
  <c r="J577"/>
  <c r="J764"/>
  <c r="BK363"/>
  <c r="J532"/>
  <c r="BK503"/>
  <c r="BK361"/>
  <c i="1" r="AS54"/>
  <c i="2" r="J114"/>
  <c r="J437"/>
  <c r="BK235"/>
  <c r="J408"/>
  <c r="J743"/>
  <c r="J444"/>
  <c r="J268"/>
  <c r="J221"/>
  <c r="BK514"/>
  <c i="3" r="BK92"/>
  <c i="2" r="J332"/>
  <c r="BK359"/>
  <c r="BK265"/>
  <c i="3" r="J89"/>
  <c i="2" r="J391"/>
  <c r="BK371"/>
  <c r="J373"/>
  <c r="BK365"/>
  <c r="J805"/>
  <c r="BK641"/>
  <c r="J581"/>
  <c r="J697"/>
  <c r="BK534"/>
  <c r="J398"/>
  <c i="3" r="J85"/>
  <c i="2" r="BK290"/>
  <c r="BK644"/>
  <c r="J414"/>
  <c r="J759"/>
  <c r="J494"/>
  <c r="BK508"/>
  <c r="BK499"/>
  <c r="J426"/>
  <c r="J110"/>
  <c r="BK278"/>
  <c i="3" r="BK85"/>
  <c i="2" r="J583"/>
  <c r="J378"/>
  <c r="J406"/>
  <c r="BK260"/>
  <c l="1" r="BK118"/>
  <c r="J118"/>
  <c r="J62"/>
  <c r="T267"/>
  <c r="P336"/>
  <c r="BK395"/>
  <c r="J395"/>
  <c r="J70"/>
  <c r="BK439"/>
  <c r="J439"/>
  <c r="J74"/>
  <c r="P507"/>
  <c r="P643"/>
  <c r="R118"/>
  <c r="P303"/>
  <c r="BK336"/>
  <c r="J336"/>
  <c r="J68"/>
  <c r="T380"/>
  <c r="P413"/>
  <c r="T425"/>
  <c r="P498"/>
  <c r="BK566"/>
  <c r="J566"/>
  <c r="J79"/>
  <c r="T613"/>
  <c r="P775"/>
  <c r="BK105"/>
  <c r="J105"/>
  <c r="J61"/>
  <c r="P105"/>
  <c r="R105"/>
  <c r="T105"/>
  <c r="BK267"/>
  <c r="J267"/>
  <c r="J63"/>
  <c r="R267"/>
  <c r="R303"/>
  <c r="BK320"/>
  <c r="J320"/>
  <c r="J67"/>
  <c r="P320"/>
  <c r="T336"/>
  <c r="P380"/>
  <c r="T395"/>
  <c r="P401"/>
  <c r="BK413"/>
  <c r="J413"/>
  <c r="J72"/>
  <c r="T413"/>
  <c r="P425"/>
  <c r="P439"/>
  <c r="P489"/>
  <c r="T489"/>
  <c r="T498"/>
  <c r="R507"/>
  <c r="R566"/>
  <c r="P613"/>
  <c r="BK643"/>
  <c r="J643"/>
  <c r="J81"/>
  <c r="BK718"/>
  <c r="J718"/>
  <c r="J82"/>
  <c r="R718"/>
  <c r="R775"/>
  <c r="P118"/>
  <c r="BK303"/>
  <c r="J303"/>
  <c r="J64"/>
  <c r="T320"/>
  <c r="BK380"/>
  <c r="J380"/>
  <c r="J69"/>
  <c r="P395"/>
  <c r="R401"/>
  <c r="R439"/>
  <c r="BK507"/>
  <c r="J507"/>
  <c r="J78"/>
  <c r="T566"/>
  <c r="R643"/>
  <c r="BK775"/>
  <c r="J775"/>
  <c r="J83"/>
  <c r="T118"/>
  <c r="P267"/>
  <c r="T303"/>
  <c r="R320"/>
  <c r="R336"/>
  <c r="R380"/>
  <c r="R395"/>
  <c r="BK401"/>
  <c r="J401"/>
  <c r="J71"/>
  <c r="T401"/>
  <c r="R413"/>
  <c r="BK425"/>
  <c r="J425"/>
  <c r="J73"/>
  <c r="R425"/>
  <c r="T439"/>
  <c r="BK489"/>
  <c r="J489"/>
  <c r="J76"/>
  <c r="R489"/>
  <c r="BK498"/>
  <c r="J498"/>
  <c r="J77"/>
  <c r="R498"/>
  <c r="T507"/>
  <c r="P566"/>
  <c r="BK613"/>
  <c r="J613"/>
  <c r="J80"/>
  <c r="R613"/>
  <c r="T643"/>
  <c r="P718"/>
  <c r="T718"/>
  <c r="T775"/>
  <c i="3" r="BK82"/>
  <c r="J82"/>
  <c r="J60"/>
  <c r="P82"/>
  <c r="R82"/>
  <c r="T82"/>
  <c r="BK88"/>
  <c r="J88"/>
  <c r="J61"/>
  <c r="P88"/>
  <c r="R88"/>
  <c r="T88"/>
  <c i="2" r="BK316"/>
  <c r="J316"/>
  <c r="J65"/>
  <c r="BK476"/>
  <c r="J476"/>
  <c r="J75"/>
  <c i="3" r="E71"/>
  <c i="2" r="BK104"/>
  <c r="J104"/>
  <c r="J60"/>
  <c i="3" r="F55"/>
  <c r="J75"/>
  <c r="BF86"/>
  <c r="BF92"/>
  <c r="BF83"/>
  <c r="BF85"/>
  <c r="BF89"/>
  <c r="BF90"/>
  <c r="BF91"/>
  <c r="BF93"/>
  <c i="2" r="BF106"/>
  <c r="BF268"/>
  <c r="BF278"/>
  <c r="BF280"/>
  <c r="BF308"/>
  <c r="BF337"/>
  <c r="E48"/>
  <c r="F55"/>
  <c r="J97"/>
  <c r="BF246"/>
  <c r="BF353"/>
  <c r="BF363"/>
  <c r="BF378"/>
  <c r="BF130"/>
  <c r="BF163"/>
  <c r="BF174"/>
  <c r="BF306"/>
  <c r="BF347"/>
  <c r="BF355"/>
  <c r="BF359"/>
  <c r="BF361"/>
  <c r="BF371"/>
  <c r="BF436"/>
  <c r="BF437"/>
  <c r="BF141"/>
  <c r="BF207"/>
  <c r="BF373"/>
  <c r="BF393"/>
  <c r="BF408"/>
  <c r="BF411"/>
  <c r="BF426"/>
  <c r="BF467"/>
  <c r="BF114"/>
  <c r="BF152"/>
  <c r="BF265"/>
  <c r="BF314"/>
  <c r="BF321"/>
  <c r="BF345"/>
  <c r="BF369"/>
  <c r="BF375"/>
  <c r="BF381"/>
  <c r="BF391"/>
  <c r="BF462"/>
  <c r="BF474"/>
  <c r="BF119"/>
  <c r="BF196"/>
  <c r="BF260"/>
  <c r="BF290"/>
  <c r="BF304"/>
  <c r="BF334"/>
  <c r="BF435"/>
  <c r="BF492"/>
  <c r="BF499"/>
  <c r="BF520"/>
  <c r="BF556"/>
  <c r="BF594"/>
  <c r="BF349"/>
  <c r="BF398"/>
  <c r="BF450"/>
  <c r="BF477"/>
  <c r="BF490"/>
  <c r="BF508"/>
  <c r="BF564"/>
  <c r="BF603"/>
  <c r="BF343"/>
  <c r="BF404"/>
  <c r="BF494"/>
  <c r="BF577"/>
  <c r="BF317"/>
  <c r="BF332"/>
  <c r="BF357"/>
  <c r="BF399"/>
  <c r="BF410"/>
  <c r="BF468"/>
  <c r="BF546"/>
  <c r="BF575"/>
  <c r="BF402"/>
  <c r="BF416"/>
  <c r="BF444"/>
  <c r="BF459"/>
  <c r="BF460"/>
  <c r="BF501"/>
  <c r="BF503"/>
  <c r="BF514"/>
  <c r="BF526"/>
  <c r="BF581"/>
  <c r="BF611"/>
  <c r="BF623"/>
  <c r="BF754"/>
  <c r="BF805"/>
  <c r="BF110"/>
  <c r="BF214"/>
  <c r="BF221"/>
  <c r="BF339"/>
  <c r="BF351"/>
  <c r="BF377"/>
  <c r="BF396"/>
  <c r="BF414"/>
  <c r="BF440"/>
  <c r="BF457"/>
  <c r="BF551"/>
  <c r="BF583"/>
  <c r="BF592"/>
  <c r="BF609"/>
  <c r="BF614"/>
  <c r="BF671"/>
  <c r="BF683"/>
  <c r="BF689"/>
  <c r="BF698"/>
  <c r="BF714"/>
  <c r="BF719"/>
  <c r="BF725"/>
  <c r="BF731"/>
  <c r="BF737"/>
  <c r="BF749"/>
  <c r="BF764"/>
  <c r="BF776"/>
  <c r="BF787"/>
  <c r="BF816"/>
  <c r="BF818"/>
  <c r="BF185"/>
  <c r="BF228"/>
  <c r="BF235"/>
  <c r="BF249"/>
  <c r="BF341"/>
  <c r="BF365"/>
  <c r="BF367"/>
  <c r="BF386"/>
  <c r="BF406"/>
  <c r="BF455"/>
  <c r="BF461"/>
  <c r="BF473"/>
  <c r="BF532"/>
  <c r="BF534"/>
  <c r="BF540"/>
  <c r="BF562"/>
  <c r="BF567"/>
  <c r="BF604"/>
  <c r="BF632"/>
  <c r="BF641"/>
  <c r="BF644"/>
  <c r="BF649"/>
  <c r="BF655"/>
  <c r="BF661"/>
  <c r="BF666"/>
  <c r="BF675"/>
  <c r="BF681"/>
  <c r="BF691"/>
  <c r="BF695"/>
  <c r="BF697"/>
  <c r="BF704"/>
  <c r="BF709"/>
  <c r="BF716"/>
  <c r="BF743"/>
  <c r="BF759"/>
  <c r="F33"/>
  <c i="1" r="AZ55"/>
  <c i="3" r="J33"/>
  <c i="1" r="AV56"/>
  <c i="3" r="F33"/>
  <c i="1" r="AZ56"/>
  <c i="3" r="F37"/>
  <c i="1" r="BD56"/>
  <c i="2" r="F36"/>
  <c i="1" r="BC55"/>
  <c i="3" r="F35"/>
  <c i="1" r="BB56"/>
  <c i="2" r="F37"/>
  <c i="1" r="BD55"/>
  <c i="2" r="J33"/>
  <c i="1" r="AV55"/>
  <c i="2" r="F35"/>
  <c i="1" r="BB55"/>
  <c i="3" r="F36"/>
  <c i="1" r="BC56"/>
  <c i="2" l="1" r="T104"/>
  <c i="3" r="R81"/>
  <c r="P81"/>
  <c i="1" r="AU56"/>
  <c i="2" r="R319"/>
  <c r="T319"/>
  <c r="T103"/>
  <c i="3" r="T81"/>
  <c i="2" r="P319"/>
  <c r="R104"/>
  <c r="R103"/>
  <c r="P104"/>
  <c r="P103"/>
  <c i="1" r="AU55"/>
  <c i="2" r="BK319"/>
  <c r="J319"/>
  <c r="J66"/>
  <c i="3" r="BK81"/>
  <c r="J81"/>
  <c r="J59"/>
  <c i="2" r="J34"/>
  <c i="1" r="AW55"/>
  <c r="AT55"/>
  <c r="BD54"/>
  <c r="W33"/>
  <c r="BB54"/>
  <c r="AX54"/>
  <c i="2" r="F34"/>
  <c i="1" r="BA55"/>
  <c r="BC54"/>
  <c r="W32"/>
  <c i="3" r="F34"/>
  <c i="1" r="BA56"/>
  <c r="AZ54"/>
  <c r="W29"/>
  <c i="3" r="J34"/>
  <c i="1" r="AW56"/>
  <c r="AT56"/>
  <c i="2" l="1" r="BK103"/>
  <c r="J103"/>
  <c r="J59"/>
  <c i="1" r="AV54"/>
  <c r="AK29"/>
  <c r="AY54"/>
  <c r="AU54"/>
  <c i="3" r="J30"/>
  <c i="1" r="AG56"/>
  <c r="BA54"/>
  <c r="AW54"/>
  <c r="AK30"/>
  <c r="W31"/>
  <c i="2" r="J30"/>
  <c i="1" r="AG55"/>
  <c r="AG54"/>
  <c r="AK26"/>
  <c i="3" l="1" r="J39"/>
  <c i="1" r="AK35"/>
  <c i="2" r="J39"/>
  <c i="1" r="AN55"/>
  <c r="AN56"/>
  <c r="AT54"/>
  <c r="AN54"/>
  <c r="W30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<sst xmlns="http://schemas.openxmlformats.org/spreadsheetml/2006/main">
  <si>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</si>
  <si>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</si>
  <si>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</si>
  <si>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</si>
  <si>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</si>
  <si>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{e5259e28-b117-4b5a-8c45-269d4697d3cc}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</si>
  <si>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</si>
  <si>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</si>
  <si>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</si>
  <si>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</si>
  <si>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</si>
  <si>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</si>
  <si>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</si>
  <si>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</si>
  <si>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2025_18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</si>
  <si>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</si>
  <si>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</si>
  <si>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 xml:space="preserve">Stavební úpravy b.j. č.4  b BD č.p. 6, Dvorce</t>
  </si>
  <si>
    <t>KSO:</t>
  </si>
  <si>
    <t/>
  </si>
  <si>
    <t>CC-CZ:</t>
  </si>
  <si>
    <t>Místo:</t>
  </si>
  <si>
    <t>Dvorce</t>
  </si>
  <si>
    <t>Datum:</t>
  </si>
  <si>
    <t>6. 10. 2025</t>
  </si>
  <si>
    <t>Zadavatel:</t>
  </si>
  <si>
    <t>IČ:</t>
  </si>
  <si>
    <t>00295973</t>
  </si>
  <si>
    <t>Obec Dvorce</t>
  </si>
  <si>
    <t>DIČ:</t>
  </si>
  <si>
    <t>CZ00295973</t>
  </si>
  <si>
    <t>Účastník:</t>
  </si>
  <si>
    <t>Vyplň údaj</t>
  </si>
  <si>
    <t>Projektant:</t>
  </si>
  <si>
    <t>01367269</t>
  </si>
  <si>
    <t>Ing. Bronislav Böhm</t>
  </si>
  <si>
    <t>True</t>
  </si>
  <si>
    <t>Zpracovatel:</t>
  </si>
  <si>
    <t>09865527</t>
  </si>
  <si>
    <t>Michal Pešek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</si>
  <si>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</si>
  <si>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</si>
  <si>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</si>
  <si>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</si>
  <si>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</si>
  <si>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</si>
  <si>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</si>
  <si>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</si>
  <si>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</si>
  <si>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</si>
  <si>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</si>
  <si>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</si>
  <si>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</si>
  <si>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</si>
  <si>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</si>
  <si>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</si>
  <si>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</si>
  <si>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</si>
  <si>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</si>
  <si>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</si>
  <si>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</si>
  <si>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</si>
  <si>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</si>
  <si>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</si>
  <si>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</si>
  <si>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</si>
  <si>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</si>
  <si>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</si>
  <si>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</si>
  <si>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</si>
  <si>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</si>
  <si>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</si>
  <si>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</si>
  <si>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</si>
  <si>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</si>
  <si>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</si>
  <si>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</si>
  <si>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</si>
  <si>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</si>
  <si>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</si>
  <si>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</si>
  <si>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</si>
  <si>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Stavební práce</t>
  </si>
  <si>
    <t>STA</t>
  </si>
  <si>
    <t>1</t>
  </si>
  <si>
    <t>{db6a4d5b-0c96-4012-bb5f-41f55d035d7b}</t>
  </si>
  <si>
    <t>SO02</t>
  </si>
  <si>
    <t>Vedlejší rozpočtové náklady</t>
  </si>
  <si>
    <t>{66622d81-9b62-464b-985e-7c45a510250d}</t>
  </si>
  <si>
    <t>KRYCÍ LIST SOUPISU PRACÍ</t>
  </si>
  <si>
    <t>Objekt:</t>
  </si>
  <si>
    <t>SO01 - Stavební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</si>
  <si>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</si>
  <si>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</si>
  <si>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</si>
  <si>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</si>
  <si>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</si>
  <si>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</si>
  <si>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</si>
  <si>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</si>
  <si>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</si>
  <si>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</si>
  <si>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</si>
  <si>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</si>
  <si>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725 - Zdravotechnika - zařizovací předměty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</si>
  <si>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</si>
  <si>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</si>
  <si>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</si>
  <si>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</si>
  <si>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763 - Konstrukce suché výstavby</t>
  </si>
  <si>
    <t xml:space="preserve">    766 - Konstrukce truhlářské</t>
  </si>
  <si>
    <t xml:space="preserve">    766-1 - Sestava kuchyňské linky</t>
  </si>
  <si>
    <t xml:space="preserve">    766-2 - Sestava kuchyňské spíže</t>
  </si>
  <si>
    <t xml:space="preserve">    766-3 - Sestava vestavěné dvoukřídlové skříně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</si>
  <si>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</si>
  <si>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</si>
  <si>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</si>
  <si>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</si>
  <si>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</si>
  <si>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</si>
  <si>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</si>
  <si>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</si>
  <si>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</si>
  <si>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</si>
  <si>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</si>
  <si>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</si>
  <si>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</si>
  <si>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</si>
  <si>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</si>
  <si>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</si>
  <si>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</si>
  <si>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</si>
  <si>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</si>
  <si>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</si>
  <si>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</si>
  <si>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</si>
  <si>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</si>
  <si>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</si>
  <si>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</si>
  <si>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342272205</t>
  </si>
  <si>
    <t>Příčky z pórobetonových tvárnic hladkých na tenké maltové lože objemová hmotnost do 500 kg/m3, tloušťka příčky 50 mm</t>
  </si>
  <si>
    <t>m2</t>
  </si>
  <si>
    <t>CS ÚRS 2025 02</t>
  </si>
  <si>
    <t>4</t>
  </si>
  <si>
    <t>2</t>
  </si>
  <si>
    <t>Online PSC</t>
  </si>
  <si>
    <t>https://podminky.urs.cz/item/CS_URS_2025_02/342272205</t>
  </si>
  <si>
    <t>VV</t>
  </si>
  <si>
    <t>(1,05*2,75)"míst.č. 2.2</t>
  </si>
  <si>
    <t>Součet</t>
  </si>
  <si>
    <t>342272215</t>
  </si>
  <si>
    <t>Příčky z pórobetonových tvárnic hladkých na tenké maltové lože objemová hmotnost do 500 kg/m3, tloušťka příčky 75 mm</t>
  </si>
  <si>
    <t>https://podminky.urs.cz/item/CS_URS_2025_02/342272215</t>
  </si>
  <si>
    <t>(0,82+0,58)*2,75"míst.č. 2.3 , 2.6</t>
  </si>
  <si>
    <t>342272225</t>
  </si>
  <si>
    <t>Příčky z pórobetonových tvárnic hladkých na tenké maltové lože objemová hmotnost do 500 kg/m3, tloušťka příčky 100 mm</t>
  </si>
  <si>
    <t>6</t>
  </si>
  <si>
    <t>https://podminky.urs.cz/item/CS_URS_2025_02/342272225</t>
  </si>
  <si>
    <t>(3,34+1,4)*2,75"míst.č. 2.4 , 2.3</t>
  </si>
  <si>
    <t>Úpravy povrchů, podlahy a osazování výplní</t>
  </si>
  <si>
    <t>611131121</t>
  </si>
  <si>
    <t>Podkladní a spojovací vrstva vnitřních omítaných ploch penetrace disperzní nanášená ručně stropů</t>
  </si>
  <si>
    <t>10</t>
  </si>
  <si>
    <t>https://podminky.urs.cz/item/CS_URS_2025_02/611131121</t>
  </si>
  <si>
    <t>Penetrace stropů po odstranění stávajících omítek</t>
  </si>
  <si>
    <t>5,62"míst.č. 2.1</t>
  </si>
  <si>
    <t>1,16"míst.č. 2.2</t>
  </si>
  <si>
    <t>3,23"míst.č. 2.3</t>
  </si>
  <si>
    <t>10,46"míst.č. 2.4</t>
  </si>
  <si>
    <t>19,7"míst.č. 2.5</t>
  </si>
  <si>
    <t>2"míst.č. 2.6</t>
  </si>
  <si>
    <t>11,73"míst.č. 2.7</t>
  </si>
  <si>
    <t>5</t>
  </si>
  <si>
    <t>611142001</t>
  </si>
  <si>
    <t>Pletivo vnitřních ploch v ploše nebo pruzích, na plném podkladu sklovláknité vtlačené do tmelu včetně tmelu stropů</t>
  </si>
  <si>
    <t>https://podminky.urs.cz/item/CS_URS_2025_02/611142001</t>
  </si>
  <si>
    <t>Nová povrchová úprava</t>
  </si>
  <si>
    <t>611311131</t>
  </si>
  <si>
    <t>Vápenný štuk vnitřních ploch tloušťky do 3 mm vodorovných konstrukcí stropů rovných</t>
  </si>
  <si>
    <t>14</t>
  </si>
  <si>
    <t>https://podminky.urs.cz/item/CS_URS_2025_02/611311131</t>
  </si>
  <si>
    <t>7</t>
  </si>
  <si>
    <t>611321121</t>
  </si>
  <si>
    <t>Omítka vápenocementová vnitřních ploch nanášená ručně jednovrstvá, tloušťky do 10 mm hladká vodorovných konstrukcí stropů rovných</t>
  </si>
  <si>
    <t>16</t>
  </si>
  <si>
    <t>https://podminky.urs.cz/item/CS_URS_2025_02/611321121</t>
  </si>
  <si>
    <t>Vyrovnání podkladu pod štukovou omítku</t>
  </si>
  <si>
    <t>8</t>
  </si>
  <si>
    <t>612131121</t>
  </si>
  <si>
    <t>Podkladní a spojovací vrstva vnitřních omítaných ploch penetrace disperzní nanášená ručně stěn</t>
  </si>
  <si>
    <t>18</t>
  </si>
  <si>
    <t>https://podminky.urs.cz/item/CS_URS_2025_02/612131121</t>
  </si>
  <si>
    <t>Penetrace sěn po odstranění stávajících omítek</t>
  </si>
  <si>
    <t>(11,47*2,62)-(0,9*2,02*3+0,7*2,02*3)"míst.č. 2.1</t>
  </si>
  <si>
    <t>(4,31*2,62)-(0,7*2,02)"míst.č. 2.2</t>
  </si>
  <si>
    <t>(7,42*2,62)-(0,7*2,02)"míst.č. 2.3</t>
  </si>
  <si>
    <t>(15*2,62)-(0,9*2,02+2,08*1,55)"míst.č. 2.4</t>
  </si>
  <si>
    <t>(18,62*2,62)-(0,9*2,02*2+2,08*1,55)"míst.č. 2.5</t>
  </si>
  <si>
    <t>(5,86*2,62)-(0,7*2,02)"míst.č. 2.6</t>
  </si>
  <si>
    <t>(13,71*2,62)-(0,9*2,02+2,08*1,55)"míst.č. 2.7</t>
  </si>
  <si>
    <t>9</t>
  </si>
  <si>
    <t>612142001</t>
  </si>
  <si>
    <t>Pletivo vnitřních ploch v ploše nebo pruzích, na plném podkladu sklovláknité vtlačené do tmelu včetně tmelu stěn</t>
  </si>
  <si>
    <t>20</t>
  </si>
  <si>
    <t>https://podminky.urs.cz/item/CS_URS_2025_02/612142001</t>
  </si>
  <si>
    <t>(4,31*0,62)-(0,7*0,02)"míst.č. 2.2</t>
  </si>
  <si>
    <t>(7,42*0,62)-(0,7*0,02)"míst.č. 2.3</t>
  </si>
  <si>
    <t>612311131</t>
  </si>
  <si>
    <t>Vápenný štuk vnitřních ploch tloušťky do 3 mm svislých konstrukcí stěn</t>
  </si>
  <si>
    <t>22</t>
  </si>
  <si>
    <t>https://podminky.urs.cz/item/CS_URS_2025_02/612311131</t>
  </si>
  <si>
    <t>11</t>
  </si>
  <si>
    <t>612321121</t>
  </si>
  <si>
    <t>Omítka vápenocementová vnitřních ploch nanášená ručně jednovrstvá, tloušťky do 10 mm hladká svislých konstrukcí stěn</t>
  </si>
  <si>
    <t>24</t>
  </si>
  <si>
    <t>https://podminky.urs.cz/item/CS_URS_2025_02/612321121</t>
  </si>
  <si>
    <t>Vyrovnání podkladu pod štukovou omítku a keramické obklady</t>
  </si>
  <si>
    <t>613131121</t>
  </si>
  <si>
    <t>Podkladní a spojovací vrstva vnitřních omítaných ploch penetrace disperzní nanášená ručně pilířů nebo sloupů</t>
  </si>
  <si>
    <t>26</t>
  </si>
  <si>
    <t>https://podminky.urs.cz/item/CS_URS_2025_02/613131121</t>
  </si>
  <si>
    <t>Ostění a nadpraží oken a dveří po odstranění stávajících omítek</t>
  </si>
  <si>
    <t>(2,08+1,55*2)*0,12"míst.č. 2.4</t>
  </si>
  <si>
    <t>(2,08+1,55*2)*0,12"míst.č. 2.5</t>
  </si>
  <si>
    <t>(2,08+1,55*2)*0,12"míst.č. 2.7</t>
  </si>
  <si>
    <t>13</t>
  </si>
  <si>
    <t>613142001</t>
  </si>
  <si>
    <t>Pletivo vnitřních ploch v ploše nebo pruzích, na plném podkladu sklovláknité vtlačené do tmelu včetně tmelu pilířů nebo sloupů</t>
  </si>
  <si>
    <t>28</t>
  </si>
  <si>
    <t>https://podminky.urs.cz/item/CS_URS_2025_02/613142001</t>
  </si>
  <si>
    <t>613311131</t>
  </si>
  <si>
    <t>Vápenný štuk vnitřních ploch tloušťky do 3 mm svislých konstrukcí pilířů nebo sloupů</t>
  </si>
  <si>
    <t>30</t>
  </si>
  <si>
    <t>https://podminky.urs.cz/item/CS_URS_2025_02/613311131</t>
  </si>
  <si>
    <t>15</t>
  </si>
  <si>
    <t>613321121</t>
  </si>
  <si>
    <t>Omítka vápenocementová vnitřních ploch nanášená ručně jednovrstvá, tloušťky do 10 mm hladká svislých konstrukcí pilířů nebo sloupů</t>
  </si>
  <si>
    <t>32</t>
  </si>
  <si>
    <t>https://podminky.urs.cz/item/CS_URS_2025_02/613321121</t>
  </si>
  <si>
    <t>632441220</t>
  </si>
  <si>
    <t>Potěr anhydritový samonivelační litý tř. C 25, tl. přes 45 do 50 mm</t>
  </si>
  <si>
    <t>-836635718</t>
  </si>
  <si>
    <t>https://podminky.urs.cz/item/CS_URS_2025_02/632441220</t>
  </si>
  <si>
    <t>Nová skladba podlah, vrstva tl. 60mm</t>
  </si>
  <si>
    <t>17</t>
  </si>
  <si>
    <t>632441292</t>
  </si>
  <si>
    <t>Potěr anhydritový samonivelační litý Příplatek k cenám za každých dalších i započatých 5 mm tloušťky přes 50 mm tř. C 25</t>
  </si>
  <si>
    <t>771598653</t>
  </si>
  <si>
    <t>https://podminky.urs.cz/item/CS_URS_2025_02/632441292</t>
  </si>
  <si>
    <t>53,9*2 'Přepočtené koeficientem množství</t>
  </si>
  <si>
    <t>632450132</t>
  </si>
  <si>
    <t>Potěr cementový vyrovnávací ze suchých směsí v ploše o průměrné (střední) tl. přes 20 do 30 mm</t>
  </si>
  <si>
    <t>70738711</t>
  </si>
  <si>
    <t>https://podminky.urs.cz/item/CS_URS_2025_02/632450132</t>
  </si>
  <si>
    <t>Nová skladba podlah</t>
  </si>
  <si>
    <t>19</t>
  </si>
  <si>
    <t>642942611</t>
  </si>
  <si>
    <t>Osazování zárubní nebo rámů kovových dveřních lisovaných nebo z úhelníků bez dveřních křídel na montážní pěnu, plochy otvoru do 2,5 m2</t>
  </si>
  <si>
    <t>kus</t>
  </si>
  <si>
    <t>34</t>
  </si>
  <si>
    <t>https://podminky.urs.cz/item/CS_URS_2025_02/642942611</t>
  </si>
  <si>
    <t>Zárubeň do komory</t>
  </si>
  <si>
    <t>M</t>
  </si>
  <si>
    <t>55331480</t>
  </si>
  <si>
    <t>zárubeň jednokřídlá ocelová pro zdění tl stěny 75-100mm rozměru 600/1970, 2100mm</t>
  </si>
  <si>
    <t>36</t>
  </si>
  <si>
    <t>P</t>
  </si>
  <si>
    <t>Poznámka k položce:_x000d_
YH, YH s drážkou, YZP</t>
  </si>
  <si>
    <t>Ostatní konstrukce a práce, bourání</t>
  </si>
  <si>
    <t>952901111</t>
  </si>
  <si>
    <t>Vyčištění budov nebo objektů před předáním do užívání budov bytové nebo občanské výstavby, světlé výšky podlaží do 4 m</t>
  </si>
  <si>
    <t>38</t>
  </si>
  <si>
    <t>https://podminky.urs.cz/item/CS_URS_2025_02/952901111</t>
  </si>
  <si>
    <t>976082131</t>
  </si>
  <si>
    <t>Vybourání drobných zámečnických a jiných konstrukcí objímek, držáků, věšáků, záclonových konzol, lustrových skob apod., ze zdiva cihelného</t>
  </si>
  <si>
    <t>2134763564</t>
  </si>
  <si>
    <t>https://podminky.urs.cz/item/CS_URS_2025_02/976082131</t>
  </si>
  <si>
    <t>23</t>
  </si>
  <si>
    <t>978011191</t>
  </si>
  <si>
    <t>Otlučení vápenných nebo vápenocementových omítek vnitřních ploch stropů, v rozsahu přes 50 do 100 %</t>
  </si>
  <si>
    <t>524481676</t>
  </si>
  <si>
    <t>https://podminky.urs.cz/item/CS_URS_2025_02/978011191</t>
  </si>
  <si>
    <t>978013191</t>
  </si>
  <si>
    <t>Otlučení vápenných nebo vápenocementových omítek vnitřních ploch stěn s vyškrabáním spar, s očištěním zdiva, v rozsahu přes 50 do 100 %</t>
  </si>
  <si>
    <t>-439481906</t>
  </si>
  <si>
    <t>https://podminky.urs.cz/item/CS_URS_2025_02/978013191</t>
  </si>
  <si>
    <t>(2,08+1,55*2)*0,12"ostění</t>
  </si>
  <si>
    <t>997</t>
  </si>
  <si>
    <t>Přesun sutě</t>
  </si>
  <si>
    <t>25</t>
  </si>
  <si>
    <t>997013213</t>
  </si>
  <si>
    <t>Vnitrostaveništní doprava suti a vybouraných hmot vodorovně do 50 m s naložením ručně pro budovy a haly výšky přes 9 do 12 m</t>
  </si>
  <si>
    <t>t</t>
  </si>
  <si>
    <t>44</t>
  </si>
  <si>
    <t>https://podminky.urs.cz/item/CS_URS_2025_02/997013213</t>
  </si>
  <si>
    <t>997013511</t>
  </si>
  <si>
    <t>Odvoz suti a vybouraných hmot z meziskládky na skládku s naložením a se složením, na vzdálenost do 1 km</t>
  </si>
  <si>
    <t>46</t>
  </si>
  <si>
    <t>https://podminky.urs.cz/item/CS_URS_2025_02/997013511</t>
  </si>
  <si>
    <t>27</t>
  </si>
  <si>
    <t>997013509</t>
  </si>
  <si>
    <t>Odvoz suti a vybouraných hmot na skládku nebo meziskládku se složením, na vzdálenost Příplatek k ceně za každý další započatý 1 km přes 1 km</t>
  </si>
  <si>
    <t>48</t>
  </si>
  <si>
    <t>https://podminky.urs.cz/item/CS_URS_2025_02/997013509</t>
  </si>
  <si>
    <t>Průměrná vzdálenost na sklaádky je uvažována 25 km</t>
  </si>
  <si>
    <t>Objednateli fakturovat skutečné vzdálenosti podle vážních dokladů</t>
  </si>
  <si>
    <t>12,483*24</t>
  </si>
  <si>
    <t>997013631</t>
  </si>
  <si>
    <t>Poplatek za uložení stavebního odpadu na skládce (skládkovné) směsného stavebního a demoličního zatříděného do Katalogu odpadů pod kódem 17 09 04</t>
  </si>
  <si>
    <t>50</t>
  </si>
  <si>
    <t>https://podminky.urs.cz/item/CS_URS_2025_02/997013631</t>
  </si>
  <si>
    <t>998</t>
  </si>
  <si>
    <t>Přesun hmot</t>
  </si>
  <si>
    <t>29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</si>
  <si>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</si>
  <si>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</si>
  <si>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58</t>
  </si>
  <si>
    <t>https://podminky.urs.cz/item/CS_URS_2025_02/998018002</t>
  </si>
  <si>
    <t>PSV</t>
  </si>
  <si>
    <t>Práce a dodávky PSV</t>
  </si>
  <si>
    <t>713</t>
  </si>
  <si>
    <t>Izolace tepelné</t>
  </si>
  <si>
    <t>713121111</t>
  </si>
  <si>
    <t>Montáž tepelné izolace podlah rohožemi, pásy, deskami, dílci, bloky (izolační materiál ve specifikaci) kladenými volně jednovrstvá</t>
  </si>
  <si>
    <t>-283534953</t>
  </si>
  <si>
    <t>https://podminky.urs.cz/item/CS_URS_2025_02/713121111</t>
  </si>
  <si>
    <t>31</t>
  </si>
  <si>
    <t>63231205</t>
  </si>
  <si>
    <t>deska čedičová minerální pro snížení kročejového hluku (max. zatížení 4 kN/m2) tl 30mm</t>
  </si>
  <si>
    <t>-1233862030</t>
  </si>
  <si>
    <t>53,9*1,05 'Přepočtené koeficientem množství</t>
  </si>
  <si>
    <t>998713212</t>
  </si>
  <si>
    <t>Přesun hmot pro izolace tepelné stanovený procentní sazbou (%) z ceny vodorovná dopravní vzdálenost do 50 m s omezením mechanizace v objektech výšky přes 6 m do 12 m</t>
  </si>
  <si>
    <t>%</t>
  </si>
  <si>
    <t>-777124424</t>
  </si>
  <si>
    <t>https://podminky.urs.cz/item/CS_URS_2025_02/998713212</t>
  </si>
  <si>
    <t>725</t>
  </si>
  <si>
    <t>Zdravotechnika - zařizovací předměty</t>
  </si>
  <si>
    <t>33</t>
  </si>
  <si>
    <t>725110811</t>
  </si>
  <si>
    <t>Demontáž klozetů splachovacíchch s nádrží nebo tlakovým splachovačem</t>
  </si>
  <si>
    <t>soubor</t>
  </si>
  <si>
    <t>-558859736</t>
  </si>
  <si>
    <t>https://podminky.urs.cz/item/CS_URS_2025_02/725110811</t>
  </si>
  <si>
    <t>725210821</t>
  </si>
  <si>
    <t>Demontáž umyvadel bez výtokových armatur umyvadel</t>
  </si>
  <si>
    <t>-212726243</t>
  </si>
  <si>
    <t>https://podminky.urs.cz/item/CS_URS_2025_02/725210821</t>
  </si>
  <si>
    <t>35</t>
  </si>
  <si>
    <t>725220841</t>
  </si>
  <si>
    <t>Demontáž van ocelových rohových</t>
  </si>
  <si>
    <t>64</t>
  </si>
  <si>
    <t>https://podminky.urs.cz/item/CS_URS_2025_02/725220841</t>
  </si>
  <si>
    <t>725241112</t>
  </si>
  <si>
    <t>Sprchové vaničky akrylátové čtvercové 900x900 mm</t>
  </si>
  <si>
    <t>66</t>
  </si>
  <si>
    <t>https://podminky.urs.cz/item/CS_URS_2025_02/725241112</t>
  </si>
  <si>
    <t>37</t>
  </si>
  <si>
    <t>725244523</t>
  </si>
  <si>
    <t>Sprchové dveře a zástěny zástěny sprchové rohové čtvercové/obdélníkové rámové se skleněnou výplní tl. 4 a 5 mm dveře posuvné dvoudílné, vstup z rohu, na vaničku 900x900 mm</t>
  </si>
  <si>
    <t>174910116</t>
  </si>
  <si>
    <t>https://podminky.urs.cz/item/CS_URS_2025_02/725244523</t>
  </si>
  <si>
    <t>725310823</t>
  </si>
  <si>
    <t>Demontáž dřezů jednodílných bez výtokových armatur vestavěných v kuchyňských sestavách</t>
  </si>
  <si>
    <t>68</t>
  </si>
  <si>
    <t>https://podminky.urs.cz/item/CS_URS_2025_02/725310823</t>
  </si>
  <si>
    <t>39</t>
  </si>
  <si>
    <t>725530823</t>
  </si>
  <si>
    <t>Demontáž elektrických zásobníkových ohřívačů vody tlakových od 50 do 200 l</t>
  </si>
  <si>
    <t>70</t>
  </si>
  <si>
    <t>https://podminky.urs.cz/item/CS_URS_2025_02/725530823</t>
  </si>
  <si>
    <t>40</t>
  </si>
  <si>
    <t>725610810</t>
  </si>
  <si>
    <t>Demontáž plynových sporáků normálních nebo kombinovaných</t>
  </si>
  <si>
    <t>72</t>
  </si>
  <si>
    <t>https://podminky.urs.cz/item/CS_URS_2025_02/725610810</t>
  </si>
  <si>
    <t>41</t>
  </si>
  <si>
    <t>725820801</t>
  </si>
  <si>
    <t>Demontáž baterií nástěnných do G 3/4</t>
  </si>
  <si>
    <t>74</t>
  </si>
  <si>
    <t>https://podminky.urs.cz/item/CS_URS_2025_02/725820801</t>
  </si>
  <si>
    <t>42</t>
  </si>
  <si>
    <t>725820802</t>
  </si>
  <si>
    <t>Demontáž baterií stojánkových do 1 otvoru</t>
  </si>
  <si>
    <t>76</t>
  </si>
  <si>
    <t>https://podminky.urs.cz/item/CS_URS_2025_02/725820802</t>
  </si>
  <si>
    <t>43</t>
  </si>
  <si>
    <t>725840860</t>
  </si>
  <si>
    <t>Demontáž baterií sprchových diferenciálních sprchových ramen nebo sprch táhlových</t>
  </si>
  <si>
    <t>78</t>
  </si>
  <si>
    <t>https://podminky.urs.cz/item/CS_URS_2025_02/725840860</t>
  </si>
  <si>
    <t>725860811</t>
  </si>
  <si>
    <t>Demontáž zápachových uzávěrek pro zařizovací předměty jednoduchých</t>
  </si>
  <si>
    <t>-993064448</t>
  </si>
  <si>
    <t>https://podminky.urs.cz/item/CS_URS_2025_02/725860811</t>
  </si>
  <si>
    <t>45</t>
  </si>
  <si>
    <t>725211615</t>
  </si>
  <si>
    <t>Umyvadla keramická bílá bez výtokových armatur připevněná na stěnu šrouby s krytem na sifon (polosloupem), šířka umyvadla 500 mm</t>
  </si>
  <si>
    <t>687988828</t>
  </si>
  <si>
    <t>https://podminky.urs.cz/item/CS_URS_2025_02/725211615</t>
  </si>
  <si>
    <t>725211701</t>
  </si>
  <si>
    <t>Umyvadla keramická bílá bez výtokových armatur připevněná na stěnu šrouby malá (umývátka) stěnová 400 mm</t>
  </si>
  <si>
    <t>84</t>
  </si>
  <si>
    <t>https://podminky.urs.cz/item/CS_URS_2025_02/725211701</t>
  </si>
  <si>
    <t>47</t>
  </si>
  <si>
    <t>725811115</t>
  </si>
  <si>
    <t>Ventily nástěnné s pevným výtokem G 1/2"x 80 mm</t>
  </si>
  <si>
    <t>86</t>
  </si>
  <si>
    <t>https://podminky.urs.cz/item/CS_URS_2025_02/725811115</t>
  </si>
  <si>
    <t>725821312</t>
  </si>
  <si>
    <t>Baterie dřezové nástěnné pákové s otáčivým kulatým ústím a délkou ramínka 300 mm</t>
  </si>
  <si>
    <t>88</t>
  </si>
  <si>
    <t>https://podminky.urs.cz/item/CS_URS_2025_02/725821312</t>
  </si>
  <si>
    <t>49</t>
  </si>
  <si>
    <t>725822611</t>
  </si>
  <si>
    <t>Baterie umyvadlové stojánkové pákové bez výpusti</t>
  </si>
  <si>
    <t>90</t>
  </si>
  <si>
    <t>https://podminky.urs.cz/item/CS_URS_2025_02/725822611</t>
  </si>
  <si>
    <t>725841333</t>
  </si>
  <si>
    <t>Baterie sprchové podomítkové (zápustné) s přepínačem a pevnou sprchou</t>
  </si>
  <si>
    <t>92</t>
  </si>
  <si>
    <t>https://podminky.urs.cz/item/CS_URS_2025_02/725841333</t>
  </si>
  <si>
    <t>51</t>
  </si>
  <si>
    <t>725112183</t>
  </si>
  <si>
    <t>Zařízení záchodů kombi klozety s úspornou armaturou odpad šikmý 76°</t>
  </si>
  <si>
    <t>94</t>
  </si>
  <si>
    <t>https://podminky.urs.cz/item/CS_URS_2025_02/725112183</t>
  </si>
  <si>
    <t>52</t>
  </si>
  <si>
    <t>725532116</t>
  </si>
  <si>
    <t>Elektrické ohřívače zásobníkové beztlakové přepadové akumulační s pojistným ventilem závěsné svislé objem nádrže (příkon) 100 l (2,0 kW)</t>
  </si>
  <si>
    <t>96</t>
  </si>
  <si>
    <t>https://podminky.urs.cz/item/CS_URS_2025_02/725532116</t>
  </si>
  <si>
    <t>53</t>
  </si>
  <si>
    <t>725R1</t>
  </si>
  <si>
    <t>Nové rozvody splaškové kanalizace a vodovodu</t>
  </si>
  <si>
    <t>1283485247</t>
  </si>
  <si>
    <t>54</t>
  </si>
  <si>
    <t>998725212</t>
  </si>
  <si>
    <t>Přesun hmot pro zařizovací předměty stanovený procentní sazbou (%) z ceny vodorovná dopravní vzdálenost do 50 m s omezením mechanizace v objektech výšky přes 6 do 12 m</t>
  </si>
  <si>
    <t>319857071</t>
  </si>
  <si>
    <t>https://podminky.urs.cz/item/CS_URS_2025_02/998725212</t>
  </si>
  <si>
    <t>733</t>
  </si>
  <si>
    <t>Ústřední vytápění - rozvodné potrubí</t>
  </si>
  <si>
    <t>55</t>
  </si>
  <si>
    <t>733120815</t>
  </si>
  <si>
    <t>Demontáž potrubí z trubek ocelových hladkých Ø do 38</t>
  </si>
  <si>
    <t>m</t>
  </si>
  <si>
    <t>102</t>
  </si>
  <si>
    <t>https://podminky.urs.cz/item/CS_URS_2025_02/733120815</t>
  </si>
  <si>
    <t>Demontáž stávajícího připojovacího potrubí</t>
  </si>
  <si>
    <t>6*1</t>
  </si>
  <si>
    <t>56</t>
  </si>
  <si>
    <t>733221102</t>
  </si>
  <si>
    <t>Potrubí z trubek měděných měkkých spojovaných měkkým pájením Ø 15/1</t>
  </si>
  <si>
    <t>104</t>
  </si>
  <si>
    <t>https://podminky.urs.cz/item/CS_URS_2025_02/733221102</t>
  </si>
  <si>
    <t>Nové připojovacího potrubí</t>
  </si>
  <si>
    <t>57</t>
  </si>
  <si>
    <t>733291902</t>
  </si>
  <si>
    <t>Opravy rozvodů potrubí z trubek měděných propojení potrubí Ø 15/1</t>
  </si>
  <si>
    <t>106</t>
  </si>
  <si>
    <t>https://podminky.urs.cz/item/CS_URS_2025_02/733291902</t>
  </si>
  <si>
    <t>998733212</t>
  </si>
  <si>
    <t>Přesun hmot pro rozvody potrubí stanovený procentní sazbou z ceny vodorovná dopravní vzdálenost do 50 m s omezením mechanizace v objektech výšky přes 6 do 12 m</t>
  </si>
  <si>
    <t>1647785800</t>
  </si>
  <si>
    <t>https://podminky.urs.cz/item/CS_URS_2025_02/998733212</t>
  </si>
  <si>
    <t>734</t>
  </si>
  <si>
    <t>Ústřední vytápění - armatury</t>
  </si>
  <si>
    <t>59</t>
  </si>
  <si>
    <t>734221412</t>
  </si>
  <si>
    <t>Ventily regulační závitové s nastavitelnou regulací PN 10 do 120°C přímé G 3/8</t>
  </si>
  <si>
    <t>112</t>
  </si>
  <si>
    <t>https://podminky.urs.cz/item/CS_URS_2025_02/734221412</t>
  </si>
  <si>
    <t>60</t>
  </si>
  <si>
    <t>734-R001</t>
  </si>
  <si>
    <t>WIFI sada Honeywell pro regulaci topení</t>
  </si>
  <si>
    <t>114</t>
  </si>
  <si>
    <t>61</t>
  </si>
  <si>
    <t>998734212</t>
  </si>
  <si>
    <t>Přesun hmot pro armatury stanovený procentní sazbou (%) z ceny vodorovná dopravní vzdálenost do 50 m s omezením mechanizace v objektech výšky přes 6 do 12 m</t>
  </si>
  <si>
    <t>817613915</t>
  </si>
  <si>
    <t>https://podminky.urs.cz/item/CS_URS_2025_02/998734212</t>
  </si>
  <si>
    <t>735</t>
  </si>
  <si>
    <t>Ústřední vytápění - otopná tělesa</t>
  </si>
  <si>
    <t>62</t>
  </si>
  <si>
    <t>735151811</t>
  </si>
  <si>
    <t>Demontáž otopných těles panelových jednořadých stavební délky do 1500 mm</t>
  </si>
  <si>
    <t>274391586</t>
  </si>
  <si>
    <t>https://podminky.urs.cz/item/CS_URS_2025_02/735151811</t>
  </si>
  <si>
    <t>63</t>
  </si>
  <si>
    <t>735151356</t>
  </si>
  <si>
    <t>Otopná tělesa panelová dvoudesková PN 1,0 MPa, T do 110°C bez přídavné přestupní plochy výšky tělesa 500 mm stavební délky / výkonu 900 mm / 754 W</t>
  </si>
  <si>
    <t>122</t>
  </si>
  <si>
    <t>https://podminky.urs.cz/item/CS_URS_2025_02/735151356</t>
  </si>
  <si>
    <t>735151359</t>
  </si>
  <si>
    <t>Otopná tělesa panelová dvoudesková PN 1,0 MPa, T do 110°C bez přídavné přestupní plochy výšky tělesa 500 mm stavební délky / výkonu 1200 mm / 1006 W</t>
  </si>
  <si>
    <t>124</t>
  </si>
  <si>
    <t>https://podminky.urs.cz/item/CS_URS_2025_02/735151359</t>
  </si>
  <si>
    <t>65</t>
  </si>
  <si>
    <t>735164511</t>
  </si>
  <si>
    <t>Otopná tělesa trubková montáž těles na stěnu výšky tělesa do 1500 mm</t>
  </si>
  <si>
    <t>126</t>
  </si>
  <si>
    <t>https://podminky.urs.cz/item/CS_URS_2025_02/735164511</t>
  </si>
  <si>
    <t>54153060</t>
  </si>
  <si>
    <t>těleso trubkové přímotopné elektrické 1215x450mm 300W</t>
  </si>
  <si>
    <t>130</t>
  </si>
  <si>
    <t>67</t>
  </si>
  <si>
    <t>998735212</t>
  </si>
  <si>
    <t>Přesun hmot pro otopná tělesa stanovený procentní sazbou (%) z ceny vodorovná dopravní vzdálenost do 50 m s omezením mechanizace v objektech výšky přes 6 do 12 m</t>
  </si>
  <si>
    <t>1904034134</t>
  </si>
  <si>
    <t>https://podminky.urs.cz/item/CS_URS_2025_02/998735212</t>
  </si>
  <si>
    <t>741</t>
  </si>
  <si>
    <t>Elektroinstalace - silnoproud</t>
  </si>
  <si>
    <t>741371871</t>
  </si>
  <si>
    <t>Demontáž svítidel bez zachování funkčnosti (do suti) interiérových se standardní paticí (E27, T5, GU10) nebo integrovaným zdrojem LED skleněných lustrového typu do 2 zdrojů</t>
  </si>
  <si>
    <t>1597514280</t>
  </si>
  <si>
    <t>https://podminky.urs.cz/item/CS_URS_2025_02/741371871</t>
  </si>
  <si>
    <t>69</t>
  </si>
  <si>
    <t>741R1</t>
  </si>
  <si>
    <t>Úprava elektroinstalace navázána na úpravu vnitřní dispozice bytu</t>
  </si>
  <si>
    <t>-1189774188</t>
  </si>
  <si>
    <t>Zásuvkové okruhy, vč. zásuvek</t>
  </si>
  <si>
    <t>Světelné okruhy s přípravou pro svítidla</t>
  </si>
  <si>
    <t>LED svítídlo stropní - 2ks</t>
  </si>
  <si>
    <t>LED svítidlo nástěnné - 3ks</t>
  </si>
  <si>
    <t>Výměna bytového rozvaděče</t>
  </si>
  <si>
    <t>Axiální elektrický ventilátor</t>
  </si>
  <si>
    <t>763</t>
  </si>
  <si>
    <t>Konstrukce suché výstavby</t>
  </si>
  <si>
    <t>763411811</t>
  </si>
  <si>
    <t>Demontáž sanitárních příček vhodných do mokrého nebo suchého prostředí z desek</t>
  </si>
  <si>
    <t>-1454628638</t>
  </si>
  <si>
    <t>https://podminky.urs.cz/item/CS_URS_2025_02/763411811</t>
  </si>
  <si>
    <t>Demontáž stěn bytového jádra</t>
  </si>
  <si>
    <t>(2,52+1,45*2)*2,75</t>
  </si>
  <si>
    <t>Demontáž stěny v komoře</t>
  </si>
  <si>
    <t>(0,65+0,65)*2,75</t>
  </si>
  <si>
    <t>Demontáž stěny na WC</t>
  </si>
  <si>
    <t>(1,04)*2,75</t>
  </si>
  <si>
    <t>71</t>
  </si>
  <si>
    <t>763172328R</t>
  </si>
  <si>
    <t>Montáž dvířek pro konstrukce ze sádrokartonových desek revizních jednoplášťových pro příčky a předsazené stěny velikost (šxv) 600 x 900 mm</t>
  </si>
  <si>
    <t>140</t>
  </si>
  <si>
    <t>56245701R</t>
  </si>
  <si>
    <t>dvířka revizní 600x900</t>
  </si>
  <si>
    <t>142</t>
  </si>
  <si>
    <t>73</t>
  </si>
  <si>
    <t>998763412</t>
  </si>
  <si>
    <t>Přesun hmot pro konstrukce montované z desek sádrokartonových, sádrovláknitých, cementovláknitých nebo cementových stanovený procentní sazbou (%) z ceny vodorovná dopravní vzdálenost do 50 m s omezením mechanizace v objektech výšky přes 6 do 12 m</t>
  </si>
  <si>
    <t>-972356569</t>
  </si>
  <si>
    <t>https://podminky.urs.cz/item/CS_URS_2025_02/998763412</t>
  </si>
  <si>
    <t>766</t>
  </si>
  <si>
    <t>Konstrukce truhlářské</t>
  </si>
  <si>
    <t>766812840</t>
  </si>
  <si>
    <t>Demontáž kuchyňských linek dřevěných nebo kovových včetně skříněk uchycených na stěně, délky přes 1800 do 2100 mm</t>
  </si>
  <si>
    <t>74032655</t>
  </si>
  <si>
    <t>https://podminky.urs.cz/item/CS_URS_2025_02/766812840</t>
  </si>
  <si>
    <t>2,52/2,1</t>
  </si>
  <si>
    <t>75</t>
  </si>
  <si>
    <t>766825811</t>
  </si>
  <si>
    <t>Demontáž nábytku vestavěného skříní jednokřídlových</t>
  </si>
  <si>
    <t>1675693976</t>
  </si>
  <si>
    <t>https://podminky.urs.cz/item/CS_URS_2025_02/766825811</t>
  </si>
  <si>
    <t>Kuchyň - úložný prostor nad spojovací chodbou</t>
  </si>
  <si>
    <t>Komora - skříň s policemi</t>
  </si>
  <si>
    <t>766825821</t>
  </si>
  <si>
    <t>Demontáž nábytku vestavěného skříní dvoukřídlových</t>
  </si>
  <si>
    <t>1359425645</t>
  </si>
  <si>
    <t>https://podminky.urs.cz/item/CS_URS_2025_02/766825821</t>
  </si>
  <si>
    <t>Kuchyň - skříň</t>
  </si>
  <si>
    <t>77</t>
  </si>
  <si>
    <t>766691914</t>
  </si>
  <si>
    <t>Ostatní práce vyvěšení nebo zavěšení křídel dřevěných dveřních, plochy do 2 m2</t>
  </si>
  <si>
    <t>712509484</t>
  </si>
  <si>
    <t>https://podminky.urs.cz/item/CS_URS_2025_02/766691914</t>
  </si>
  <si>
    <t>766660001</t>
  </si>
  <si>
    <t>Montáž dveřních křídel dřevěných nebo plastových otevíravých do ocelové zárubně povrchově upravených jednokřídlových, šířky do 800 mm</t>
  </si>
  <si>
    <t>158</t>
  </si>
  <si>
    <t>https://podminky.urs.cz/item/CS_URS_2025_02/766660001</t>
  </si>
  <si>
    <t>79</t>
  </si>
  <si>
    <t>61162072</t>
  </si>
  <si>
    <t>dveře jednokřídlé voštinové povrch laminátový plné 600x1970-2100mm</t>
  </si>
  <si>
    <t>160</t>
  </si>
  <si>
    <t>80</t>
  </si>
  <si>
    <t>61162074</t>
  </si>
  <si>
    <t>dveře jednokřídlé voštinové povrch laminátový plné 800x1970-2100mm</t>
  </si>
  <si>
    <t>162</t>
  </si>
  <si>
    <t>81</t>
  </si>
  <si>
    <t>61162080</t>
  </si>
  <si>
    <t>dveře jednokřídlé voštinové povrch laminátový částečně prosklené 800x1970-2100mm</t>
  </si>
  <si>
    <t>164</t>
  </si>
  <si>
    <t>82</t>
  </si>
  <si>
    <t>766660021</t>
  </si>
  <si>
    <t>Montáž dveřních křídel dřevěných nebo plastových otevíravých do ocelové zárubně protipožárních jednokřídlových, šířky do 800 mm</t>
  </si>
  <si>
    <t>166</t>
  </si>
  <si>
    <t>https://podminky.urs.cz/item/CS_URS_2025_02/766660021</t>
  </si>
  <si>
    <t>Vstupní protipožární dveře</t>
  </si>
  <si>
    <t>83</t>
  </si>
  <si>
    <t>61162098</t>
  </si>
  <si>
    <t>dveře jednokřídlé dřevotřískové protipožární EI (EW) 30 D3 povrch laminátový plné 800x1970-2100mm</t>
  </si>
  <si>
    <t>168</t>
  </si>
  <si>
    <t>766695213</t>
  </si>
  <si>
    <t>Montáž ostatních truhlářských konstrukcí prahů dveří jednokřídlových, šířky přes 100 mm</t>
  </si>
  <si>
    <t>170</t>
  </si>
  <si>
    <t>https://podminky.urs.cz/item/CS_URS_2025_02/766695213</t>
  </si>
  <si>
    <t>Práh vstupních dveří</t>
  </si>
  <si>
    <t>85</t>
  </si>
  <si>
    <t>61187161</t>
  </si>
  <si>
    <t>práh dveřní dřevěný dubový tl 20mm dl 820mm š 150mm</t>
  </si>
  <si>
    <t>172</t>
  </si>
  <si>
    <t>998766212</t>
  </si>
  <si>
    <t>Přesun hmot pro konstrukce truhlářské stanovený procentní sazbou (%) z ceny vodorovná dopravní vzdálenost do 50 m s omezením mechanizace v objektech výšky přes 6 do 12 m</t>
  </si>
  <si>
    <t>904806994</t>
  </si>
  <si>
    <t>https://podminky.urs.cz/item/CS_URS_2025_02/998766212</t>
  </si>
  <si>
    <t>766-1</t>
  </si>
  <si>
    <t>Sestava kuchyňské linky</t>
  </si>
  <si>
    <t>87</t>
  </si>
  <si>
    <t>76681111R</t>
  </si>
  <si>
    <t>Sestava kuchyňské linky, celk. délka 3340mm</t>
  </si>
  <si>
    <t>oubor</t>
  </si>
  <si>
    <t>-1361861195</t>
  </si>
  <si>
    <t>Spodní skříňky o celkové délce 3 340 mm</t>
  </si>
  <si>
    <t>Horné skříňky zavěšené o celkové delce 3 340 mm</t>
  </si>
  <si>
    <t>Zádová krycí deska</t>
  </si>
  <si>
    <t>Pracovní deska o celkové délce 3 340 mm</t>
  </si>
  <si>
    <t>Kuchyňská digestoř bez odtahu s filtrem</t>
  </si>
  <si>
    <t>Sklokeramická varná deska</t>
  </si>
  <si>
    <t>Vestavná elektrická trouba</t>
  </si>
  <si>
    <t>Kuchyňský dřez ganitový</t>
  </si>
  <si>
    <t>Koutová zaklapávací lišta délky 3 340 mm</t>
  </si>
  <si>
    <t>766-2</t>
  </si>
  <si>
    <t>Sestava kuchyňské spíže</t>
  </si>
  <si>
    <t>766821111</t>
  </si>
  <si>
    <t>Montáž nábytku vestavěného korpusu skříně policové jednokřídlové</t>
  </si>
  <si>
    <t>206</t>
  </si>
  <si>
    <t>https://podminky.urs.cz/item/CS_URS_2025_02/766821111</t>
  </si>
  <si>
    <t>89</t>
  </si>
  <si>
    <t>766821142</t>
  </si>
  <si>
    <t>Montáž nábytku vestavěného dveří otvíravých</t>
  </si>
  <si>
    <t>208</t>
  </si>
  <si>
    <t>https://podminky.urs.cz/item/CS_URS_2025_02/766821142</t>
  </si>
  <si>
    <t>766-02</t>
  </si>
  <si>
    <t>Sestava vestavěné spižní skříně</t>
  </si>
  <si>
    <t>210</t>
  </si>
  <si>
    <t>Vestavěná kuchyňská spíž o rozměrech 600x920x2600 mm</t>
  </si>
  <si>
    <t>766-3</t>
  </si>
  <si>
    <t>Sestava vestavěné dvoukřídlové skříně</t>
  </si>
  <si>
    <t>91</t>
  </si>
  <si>
    <t>766821112</t>
  </si>
  <si>
    <t>Montáž nábytku vestavěného korpusu skříně policové dvoukřídlové</t>
  </si>
  <si>
    <t>212</t>
  </si>
  <si>
    <t>https://podminky.urs.cz/item/CS_URS_2025_02/766821112</t>
  </si>
  <si>
    <t>766821141</t>
  </si>
  <si>
    <t>Montáž nábytku vestavěného dveří posuvných</t>
  </si>
  <si>
    <t>214</t>
  </si>
  <si>
    <t>https://podminky.urs.cz/item/CS_URS_2025_02/766821141</t>
  </si>
  <si>
    <t>93</t>
  </si>
  <si>
    <t>766-03</t>
  </si>
  <si>
    <t>216</t>
  </si>
  <si>
    <t>vestavěná skříň na chodbu o rozměru 1110x500x2600mm</t>
  </si>
  <si>
    <t>771</t>
  </si>
  <si>
    <t>Podlahy z dlaždic</t>
  </si>
  <si>
    <t>771111011</t>
  </si>
  <si>
    <t>Příprava podkladu před provedením dlažby vysátí podlah</t>
  </si>
  <si>
    <t>218</t>
  </si>
  <si>
    <t>https://podminky.urs.cz/item/CS_URS_2025_02/771111011</t>
  </si>
  <si>
    <t>Nová skladba podlahy</t>
  </si>
  <si>
    <t>95</t>
  </si>
  <si>
    <t>771121011</t>
  </si>
  <si>
    <t>Příprava podkladu před provedením dlažby nátěr penetrační na podlahu</t>
  </si>
  <si>
    <t>220</t>
  </si>
  <si>
    <t>https://podminky.urs.cz/item/CS_URS_2025_02/771121011</t>
  </si>
  <si>
    <t>771151011</t>
  </si>
  <si>
    <t>Příprava podkladu před provedením dlažby samonivelační stěrka min. pevnosti 20 MPa, tloušťky do 3 mm</t>
  </si>
  <si>
    <t>222</t>
  </si>
  <si>
    <t>https://podminky.urs.cz/item/CS_URS_2025_02/771151011</t>
  </si>
  <si>
    <t>97</t>
  </si>
  <si>
    <t>771574416</t>
  </si>
  <si>
    <t>Montáž podlah z dlaždic keramických lepených cementovým flexibilním lepidlem hladkých, tloušťky do 10 mm přes 9 do 12 ks/m2</t>
  </si>
  <si>
    <t>224</t>
  </si>
  <si>
    <t>https://podminky.urs.cz/item/CS_URS_2025_02/771574416</t>
  </si>
  <si>
    <t>3,23-(0,9*0,9)"míst.č. 2.3</t>
  </si>
  <si>
    <t>98</t>
  </si>
  <si>
    <t>59761135</t>
  </si>
  <si>
    <t>dlažba keramická slinutá nemrazuvzdorná povrch hladký/matný tl do 10mm přes 9 do 12ks/m2</t>
  </si>
  <si>
    <t>226</t>
  </si>
  <si>
    <t>3,58*1,2 'Přepočtené koeficientem množství</t>
  </si>
  <si>
    <t>99</t>
  </si>
  <si>
    <t>771577211</t>
  </si>
  <si>
    <t>Montáž podlah z dlaždic keramických lepených cementovým flexibilním lepidlem Příplatek k cenám za plochu do 5 m2 jednotlivě</t>
  </si>
  <si>
    <t>228</t>
  </si>
  <si>
    <t>https://podminky.urs.cz/item/CS_URS_2025_02/771577211</t>
  </si>
  <si>
    <t>100</t>
  </si>
  <si>
    <t>771591112</t>
  </si>
  <si>
    <t>Izolace podlahy pod dlažbu nátěrem nebo stěrkou ve dvou vrstvách</t>
  </si>
  <si>
    <t>230</t>
  </si>
  <si>
    <t>https://podminky.urs.cz/item/CS_URS_2025_02/771591112</t>
  </si>
  <si>
    <t>Izolace pod dlažby a obklady podle ČSN 73 3450 čl. 15</t>
  </si>
  <si>
    <t>101</t>
  </si>
  <si>
    <t>771591241</t>
  </si>
  <si>
    <t>Izolace podlahy pod dlažbu těsnícími izolačními pásy vnitřní kout</t>
  </si>
  <si>
    <t>232</t>
  </si>
  <si>
    <t>https://podminky.urs.cz/item/CS_URS_2025_02/771591241</t>
  </si>
  <si>
    <t>4"míst.č. 2.2</t>
  </si>
  <si>
    <t>4"míst.č. 2.3</t>
  </si>
  <si>
    <t>771591264</t>
  </si>
  <si>
    <t>Izolace podlahy pod dlažbu těsnícími izolačními pásy mezi podlahou a stěnu</t>
  </si>
  <si>
    <t>234</t>
  </si>
  <si>
    <t>https://podminky.urs.cz/item/CS_URS_2025_02/771591264</t>
  </si>
  <si>
    <t>4,31-(0,7)"míst.č. 2.2</t>
  </si>
  <si>
    <t>7,43-(0,7)"míst.č. 2.3</t>
  </si>
  <si>
    <t>103</t>
  </si>
  <si>
    <t>771591115</t>
  </si>
  <si>
    <t>Podlahy - dokončovací práce spárování silikonem</t>
  </si>
  <si>
    <t>236</t>
  </si>
  <si>
    <t>https://podminky.urs.cz/item/CS_URS_2025_02/771591115</t>
  </si>
  <si>
    <t>Spára mezi dlažbou a obkladem</t>
  </si>
  <si>
    <t>771592011</t>
  </si>
  <si>
    <t>Čištění vnitřních ploch po položení dlažby podlah nebo schodišť chemickými prostředky</t>
  </si>
  <si>
    <t>238</t>
  </si>
  <si>
    <t>https://podminky.urs.cz/item/CS_URS_2025_02/771592011</t>
  </si>
  <si>
    <t>105</t>
  </si>
  <si>
    <t>998771212</t>
  </si>
  <si>
    <t>Přesun hmot pro podlahy z dlaždic stanovený procentní sazbou (%) z ceny vodorovná dopravní vzdálenost do 50 m s omezením mechanizace v objektech výšky přes 6 do 12 m</t>
  </si>
  <si>
    <t>1981683524</t>
  </si>
  <si>
    <t>https://podminky.urs.cz/item/CS_URS_2025_02/998771212</t>
  </si>
  <si>
    <t>775</t>
  </si>
  <si>
    <t>Podlahy skládané</t>
  </si>
  <si>
    <t>775413411</t>
  </si>
  <si>
    <t>Montáž lišty obvodové připevněné vruty</t>
  </si>
  <si>
    <t>250</t>
  </si>
  <si>
    <t>https://podminky.urs.cz/item/CS_URS_2025_02/775413411</t>
  </si>
  <si>
    <t>11,47-(0,9*3+0,7*3)"míst.č. 2.1</t>
  </si>
  <si>
    <t>15-(0,9)"míst.č. 2.4</t>
  </si>
  <si>
    <t>18,62-(0,9*2)"míst.č. 2.5</t>
  </si>
  <si>
    <t>13,71-(0,9+2,08)"míst.č. 2.7</t>
  </si>
  <si>
    <t>107</t>
  </si>
  <si>
    <t>61418113</t>
  </si>
  <si>
    <t>lišta podlahová dřevěná dub 7x43mm</t>
  </si>
  <si>
    <t>252</t>
  </si>
  <si>
    <t>48,32*1,08 'Přepočtené koeficientem množství</t>
  </si>
  <si>
    <t>108</t>
  </si>
  <si>
    <t>775429121</t>
  </si>
  <si>
    <t>Montáž lišty přechodové (vyrovnávací) připevněné vruty</t>
  </si>
  <si>
    <t>254</t>
  </si>
  <si>
    <t>https://podminky.urs.cz/item/CS_URS_2025_02/775429121</t>
  </si>
  <si>
    <t>0,8*3+0,6*3</t>
  </si>
  <si>
    <t>109</t>
  </si>
  <si>
    <t>55343118</t>
  </si>
  <si>
    <t>profil přechodový Al narážecí 40mm bronz</t>
  </si>
  <si>
    <t>256</t>
  </si>
  <si>
    <t>4,2*1,08 'Přepočtené koeficientem množství</t>
  </si>
  <si>
    <t>110</t>
  </si>
  <si>
    <t>775541151</t>
  </si>
  <si>
    <t>Montáž podlah plovoucích z velkoplošných lamel dýhovaných a laminovaných bez podložky, spojovaných zaklapnutím</t>
  </si>
  <si>
    <t>258</t>
  </si>
  <si>
    <t>https://podminky.urs.cz/item/CS_URS_2025_02/775541151</t>
  </si>
  <si>
    <t>111</t>
  </si>
  <si>
    <t>61198007</t>
  </si>
  <si>
    <t>podlaha plovoucí laminátová spoj zaklapnutím tř 32 tl 8mm</t>
  </si>
  <si>
    <t>260</t>
  </si>
  <si>
    <t>49,51*1,08 'Přepočtené koeficientem množství</t>
  </si>
  <si>
    <t>775591191</t>
  </si>
  <si>
    <t>Ostatní prvky pro plovoucí podlahy montáž podložky vyrovnávací a tlumící</t>
  </si>
  <si>
    <t>262</t>
  </si>
  <si>
    <t>https://podminky.urs.cz/item/CS_URS_2025_02/775591191</t>
  </si>
  <si>
    <t>Podkladní vrstva nových podlah</t>
  </si>
  <si>
    <t>113</t>
  </si>
  <si>
    <t>61155353</t>
  </si>
  <si>
    <t>podložka pod plovoucí podlahy dřevovláknitá pro kročejový útlum tl 5mm</t>
  </si>
  <si>
    <t>264</t>
  </si>
  <si>
    <t>776411111</t>
  </si>
  <si>
    <t>Montáž soklíků lepením obvodových, výšky do 80 mm</t>
  </si>
  <si>
    <t>266</t>
  </si>
  <si>
    <t>https://podminky.urs.cz/item/CS_URS_2025_02/776411111</t>
  </si>
  <si>
    <t>5,86-(0,7)"míst.č. 2.6</t>
  </si>
  <si>
    <t>115</t>
  </si>
  <si>
    <t>28411004</t>
  </si>
  <si>
    <t>lišta soklová PVC samolepící 30x30mm</t>
  </si>
  <si>
    <t>268</t>
  </si>
  <si>
    <t>5,16*1,08 'Přepočtené koeficientem množství</t>
  </si>
  <si>
    <t>116</t>
  </si>
  <si>
    <t>998775212</t>
  </si>
  <si>
    <t>Přesun hmot pro podlahy skládané stanovený procentní sazbou (%) z ceny vodorovná dopravní vzdálenost do 50 m s omezením mechanizace v objektech výšky přes 6 do 12 m</t>
  </si>
  <si>
    <t>-2143658342</t>
  </si>
  <si>
    <t>https://podminky.urs.cz/item/CS_URS_2025_02/998775212</t>
  </si>
  <si>
    <t>776</t>
  </si>
  <si>
    <t>Podlahy povlakové</t>
  </si>
  <si>
    <t>117</t>
  </si>
  <si>
    <t>776201812</t>
  </si>
  <si>
    <t>Demontáž povlakových podlahovin lepených ručně s podložkou</t>
  </si>
  <si>
    <t>1861743187</t>
  </si>
  <si>
    <t>https://podminky.urs.cz/item/CS_URS_2025_02/776201812</t>
  </si>
  <si>
    <t xml:space="preserve">Demontáž stávajících  podlah</t>
  </si>
  <si>
    <t>2,1"míst.č. 2.3</t>
  </si>
  <si>
    <t>11,82"míst.č. 2.4</t>
  </si>
  <si>
    <t>118</t>
  </si>
  <si>
    <t>776410811</t>
  </si>
  <si>
    <t>Demontáž soklíků nebo lišt pryžových nebo plastových</t>
  </si>
  <si>
    <t>-783751384</t>
  </si>
  <si>
    <t>https://podminky.urs.cz/item/CS_URS_2025_02/776410811</t>
  </si>
  <si>
    <t>Stávající soklíky</t>
  </si>
  <si>
    <t>11,46-(0,9*3+0,8+0,7*4)"míst.č. 2.1</t>
  </si>
  <si>
    <t>4,37-(0,7)"míst.č. 2.3</t>
  </si>
  <si>
    <t>16,38-(0,9+0,8)"míst.č. 2.4</t>
  </si>
  <si>
    <t>(2,2+5,85)-(0,7*2)"míst.č. 2.6</t>
  </si>
  <si>
    <t>13,74-(0,9)"míst.č. 2.7</t>
  </si>
  <si>
    <t>119</t>
  </si>
  <si>
    <t>776991821</t>
  </si>
  <si>
    <t>Ostatní práce odstranění lepidla ručně z podlah</t>
  </si>
  <si>
    <t>278</t>
  </si>
  <si>
    <t>https://podminky.urs.cz/item/CS_URS_2025_02/776991821</t>
  </si>
  <si>
    <t>120</t>
  </si>
  <si>
    <t>998776212</t>
  </si>
  <si>
    <t>Přesun hmot pro podlahy povlakové stanovený procentní sazbou (%) z ceny vodorovná dopravní vzdálenost do 50 m s omezením mechanizace v objektech výšky přes 6 do 12 m</t>
  </si>
  <si>
    <t>-533575032</t>
  </si>
  <si>
    <t>https://podminky.urs.cz/item/CS_URS_2025_02/998776212</t>
  </si>
  <si>
    <t>781</t>
  </si>
  <si>
    <t>Dokončovací práce - obklady</t>
  </si>
  <si>
    <t>121</t>
  </si>
  <si>
    <t>781471810</t>
  </si>
  <si>
    <t>Demontáž obkladů z dlaždic keramických kladených do malty</t>
  </si>
  <si>
    <t>863869394</t>
  </si>
  <si>
    <t>https://podminky.urs.cz/item/CS_URS_2025_02/781471810</t>
  </si>
  <si>
    <t>Odsekání obkladu kuchyňského koutu</t>
  </si>
  <si>
    <t>1,5</t>
  </si>
  <si>
    <t>781111011</t>
  </si>
  <si>
    <t>Příprava podkladu před provedením obkladu oprášení (ometení) stěny</t>
  </si>
  <si>
    <t>286</t>
  </si>
  <si>
    <t>https://podminky.urs.cz/item/CS_URS_2025_02/781111011</t>
  </si>
  <si>
    <t>Nová povrchová úprava stěn</t>
  </si>
  <si>
    <t>(4,31*2)-(0,7*2)"míst.č. 2.2</t>
  </si>
  <si>
    <t>(7,43*2)-(0,7*2)"míst.č. 2.3</t>
  </si>
  <si>
    <t>123</t>
  </si>
  <si>
    <t>781121011</t>
  </si>
  <si>
    <t>Příprava podkladu před provedením obkladu nátěr penetrační na stěnu</t>
  </si>
  <si>
    <t>288</t>
  </si>
  <si>
    <t>https://podminky.urs.cz/item/CS_URS_2025_02/781121011</t>
  </si>
  <si>
    <t>781131112</t>
  </si>
  <si>
    <t>Izolace stěny pod obklad izolace nátěrem nebo stěrkou ve dvou vrstvách</t>
  </si>
  <si>
    <t>290</t>
  </si>
  <si>
    <t>https://podminky.urs.cz/item/CS_URS_2025_02/781131112</t>
  </si>
  <si>
    <t>125</t>
  </si>
  <si>
    <t>781131232</t>
  </si>
  <si>
    <t>Izolace stěny pod obklad izolace těsnícími izolačními pásy pro styčné nebo dilatační spáry</t>
  </si>
  <si>
    <t>292</t>
  </si>
  <si>
    <t>https://podminky.urs.cz/item/CS_URS_2025_02/781131232</t>
  </si>
  <si>
    <t>Svislé kouty</t>
  </si>
  <si>
    <t>2*4"míst.č. 2.3</t>
  </si>
  <si>
    <t>781131251</t>
  </si>
  <si>
    <t>Izolace stěny pod obklad izolace těsnícími izolačními pásy z manžety pro prostupy potrubí</t>
  </si>
  <si>
    <t>294</t>
  </si>
  <si>
    <t>https://podminky.urs.cz/item/CS_URS_2025_02/781131251</t>
  </si>
  <si>
    <t>8"míst.č. 2.3</t>
  </si>
  <si>
    <t>127</t>
  </si>
  <si>
    <t>781492311</t>
  </si>
  <si>
    <t>Obklad - dokončující práce montáž profilu lepeného flexibilním cementovým rychletuhnoucím lepidlem rohového</t>
  </si>
  <si>
    <t>-1523235359</t>
  </si>
  <si>
    <t>https://podminky.urs.cz/item/CS_URS_2025_02/781492311</t>
  </si>
  <si>
    <t>Rohové profily</t>
  </si>
  <si>
    <t>2*2"míst.č. 2.2</t>
  </si>
  <si>
    <t>2*2"míst.č. 2.3</t>
  </si>
  <si>
    <t>128</t>
  </si>
  <si>
    <t>19416005</t>
  </si>
  <si>
    <t>lišta ukončovací z eloxovaného hliníku 10mm</t>
  </si>
  <si>
    <t>788343004</t>
  </si>
  <si>
    <t>8*1,05 'Přepočtené koeficientem množství</t>
  </si>
  <si>
    <t>129</t>
  </si>
  <si>
    <t>781472216</t>
  </si>
  <si>
    <t>Montáž keramických obkladů stěn lepených cementovým flexibilním lepidlem hladkých přes 9 do 12 ks/m2</t>
  </si>
  <si>
    <t>304</t>
  </si>
  <si>
    <t>https://podminky.urs.cz/item/CS_URS_2025_02/781472216</t>
  </si>
  <si>
    <t>59761791</t>
  </si>
  <si>
    <t>obklad keramický nemrazuvzdorný povrch hladký/matný tl do 10mm přes 9 do 12ks/m2</t>
  </si>
  <si>
    <t>-1260437104</t>
  </si>
  <si>
    <t>20,68*1,15 'Přepočtené koeficientem množství</t>
  </si>
  <si>
    <t>131</t>
  </si>
  <si>
    <t>781472291</t>
  </si>
  <si>
    <t>Montáž keramických obkladů stěn lepených cementovým flexibilním lepidlem Příplatek k cenám za plochu do 10 m2 jednotlivě</t>
  </si>
  <si>
    <t>308</t>
  </si>
  <si>
    <t>https://podminky.urs.cz/item/CS_URS_2025_02/781472291</t>
  </si>
  <si>
    <t>132</t>
  </si>
  <si>
    <t>781493611</t>
  </si>
  <si>
    <t>Obklad - dokončující práce montáž vanových dvířek plastových lepených s rámem</t>
  </si>
  <si>
    <t>310</t>
  </si>
  <si>
    <t>https://podminky.urs.cz/item/CS_URS_2025_02/781493611</t>
  </si>
  <si>
    <t>133</t>
  </si>
  <si>
    <t>56245724</t>
  </si>
  <si>
    <t>dvířka vanová bílá 200x200mm</t>
  </si>
  <si>
    <t>312</t>
  </si>
  <si>
    <t>134</t>
  </si>
  <si>
    <t>781495115</t>
  </si>
  <si>
    <t>Obklad - dokončující práce ostatní práce spárování silikonem</t>
  </si>
  <si>
    <t>314</t>
  </si>
  <si>
    <t>https://podminky.urs.cz/item/CS_URS_2025_02/781495115</t>
  </si>
  <si>
    <t>Vnitřní svislé kouty</t>
  </si>
  <si>
    <t>2*3+1,4"míst.č. 2.2</t>
  </si>
  <si>
    <t>135</t>
  </si>
  <si>
    <t>781495141</t>
  </si>
  <si>
    <t>Obklad - dokončující práce průnik obkladem kruhový, bez izolace do DN 30</t>
  </si>
  <si>
    <t>316</t>
  </si>
  <si>
    <t>https://podminky.urs.cz/item/CS_URS_2025_02/781495141</t>
  </si>
  <si>
    <t>3"míst.č. 2.2</t>
  </si>
  <si>
    <t>5"míst.č. 2.3</t>
  </si>
  <si>
    <t>136</t>
  </si>
  <si>
    <t>781495142</t>
  </si>
  <si>
    <t>Obklad - dokončující práce průnik obkladem kruhový, bez izolace přes DN 30 do DN 90</t>
  </si>
  <si>
    <t>318</t>
  </si>
  <si>
    <t>https://podminky.urs.cz/item/CS_URS_2025_02/781495142</t>
  </si>
  <si>
    <t>2"míst.č. 2.2</t>
  </si>
  <si>
    <t>3"míst.č. 2.3</t>
  </si>
  <si>
    <t>137</t>
  </si>
  <si>
    <t>781495211</t>
  </si>
  <si>
    <t>Čištění vnitřních ploch po provedení obkladu stěn chemickými prostředky</t>
  </si>
  <si>
    <t>320</t>
  </si>
  <si>
    <t>https://podminky.urs.cz/item/CS_URS_2025_02/781495211</t>
  </si>
  <si>
    <t>138</t>
  </si>
  <si>
    <t>998781202</t>
  </si>
  <si>
    <t>Přesun hmot pro obklady keramické stanovený procentní sazbou (%) z ceny vodorovná dopravní vzdálenost do 50 m základní v objektech výšky přes 6 do 12 m</t>
  </si>
  <si>
    <t>1997597288</t>
  </si>
  <si>
    <t>https://podminky.urs.cz/item/CS_URS_2025_02/998781202</t>
  </si>
  <si>
    <t>783</t>
  </si>
  <si>
    <t>Dokončovací práce - nátěry</t>
  </si>
  <si>
    <t>139</t>
  </si>
  <si>
    <t>783301311</t>
  </si>
  <si>
    <t>Příprava podkladu zámečnických konstrukcí před provedením nátěru odmaštění odmašťovačem vodou ředitelným</t>
  </si>
  <si>
    <t>326</t>
  </si>
  <si>
    <t>https://podminky.urs.cz/item/CS_URS_2025_02/783301311</t>
  </si>
  <si>
    <t>Ochrana stávajících zárubní</t>
  </si>
  <si>
    <t>((2,02*2+0,7)*(0,08+0,05*2))*3"dveře š. 700mm</t>
  </si>
  <si>
    <t>((2,02*2+0,9)*(0,1+0,07*2))*4"dveře š. 900mm</t>
  </si>
  <si>
    <t>783301401</t>
  </si>
  <si>
    <t>Příprava podkladu zámečnických konstrukcí před provedením nátěru ometení</t>
  </si>
  <si>
    <t>328</t>
  </si>
  <si>
    <t>https://podminky.urs.cz/item/CS_URS_2025_02/783301401</t>
  </si>
  <si>
    <t>141</t>
  </si>
  <si>
    <t>783322101</t>
  </si>
  <si>
    <t>Tmelení zámečnických konstrukcí včetně přebroušení tmelených míst, tmelem disperzním akrylátovým nebo latexovým</t>
  </si>
  <si>
    <t>330</t>
  </si>
  <si>
    <t>https://podminky.urs.cz/item/CS_URS_2025_02/783322101</t>
  </si>
  <si>
    <t>783324101</t>
  </si>
  <si>
    <t>Základní nátěr zámečnických konstrukcí jednonásobný akrylátový</t>
  </si>
  <si>
    <t>332</t>
  </si>
  <si>
    <t>https://podminky.urs.cz/item/CS_URS_2025_02/783324101</t>
  </si>
  <si>
    <t>143</t>
  </si>
  <si>
    <t>783327101</t>
  </si>
  <si>
    <t>Krycí nátěr (email) zámečnických konstrukcí jednonásobný akrylátový</t>
  </si>
  <si>
    <t>334</t>
  </si>
  <si>
    <t>https://podminky.urs.cz/item/CS_URS_2025_02/783327101</t>
  </si>
  <si>
    <t>144</t>
  </si>
  <si>
    <t>783601713</t>
  </si>
  <si>
    <t>Příprava podkladu armatur a kovových potrubí před provedením nátěru potrubí do DN 50 mm odmaštěním, odmašťovačem vodou ředitelným</t>
  </si>
  <si>
    <t>336</t>
  </si>
  <si>
    <t>https://podminky.urs.cz/item/CS_URS_2025_02/783601713</t>
  </si>
  <si>
    <t>145</t>
  </si>
  <si>
    <t>783624551</t>
  </si>
  <si>
    <t>Základní nátěr armatur a kovových potrubí jednonásobný potrubí do DN 50 mm akrylátový</t>
  </si>
  <si>
    <t>338</t>
  </si>
  <si>
    <t>https://podminky.urs.cz/item/CS_URS_2025_02/783624551</t>
  </si>
  <si>
    <t>146</t>
  </si>
  <si>
    <t>783627602</t>
  </si>
  <si>
    <t>Krycí nátěr (email) armatur a kovových potrubí potrubí do DN 50 mm jednonásobný akrylátový tepelně odolný</t>
  </si>
  <si>
    <t>340</t>
  </si>
  <si>
    <t>https://podminky.urs.cz/item/CS_URS_2025_02/783627602</t>
  </si>
  <si>
    <t>147</t>
  </si>
  <si>
    <t>783913161</t>
  </si>
  <si>
    <t>Penetrační nátěr betonových podlah pórovitých ( např. z cihelné dlažby, betonu apod.) syntetický</t>
  </si>
  <si>
    <t>-154001958</t>
  </si>
  <si>
    <t>https://podminky.urs.cz/item/CS_URS_2025_02/783913161</t>
  </si>
  <si>
    <t>784</t>
  </si>
  <si>
    <t>Dokončovací práce - malby a tapety</t>
  </si>
  <si>
    <t>148</t>
  </si>
  <si>
    <t>784171101</t>
  </si>
  <si>
    <t>Zakrytí nemalovaných ploch (materiál ve specifikaci) včetně pozdějšího odkrytí podlah</t>
  </si>
  <si>
    <t>928665887</t>
  </si>
  <si>
    <t>https://podminky.urs.cz/item/CS_URS_2025_02/784171101</t>
  </si>
  <si>
    <t>Podlahy</t>
  </si>
  <si>
    <t>149</t>
  </si>
  <si>
    <t>784171111</t>
  </si>
  <si>
    <t>Zakrytí nemalovaných ploch (materiál ve specifikaci) včetně pozdějšího odkrytí svislých ploch např. stěn, oken, dveří v místnostech výšky do 3,80</t>
  </si>
  <si>
    <t>-498016026</t>
  </si>
  <si>
    <t>https://podminky.urs.cz/item/CS_URS_2025_02/784171111</t>
  </si>
  <si>
    <t>Zakrytí dveří a oken</t>
  </si>
  <si>
    <t>Chodba</t>
  </si>
  <si>
    <t>(0,9*2,02*3+0,7*2,02*3)</t>
  </si>
  <si>
    <t>WC - obklad, dveře</t>
  </si>
  <si>
    <t>(4,31*2)</t>
  </si>
  <si>
    <t>Koupelna - obklad, dveře</t>
  </si>
  <si>
    <t>(7,42*2)</t>
  </si>
  <si>
    <t>Kychyně - dveře, okno, kuchyňská linka</t>
  </si>
  <si>
    <t>(0,9*2,02+2,08*1,55+3,34*2,62)</t>
  </si>
  <si>
    <t>Obývací pokoj - okno, dveře</t>
  </si>
  <si>
    <t>(0,9*2,02*2+2,08*1,55)</t>
  </si>
  <si>
    <t>Komora - dveře</t>
  </si>
  <si>
    <t>(0,7*2,02)</t>
  </si>
  <si>
    <t>Ložnice - okno, dveře</t>
  </si>
  <si>
    <t>(0,9*2,02+2,08*1,55)</t>
  </si>
  <si>
    <t>150</t>
  </si>
  <si>
    <t>784171121</t>
  </si>
  <si>
    <t>Zakrytí nemalovaných ploch (materiál ve specifikaci) včetně pozdějšího odkrytí konstrukcí nebo samostatných prvků např. schodišť, nábytku, radiátorů, zábradlí v místnostech výšky do 3,80</t>
  </si>
  <si>
    <t>346</t>
  </si>
  <si>
    <t>https://podminky.urs.cz/item/CS_URS_2025_02/784171121</t>
  </si>
  <si>
    <t>Radiátory pod okny</t>
  </si>
  <si>
    <t>(1+1,3*2)*0,8</t>
  </si>
  <si>
    <t>WC</t>
  </si>
  <si>
    <t>0,9*0,6</t>
  </si>
  <si>
    <t>Umývátko</t>
  </si>
  <si>
    <t>1*1</t>
  </si>
  <si>
    <t>Sprcha a umývalo</t>
  </si>
  <si>
    <t>(3*3+1*1)</t>
  </si>
  <si>
    <t>151</t>
  </si>
  <si>
    <t>28323156</t>
  </si>
  <si>
    <t>fólie pro malířské potřeby zakrývací tl 41µ 4x5m</t>
  </si>
  <si>
    <t>348</t>
  </si>
  <si>
    <t>14,42*1,1 'Přepočtené koeficientem množství</t>
  </si>
  <si>
    <t>152</t>
  </si>
  <si>
    <t>784221101</t>
  </si>
  <si>
    <t>Malby z malířských směsí otěruvzdorných za sucha dvojnásobné, bílé za sucha otěruvzdorné dobře v místnostech výšky do 3,80 m</t>
  </si>
  <si>
    <t>350</t>
  </si>
  <si>
    <t>https://podminky.urs.cz/item/CS_URS_2025_02/784221101</t>
  </si>
  <si>
    <t>Stěny</t>
  </si>
  <si>
    <t>Stropy</t>
  </si>
  <si>
    <t>SO02 - Vedlejší rozpočtové náklady</t>
  </si>
  <si>
    <t>OST - Ostatní náklady</t>
  </si>
  <si>
    <t xml:space="preserve">VRN -   Vedlejší rozpočtové náklady</t>
  </si>
  <si>
    <t>OST</t>
  </si>
  <si>
    <t>Ostatní náklady</t>
  </si>
  <si>
    <t>013254001</t>
  </si>
  <si>
    <t>Náklad na projektové práce pro zhotovení dokumentace skutečného provedení stavby (výkresová a textová část)</t>
  </si>
  <si>
    <t>262144</t>
  </si>
  <si>
    <t>-1024348353</t>
  </si>
  <si>
    <t>Poznámka k položce:_x000d_
Poznámka k položce: Jedná se zejména o náklady na zajištění dokumentace skutečného provedení díla v rozsahu dle platné vyhlášky na dokumentaci staveb v počtu 5 x papírově a 1 x elektronicky ve formátu DWG a PDF.</t>
  </si>
  <si>
    <t>013254101</t>
  </si>
  <si>
    <t>Náklady na pořízení fotografií nebo videozáznamů zakrývaných konstrukcí a postupu výstavby.</t>
  </si>
  <si>
    <t>-1624976389</t>
  </si>
  <si>
    <t>043103001</t>
  </si>
  <si>
    <t>Náklady na provedení zkoušek, revizí a měření, které jsou vyžadovány v technických normách a dalších předpisech ve vztahu k prováděným pracím, dodávkám a službám.</t>
  </si>
  <si>
    <t>1961215343</t>
  </si>
  <si>
    <t xml:space="preserve">Poznámka k položce:_x000d_
Poznámka k položce: Revize elektro revize SLP revize EPS revize hromosvodu revize tlakových  nádob revize záchytného a zádržného systému tlakové zkoušky vodovodu a kanalizace rozbor pitné vody statické zkoušky pláně a konstrukčních vrstev statické zkoušky zásypů  zátopová zkouška střešní krytiny atd.</t>
  </si>
  <si>
    <t>VRN</t>
  </si>
  <si>
    <t xml:space="preserve">  Vedlejší rozpočtové náklady</t>
  </si>
  <si>
    <t>030001001</t>
  </si>
  <si>
    <t>Náklady na dokumentaci ZS, na přípravu území pro ZS včetně odstranění materiálu a konstrukcí v prostoru staveniště, na vybudování odběrných míst, na zřízení přípojek médií, na vlastní vybudování objektů ZS, provizornich komunikací, oplocení a osvětlení pěších/dopravních koridorů apod.</t>
  </si>
  <si>
    <t>030001002</t>
  </si>
  <si>
    <t>Náklady na vybavení/pronájem objektů ZS, náklady na energie, úklid, údržbu a opravy objektů ZS, čištění pojezdových a manipulačních ploch, zabezpečení staveniště apod.</t>
  </si>
  <si>
    <t>039001003</t>
  </si>
  <si>
    <t>Náklady na demontáž/odstranění objektů ZS a jejich odvozu a náklady na uvedení pozemku do původního stavu včetně nákladů s tím spojených.</t>
  </si>
  <si>
    <t>034403001</t>
  </si>
  <si>
    <t>Náklady na zřízení, údržbu a zrušení dočasného dopravního značení, potřebného k zajištění přístupu nebo provozu na staveništi a/nebo v okolí staveniště.</t>
  </si>
  <si>
    <t>041703002</t>
  </si>
  <si>
    <t>Náklady na zbudování, údržbu a zrušení prostředků a konstrukcí na zajištění kolektivní bezpečnosti osob.</t>
  </si>
  <si>
    <t xml:space="preserve">Poznámka k položce:_x000d_
Poznámka k položce: Jedná se zejména o náklady na zajištění: - osazeníí výstaražných a informačních tabulí/tabulek - zabezpečení okrajů konstrukcí proti pádu osob - zabepečení  komunikací pro pohyb osob po staveništi - zabezpečení přechodů přes výkopy  - a další prvky kolektivní ochrany osob.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</si>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</sst>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342272205" TargetMode="External" /><Relationship Id="rId2" Type="http://schemas.openxmlformats.org/officeDocument/2006/relationships/hyperlink" Target="https://podminky.urs.cz/item/CS_URS_2025_02/342272215" TargetMode="External" /><Relationship Id="rId3" Type="http://schemas.openxmlformats.org/officeDocument/2006/relationships/hyperlink" Target="https://podminky.urs.cz/item/CS_URS_2025_02/342272225" TargetMode="External" /><Relationship Id="rId4" Type="http://schemas.openxmlformats.org/officeDocument/2006/relationships/hyperlink" Target="https://podminky.urs.cz/item/CS_URS_2025_02/611131121" TargetMode="External" /><Relationship Id="rId5" Type="http://schemas.openxmlformats.org/officeDocument/2006/relationships/hyperlink" Target="https://podminky.urs.cz/item/CS_URS_2025_02/611142001" TargetMode="External" /><Relationship Id="rId6" Type="http://schemas.openxmlformats.org/officeDocument/2006/relationships/hyperlink" Target="https://podminky.urs.cz/item/CS_URS_2025_02/611311131" TargetMode="External" /><Relationship Id="rId7" Type="http://schemas.openxmlformats.org/officeDocument/2006/relationships/hyperlink" Target="https://podminky.urs.cz/item/CS_URS_2025_02/611321121" TargetMode="External" /><Relationship Id="rId8" Type="http://schemas.openxmlformats.org/officeDocument/2006/relationships/hyperlink" Target="https://podminky.urs.cz/item/CS_URS_2025_02/612131121" TargetMode="External" /><Relationship Id="rId9" Type="http://schemas.openxmlformats.org/officeDocument/2006/relationships/hyperlink" Target="https://podminky.urs.cz/item/CS_URS_2025_02/612142001" TargetMode="External" /><Relationship Id="rId10" Type="http://schemas.openxmlformats.org/officeDocument/2006/relationships/hyperlink" Target="https://podminky.urs.cz/item/CS_URS_2025_02/612311131" TargetMode="External" /><Relationship Id="rId11" Type="http://schemas.openxmlformats.org/officeDocument/2006/relationships/hyperlink" Target="https://podminky.urs.cz/item/CS_URS_2025_02/612321121" TargetMode="External" /><Relationship Id="rId12" Type="http://schemas.openxmlformats.org/officeDocument/2006/relationships/hyperlink" Target="https://podminky.urs.cz/item/CS_URS_2025_02/613131121" TargetMode="External" /><Relationship Id="rId13" Type="http://schemas.openxmlformats.org/officeDocument/2006/relationships/hyperlink" Target="https://podminky.urs.cz/item/CS_URS_2025_02/613142001" TargetMode="External" /><Relationship Id="rId14" Type="http://schemas.openxmlformats.org/officeDocument/2006/relationships/hyperlink" Target="https://podminky.urs.cz/item/CS_URS_2025_02/613311131" TargetMode="External" /><Relationship Id="rId15" Type="http://schemas.openxmlformats.org/officeDocument/2006/relationships/hyperlink" Target="https://podminky.urs.cz/item/CS_URS_2025_02/613321121" TargetMode="External" /><Relationship Id="rId16" Type="http://schemas.openxmlformats.org/officeDocument/2006/relationships/hyperlink" Target="https://podminky.urs.cz/item/CS_URS_2025_02/632441220" TargetMode="External" /><Relationship Id="rId17" Type="http://schemas.openxmlformats.org/officeDocument/2006/relationships/hyperlink" Target="https://podminky.urs.cz/item/CS_URS_2025_02/632441292" TargetMode="External" /><Relationship Id="rId18" Type="http://schemas.openxmlformats.org/officeDocument/2006/relationships/hyperlink" Target="https://podminky.urs.cz/item/CS_URS_2025_02/632450132" TargetMode="External" /><Relationship Id="rId19" Type="http://schemas.openxmlformats.org/officeDocument/2006/relationships/hyperlink" Target="https://podminky.urs.cz/item/CS_URS_2025_02/642942611" TargetMode="External" /><Relationship Id="rId20" Type="http://schemas.openxmlformats.org/officeDocument/2006/relationships/hyperlink" Target="https://podminky.urs.cz/item/CS_URS_2025_02/952901111" TargetMode="External" /><Relationship Id="rId21" Type="http://schemas.openxmlformats.org/officeDocument/2006/relationships/hyperlink" Target="https://podminky.urs.cz/item/CS_URS_2025_02/976082131" TargetMode="External" /><Relationship Id="rId22" Type="http://schemas.openxmlformats.org/officeDocument/2006/relationships/hyperlink" Target="https://podminky.urs.cz/item/CS_URS_2025_02/978011191" TargetMode="External" /><Relationship Id="rId23" Type="http://schemas.openxmlformats.org/officeDocument/2006/relationships/hyperlink" Target="https://podminky.urs.cz/item/CS_URS_2025_02/978013191" TargetMode="External" /><Relationship Id="rId24" Type="http://schemas.openxmlformats.org/officeDocument/2006/relationships/hyperlink" Target="https://podminky.urs.cz/item/CS_URS_2025_02/997013213" TargetMode="External" /><Relationship Id="rId25" Type="http://schemas.openxmlformats.org/officeDocument/2006/relationships/hyperlink" Target="https://podminky.urs.cz/item/CS_URS_2025_02/997013511" TargetMode="External" /><Relationship Id="rId26" Type="http://schemas.openxmlformats.org/officeDocument/2006/relationships/hyperlink" Target="https://podminky.urs.cz/item/CS_URS_2025_02/997013509" TargetMode="External" /><Relationship Id="rId27" Type="http://schemas.openxmlformats.org/officeDocument/2006/relationships/hyperlink" Target="https://podminky.urs.cz/item/CS_URS_2025_02/997013631" TargetMode="External" /><Relationship Id="rId28" Type="http://schemas.openxmlformats.org/officeDocument/2006/relationships/hyperlink" Target="https://podminky.urs.cz/item/CS_URS_2025_02/998018002" TargetMode="External" /><Relationship Id="rId29" Type="http://schemas.openxmlformats.org/officeDocument/2006/relationships/hyperlink" Target="https://podminky.urs.cz/item/CS_URS_2025_02/713121111" TargetMode="External" /><Relationship Id="rId30" Type="http://schemas.openxmlformats.org/officeDocument/2006/relationships/hyperlink" Target="https://podminky.urs.cz/item/CS_URS_2025_02/998713212" TargetMode="External" /><Relationship Id="rId31" Type="http://schemas.openxmlformats.org/officeDocument/2006/relationships/hyperlink" Target="https://podminky.urs.cz/item/CS_URS_2025_02/725110811" TargetMode="External" /><Relationship Id="rId32" Type="http://schemas.openxmlformats.org/officeDocument/2006/relationships/hyperlink" Target="https://podminky.urs.cz/item/CS_URS_2025_02/725210821" TargetMode="External" /><Relationship Id="rId33" Type="http://schemas.openxmlformats.org/officeDocument/2006/relationships/hyperlink" Target="https://podminky.urs.cz/item/CS_URS_2025_02/725220841" TargetMode="External" /><Relationship Id="rId34" Type="http://schemas.openxmlformats.org/officeDocument/2006/relationships/hyperlink" Target="https://podminky.urs.cz/item/CS_URS_2025_02/725241112" TargetMode="External" /><Relationship Id="rId35" Type="http://schemas.openxmlformats.org/officeDocument/2006/relationships/hyperlink" Target="https://podminky.urs.cz/item/CS_URS_2025_02/725244523" TargetMode="External" /><Relationship Id="rId36" Type="http://schemas.openxmlformats.org/officeDocument/2006/relationships/hyperlink" Target="https://podminky.urs.cz/item/CS_URS_2025_02/725310823" TargetMode="External" /><Relationship Id="rId37" Type="http://schemas.openxmlformats.org/officeDocument/2006/relationships/hyperlink" Target="https://podminky.urs.cz/item/CS_URS_2025_02/725530823" TargetMode="External" /><Relationship Id="rId38" Type="http://schemas.openxmlformats.org/officeDocument/2006/relationships/hyperlink" Target="https://podminky.urs.cz/item/CS_URS_2025_02/725610810" TargetMode="External" /><Relationship Id="rId39" Type="http://schemas.openxmlformats.org/officeDocument/2006/relationships/hyperlink" Target="https://podminky.urs.cz/item/CS_URS_2025_02/725820801" TargetMode="External" /><Relationship Id="rId40" Type="http://schemas.openxmlformats.org/officeDocument/2006/relationships/hyperlink" Target="https://podminky.urs.cz/item/CS_URS_2025_02/725820802" TargetMode="External" /><Relationship Id="rId41" Type="http://schemas.openxmlformats.org/officeDocument/2006/relationships/hyperlink" Target="https://podminky.urs.cz/item/CS_URS_2025_02/725840860" TargetMode="External" /><Relationship Id="rId42" Type="http://schemas.openxmlformats.org/officeDocument/2006/relationships/hyperlink" Target="https://podminky.urs.cz/item/CS_URS_2025_02/725860811" TargetMode="External" /><Relationship Id="rId43" Type="http://schemas.openxmlformats.org/officeDocument/2006/relationships/hyperlink" Target="https://podminky.urs.cz/item/CS_URS_2025_02/725211615" TargetMode="External" /><Relationship Id="rId44" Type="http://schemas.openxmlformats.org/officeDocument/2006/relationships/hyperlink" Target="https://podminky.urs.cz/item/CS_URS_2025_02/725211701" TargetMode="External" /><Relationship Id="rId45" Type="http://schemas.openxmlformats.org/officeDocument/2006/relationships/hyperlink" Target="https://podminky.urs.cz/item/CS_URS_2025_02/725811115" TargetMode="External" /><Relationship Id="rId46" Type="http://schemas.openxmlformats.org/officeDocument/2006/relationships/hyperlink" Target="https://podminky.urs.cz/item/CS_URS_2025_02/725821312" TargetMode="External" /><Relationship Id="rId47" Type="http://schemas.openxmlformats.org/officeDocument/2006/relationships/hyperlink" Target="https://podminky.urs.cz/item/CS_URS_2025_02/725822611" TargetMode="External" /><Relationship Id="rId48" Type="http://schemas.openxmlformats.org/officeDocument/2006/relationships/hyperlink" Target="https://podminky.urs.cz/item/CS_URS_2025_02/725841333" TargetMode="External" /><Relationship Id="rId49" Type="http://schemas.openxmlformats.org/officeDocument/2006/relationships/hyperlink" Target="https://podminky.urs.cz/item/CS_URS_2025_02/725112183" TargetMode="External" /><Relationship Id="rId50" Type="http://schemas.openxmlformats.org/officeDocument/2006/relationships/hyperlink" Target="https://podminky.urs.cz/item/CS_URS_2025_02/725532116" TargetMode="External" /><Relationship Id="rId51" Type="http://schemas.openxmlformats.org/officeDocument/2006/relationships/hyperlink" Target="https://podminky.urs.cz/item/CS_URS_2025_02/998725212" TargetMode="External" /><Relationship Id="rId52" Type="http://schemas.openxmlformats.org/officeDocument/2006/relationships/hyperlink" Target="https://podminky.urs.cz/item/CS_URS_2025_02/733120815" TargetMode="External" /><Relationship Id="rId53" Type="http://schemas.openxmlformats.org/officeDocument/2006/relationships/hyperlink" Target="https://podminky.urs.cz/item/CS_URS_2025_02/733221102" TargetMode="External" /><Relationship Id="rId54" Type="http://schemas.openxmlformats.org/officeDocument/2006/relationships/hyperlink" Target="https://podminky.urs.cz/item/CS_URS_2025_02/733291902" TargetMode="External" /><Relationship Id="rId55" Type="http://schemas.openxmlformats.org/officeDocument/2006/relationships/hyperlink" Target="https://podminky.urs.cz/item/CS_URS_2025_02/998733212" TargetMode="External" /><Relationship Id="rId56" Type="http://schemas.openxmlformats.org/officeDocument/2006/relationships/hyperlink" Target="https://podminky.urs.cz/item/CS_URS_2025_02/734221412" TargetMode="External" /><Relationship Id="rId57" Type="http://schemas.openxmlformats.org/officeDocument/2006/relationships/hyperlink" Target="https://podminky.urs.cz/item/CS_URS_2025_02/998734212" TargetMode="External" /><Relationship Id="rId58" Type="http://schemas.openxmlformats.org/officeDocument/2006/relationships/hyperlink" Target="https://podminky.urs.cz/item/CS_URS_2025_02/735151811" TargetMode="External" /><Relationship Id="rId59" Type="http://schemas.openxmlformats.org/officeDocument/2006/relationships/hyperlink" Target="https://podminky.urs.cz/item/CS_URS_2025_02/735151356" TargetMode="External" /><Relationship Id="rId60" Type="http://schemas.openxmlformats.org/officeDocument/2006/relationships/hyperlink" Target="https://podminky.urs.cz/item/CS_URS_2025_02/735151359" TargetMode="External" /><Relationship Id="rId61" Type="http://schemas.openxmlformats.org/officeDocument/2006/relationships/hyperlink" Target="https://podminky.urs.cz/item/CS_URS_2025_02/735164511" TargetMode="External" /><Relationship Id="rId62" Type="http://schemas.openxmlformats.org/officeDocument/2006/relationships/hyperlink" Target="https://podminky.urs.cz/item/CS_URS_2025_02/998735212" TargetMode="External" /><Relationship Id="rId63" Type="http://schemas.openxmlformats.org/officeDocument/2006/relationships/hyperlink" Target="https://podminky.urs.cz/item/CS_URS_2025_02/741371871" TargetMode="External" /><Relationship Id="rId64" Type="http://schemas.openxmlformats.org/officeDocument/2006/relationships/hyperlink" Target="https://podminky.urs.cz/item/CS_URS_2025_02/763411811" TargetMode="External" /><Relationship Id="rId65" Type="http://schemas.openxmlformats.org/officeDocument/2006/relationships/hyperlink" Target="https://podminky.urs.cz/item/CS_URS_2025_02/998763412" TargetMode="External" /><Relationship Id="rId66" Type="http://schemas.openxmlformats.org/officeDocument/2006/relationships/hyperlink" Target="https://podminky.urs.cz/item/CS_URS_2025_02/766812840" TargetMode="External" /><Relationship Id="rId67" Type="http://schemas.openxmlformats.org/officeDocument/2006/relationships/hyperlink" Target="https://podminky.urs.cz/item/CS_URS_2025_02/766825811" TargetMode="External" /><Relationship Id="rId68" Type="http://schemas.openxmlformats.org/officeDocument/2006/relationships/hyperlink" Target="https://podminky.urs.cz/item/CS_URS_2025_02/766825821" TargetMode="External" /><Relationship Id="rId69" Type="http://schemas.openxmlformats.org/officeDocument/2006/relationships/hyperlink" Target="https://podminky.urs.cz/item/CS_URS_2025_02/766691914" TargetMode="External" /><Relationship Id="rId70" Type="http://schemas.openxmlformats.org/officeDocument/2006/relationships/hyperlink" Target="https://podminky.urs.cz/item/CS_URS_2025_02/766660001" TargetMode="External" /><Relationship Id="rId71" Type="http://schemas.openxmlformats.org/officeDocument/2006/relationships/hyperlink" Target="https://podminky.urs.cz/item/CS_URS_2025_02/766660021" TargetMode="External" /><Relationship Id="rId72" Type="http://schemas.openxmlformats.org/officeDocument/2006/relationships/hyperlink" Target="https://podminky.urs.cz/item/CS_URS_2025_02/766695213" TargetMode="External" /><Relationship Id="rId73" Type="http://schemas.openxmlformats.org/officeDocument/2006/relationships/hyperlink" Target="https://podminky.urs.cz/item/CS_URS_2025_02/998766212" TargetMode="External" /><Relationship Id="rId74" Type="http://schemas.openxmlformats.org/officeDocument/2006/relationships/hyperlink" Target="https://podminky.urs.cz/item/CS_URS_2025_02/766821111" TargetMode="External" /><Relationship Id="rId75" Type="http://schemas.openxmlformats.org/officeDocument/2006/relationships/hyperlink" Target="https://podminky.urs.cz/item/CS_URS_2025_02/766821142" TargetMode="External" /><Relationship Id="rId76" Type="http://schemas.openxmlformats.org/officeDocument/2006/relationships/hyperlink" Target="https://podminky.urs.cz/item/CS_URS_2025_02/766821112" TargetMode="External" /><Relationship Id="rId77" Type="http://schemas.openxmlformats.org/officeDocument/2006/relationships/hyperlink" Target="https://podminky.urs.cz/item/CS_URS_2025_02/766821141" TargetMode="External" /><Relationship Id="rId78" Type="http://schemas.openxmlformats.org/officeDocument/2006/relationships/hyperlink" Target="https://podminky.urs.cz/item/CS_URS_2025_02/771111011" TargetMode="External" /><Relationship Id="rId79" Type="http://schemas.openxmlformats.org/officeDocument/2006/relationships/hyperlink" Target="https://podminky.urs.cz/item/CS_URS_2025_02/771121011" TargetMode="External" /><Relationship Id="rId80" Type="http://schemas.openxmlformats.org/officeDocument/2006/relationships/hyperlink" Target="https://podminky.urs.cz/item/CS_URS_2025_02/771151011" TargetMode="External" /><Relationship Id="rId81" Type="http://schemas.openxmlformats.org/officeDocument/2006/relationships/hyperlink" Target="https://podminky.urs.cz/item/CS_URS_2025_02/771574416" TargetMode="External" /><Relationship Id="rId82" Type="http://schemas.openxmlformats.org/officeDocument/2006/relationships/hyperlink" Target="https://podminky.urs.cz/item/CS_URS_2025_02/771577211" TargetMode="External" /><Relationship Id="rId83" Type="http://schemas.openxmlformats.org/officeDocument/2006/relationships/hyperlink" Target="https://podminky.urs.cz/item/CS_URS_2025_02/771591112" TargetMode="External" /><Relationship Id="rId84" Type="http://schemas.openxmlformats.org/officeDocument/2006/relationships/hyperlink" Target="https://podminky.urs.cz/item/CS_URS_2025_02/771591241" TargetMode="External" /><Relationship Id="rId85" Type="http://schemas.openxmlformats.org/officeDocument/2006/relationships/hyperlink" Target="https://podminky.urs.cz/item/CS_URS_2025_02/771591264" TargetMode="External" /><Relationship Id="rId86" Type="http://schemas.openxmlformats.org/officeDocument/2006/relationships/hyperlink" Target="https://podminky.urs.cz/item/CS_URS_2025_02/771591115" TargetMode="External" /><Relationship Id="rId87" Type="http://schemas.openxmlformats.org/officeDocument/2006/relationships/hyperlink" Target="https://podminky.urs.cz/item/CS_URS_2025_02/771592011" TargetMode="External" /><Relationship Id="rId88" Type="http://schemas.openxmlformats.org/officeDocument/2006/relationships/hyperlink" Target="https://podminky.urs.cz/item/CS_URS_2025_02/998771212" TargetMode="External" /><Relationship Id="rId89" Type="http://schemas.openxmlformats.org/officeDocument/2006/relationships/hyperlink" Target="https://podminky.urs.cz/item/CS_URS_2025_02/775413411" TargetMode="External" /><Relationship Id="rId90" Type="http://schemas.openxmlformats.org/officeDocument/2006/relationships/hyperlink" Target="https://podminky.urs.cz/item/CS_URS_2025_02/775429121" TargetMode="External" /><Relationship Id="rId91" Type="http://schemas.openxmlformats.org/officeDocument/2006/relationships/hyperlink" Target="https://podminky.urs.cz/item/CS_URS_2025_02/775541151" TargetMode="External" /><Relationship Id="rId92" Type="http://schemas.openxmlformats.org/officeDocument/2006/relationships/hyperlink" Target="https://podminky.urs.cz/item/CS_URS_2025_02/775591191" TargetMode="External" /><Relationship Id="rId93" Type="http://schemas.openxmlformats.org/officeDocument/2006/relationships/hyperlink" Target="https://podminky.urs.cz/item/CS_URS_2025_02/776411111" TargetMode="External" /><Relationship Id="rId94" Type="http://schemas.openxmlformats.org/officeDocument/2006/relationships/hyperlink" Target="https://podminky.urs.cz/item/CS_URS_2025_02/998775212" TargetMode="External" /><Relationship Id="rId95" Type="http://schemas.openxmlformats.org/officeDocument/2006/relationships/hyperlink" Target="https://podminky.urs.cz/item/CS_URS_2025_02/776201812" TargetMode="External" /><Relationship Id="rId96" Type="http://schemas.openxmlformats.org/officeDocument/2006/relationships/hyperlink" Target="https://podminky.urs.cz/item/CS_URS_2025_02/776410811" TargetMode="External" /><Relationship Id="rId97" Type="http://schemas.openxmlformats.org/officeDocument/2006/relationships/hyperlink" Target="https://podminky.urs.cz/item/CS_URS_2025_02/776991821" TargetMode="External" /><Relationship Id="rId98" Type="http://schemas.openxmlformats.org/officeDocument/2006/relationships/hyperlink" Target="https://podminky.urs.cz/item/CS_URS_2025_02/998776212" TargetMode="External" /><Relationship Id="rId99" Type="http://schemas.openxmlformats.org/officeDocument/2006/relationships/hyperlink" Target="https://podminky.urs.cz/item/CS_URS_2025_02/781471810" TargetMode="External" /><Relationship Id="rId100" Type="http://schemas.openxmlformats.org/officeDocument/2006/relationships/hyperlink" Target="https://podminky.urs.cz/item/CS_URS_2025_02/781111011" TargetMode="External" /><Relationship Id="rId101" Type="http://schemas.openxmlformats.org/officeDocument/2006/relationships/hyperlink" Target="https://podminky.urs.cz/item/CS_URS_2025_02/781121011" TargetMode="External" /><Relationship Id="rId102" Type="http://schemas.openxmlformats.org/officeDocument/2006/relationships/hyperlink" Target="https://podminky.urs.cz/item/CS_URS_2025_02/781131112" TargetMode="External" /><Relationship Id="rId103" Type="http://schemas.openxmlformats.org/officeDocument/2006/relationships/hyperlink" Target="https://podminky.urs.cz/item/CS_URS_2025_02/781131232" TargetMode="External" /><Relationship Id="rId104" Type="http://schemas.openxmlformats.org/officeDocument/2006/relationships/hyperlink" Target="https://podminky.urs.cz/item/CS_URS_2025_02/781131251" TargetMode="External" /><Relationship Id="rId105" Type="http://schemas.openxmlformats.org/officeDocument/2006/relationships/hyperlink" Target="https://podminky.urs.cz/item/CS_URS_2025_02/781492311" TargetMode="External" /><Relationship Id="rId106" Type="http://schemas.openxmlformats.org/officeDocument/2006/relationships/hyperlink" Target="https://podminky.urs.cz/item/CS_URS_2025_02/781472216" TargetMode="External" /><Relationship Id="rId107" Type="http://schemas.openxmlformats.org/officeDocument/2006/relationships/hyperlink" Target="https://podminky.urs.cz/item/CS_URS_2025_02/781472291" TargetMode="External" /><Relationship Id="rId108" Type="http://schemas.openxmlformats.org/officeDocument/2006/relationships/hyperlink" Target="https://podminky.urs.cz/item/CS_URS_2025_02/781493611" TargetMode="External" /><Relationship Id="rId109" Type="http://schemas.openxmlformats.org/officeDocument/2006/relationships/hyperlink" Target="https://podminky.urs.cz/item/CS_URS_2025_02/781495115" TargetMode="External" /><Relationship Id="rId110" Type="http://schemas.openxmlformats.org/officeDocument/2006/relationships/hyperlink" Target="https://podminky.urs.cz/item/CS_URS_2025_02/781495141" TargetMode="External" /><Relationship Id="rId111" Type="http://schemas.openxmlformats.org/officeDocument/2006/relationships/hyperlink" Target="https://podminky.urs.cz/item/CS_URS_2025_02/781495142" TargetMode="External" /><Relationship Id="rId112" Type="http://schemas.openxmlformats.org/officeDocument/2006/relationships/hyperlink" Target="https://podminky.urs.cz/item/CS_URS_2025_02/781495211" TargetMode="External" /><Relationship Id="rId113" Type="http://schemas.openxmlformats.org/officeDocument/2006/relationships/hyperlink" Target="https://podminky.urs.cz/item/CS_URS_2025_02/998781202" TargetMode="External" /><Relationship Id="rId114" Type="http://schemas.openxmlformats.org/officeDocument/2006/relationships/hyperlink" Target="https://podminky.urs.cz/item/CS_URS_2025_02/783301311" TargetMode="External" /><Relationship Id="rId115" Type="http://schemas.openxmlformats.org/officeDocument/2006/relationships/hyperlink" Target="https://podminky.urs.cz/item/CS_URS_2025_02/783301401" TargetMode="External" /><Relationship Id="rId116" Type="http://schemas.openxmlformats.org/officeDocument/2006/relationships/hyperlink" Target="https://podminky.urs.cz/item/CS_URS_2025_02/783322101" TargetMode="External" /><Relationship Id="rId117" Type="http://schemas.openxmlformats.org/officeDocument/2006/relationships/hyperlink" Target="https://podminky.urs.cz/item/CS_URS_2025_02/783324101" TargetMode="External" /><Relationship Id="rId118" Type="http://schemas.openxmlformats.org/officeDocument/2006/relationships/hyperlink" Target="https://podminky.urs.cz/item/CS_URS_2025_02/783327101" TargetMode="External" /><Relationship Id="rId119" Type="http://schemas.openxmlformats.org/officeDocument/2006/relationships/hyperlink" Target="https://podminky.urs.cz/item/CS_URS_2025_02/783601713" TargetMode="External" /><Relationship Id="rId120" Type="http://schemas.openxmlformats.org/officeDocument/2006/relationships/hyperlink" Target="https://podminky.urs.cz/item/CS_URS_2025_02/783624551" TargetMode="External" /><Relationship Id="rId121" Type="http://schemas.openxmlformats.org/officeDocument/2006/relationships/hyperlink" Target="https://podminky.urs.cz/item/CS_URS_2025_02/783627602" TargetMode="External" /><Relationship Id="rId122" Type="http://schemas.openxmlformats.org/officeDocument/2006/relationships/hyperlink" Target="https://podminky.urs.cz/item/CS_URS_2025_02/783913161" TargetMode="External" /><Relationship Id="rId123" Type="http://schemas.openxmlformats.org/officeDocument/2006/relationships/hyperlink" Target="https://podminky.urs.cz/item/CS_URS_2025_02/784171101" TargetMode="External" /><Relationship Id="rId124" Type="http://schemas.openxmlformats.org/officeDocument/2006/relationships/hyperlink" Target="https://podminky.urs.cz/item/CS_URS_2025_02/784171111" TargetMode="External" /><Relationship Id="rId125" Type="http://schemas.openxmlformats.org/officeDocument/2006/relationships/hyperlink" Target="https://podminky.urs.cz/item/CS_URS_2025_02/784171121" TargetMode="External" /><Relationship Id="rId126" Type="http://schemas.openxmlformats.org/officeDocument/2006/relationships/hyperlink" Target="https://podminky.urs.cz/item/CS_URS_2025_02/784221101" TargetMode="External" /><Relationship Id="rId12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34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36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38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39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41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42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43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44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45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46</v>
      </c>
      <c r="E29" s="49"/>
      <c r="F29" s="34" t="s">
        <v>47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48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49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50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51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52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53</v>
      </c>
      <c r="U35" s="56"/>
      <c r="V35" s="56"/>
      <c r="W35" s="56"/>
      <c r="X35" s="58" t="s">
        <v>54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55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2025_18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 xml:space="preserve">Stavební úpravy b.j. č.4  b BD č.p. 6, Dvorce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Dvorce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6. 10. 2025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Obec Dvorce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Ing. Bronislav Böhm</v>
      </c>
      <c r="AN49" s="66"/>
      <c r="AO49" s="66"/>
      <c r="AP49" s="66"/>
      <c r="AQ49" s="42"/>
      <c r="AR49" s="46"/>
      <c r="AS49" s="76" t="s">
        <v>56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37</v>
      </c>
      <c r="AJ50" s="42"/>
      <c r="AK50" s="42"/>
      <c r="AL50" s="42"/>
      <c r="AM50" s="75" t="str">
        <f>IF(E20="","",E20)</f>
        <v>Michal Pešek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57</v>
      </c>
      <c r="D52" s="89"/>
      <c r="E52" s="89"/>
      <c r="F52" s="89"/>
      <c r="G52" s="89"/>
      <c r="H52" s="90"/>
      <c r="I52" s="91" t="s">
        <v>58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59</v>
      </c>
      <c r="AH52" s="89"/>
      <c r="AI52" s="89"/>
      <c r="AJ52" s="89"/>
      <c r="AK52" s="89"/>
      <c r="AL52" s="89"/>
      <c r="AM52" s="89"/>
      <c r="AN52" s="91" t="s">
        <v>60</v>
      </c>
      <c r="AO52" s="89"/>
      <c r="AP52" s="89"/>
      <c r="AQ52" s="93" t="s">
        <v>61</v>
      </c>
      <c r="AR52" s="46"/>
      <c r="AS52" s="94" t="s">
        <v>62</v>
      </c>
      <c r="AT52" s="95" t="s">
        <v>63</v>
      </c>
      <c r="AU52" s="95" t="s">
        <v>64</v>
      </c>
      <c r="AV52" s="95" t="s">
        <v>65</v>
      </c>
      <c r="AW52" s="95" t="s">
        <v>66</v>
      </c>
      <c r="AX52" s="95" t="s">
        <v>67</v>
      </c>
      <c r="AY52" s="95" t="s">
        <v>68</v>
      </c>
      <c r="AZ52" s="95" t="s">
        <v>69</v>
      </c>
      <c r="BA52" s="95" t="s">
        <v>70</v>
      </c>
      <c r="BB52" s="95" t="s">
        <v>71</v>
      </c>
      <c r="BC52" s="95" t="s">
        <v>72</v>
      </c>
      <c r="BD52" s="96" t="s">
        <v>73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74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75</v>
      </c>
      <c r="BT54" s="111" t="s">
        <v>76</v>
      </c>
      <c r="BU54" s="112" t="s">
        <v>77</v>
      </c>
      <c r="BV54" s="111" t="s">
        <v>78</v>
      </c>
      <c r="BW54" s="111" t="s">
        <v>5</v>
      </c>
      <c r="BX54" s="111" t="s">
        <v>79</v>
      </c>
      <c r="CL54" s="111" t="s">
        <v>19</v>
      </c>
    </row>
    <row r="55" s="7" customFormat="1" ht="16.5" customHeight="1">
      <c r="A55" s="113" t="s">
        <v>80</v>
      </c>
      <c r="B55" s="114"/>
      <c r="C55" s="115"/>
      <c r="D55" s="116" t="s">
        <v>81</v>
      </c>
      <c r="E55" s="116"/>
      <c r="F55" s="116"/>
      <c r="G55" s="116"/>
      <c r="H55" s="116"/>
      <c r="I55" s="117"/>
      <c r="J55" s="116" t="s">
        <v>82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'SO01 - Stavební práce'!J30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83</v>
      </c>
      <c r="AR55" s="120"/>
      <c r="AS55" s="121">
        <v>0</v>
      </c>
      <c r="AT55" s="122">
        <f>ROUND(SUM(AV55:AW55),2)</f>
        <v>0</v>
      </c>
      <c r="AU55" s="123">
        <f>'SO01 - Stavební práce'!P103</f>
        <v>0</v>
      </c>
      <c r="AV55" s="122">
        <f>'SO01 - Stavební práce'!J33</f>
        <v>0</v>
      </c>
      <c r="AW55" s="122">
        <f>'SO01 - Stavební práce'!J34</f>
        <v>0</v>
      </c>
      <c r="AX55" s="122">
        <f>'SO01 - Stavební práce'!J35</f>
        <v>0</v>
      </c>
      <c r="AY55" s="122">
        <f>'SO01 - Stavební práce'!J36</f>
        <v>0</v>
      </c>
      <c r="AZ55" s="122">
        <f>'SO01 - Stavební práce'!F33</f>
        <v>0</v>
      </c>
      <c r="BA55" s="122">
        <f>'SO01 - Stavební práce'!F34</f>
        <v>0</v>
      </c>
      <c r="BB55" s="122">
        <f>'SO01 - Stavební práce'!F35</f>
        <v>0</v>
      </c>
      <c r="BC55" s="122">
        <f>'SO01 - Stavební práce'!F36</f>
        <v>0</v>
      </c>
      <c r="BD55" s="124">
        <f>'SO01 - Stavební práce'!F37</f>
        <v>0</v>
      </c>
      <c r="BE55" s="7"/>
      <c r="BT55" s="125" t="s">
        <v>84</v>
      </c>
      <c r="BV55" s="125" t="s">
        <v>78</v>
      </c>
      <c r="BW55" s="125" t="s">
        <v>85</v>
      </c>
      <c r="BX55" s="125" t="s">
        <v>5</v>
      </c>
      <c r="CL55" s="125" t="s">
        <v>19</v>
      </c>
      <c r="CM55" s="125" t="s">
        <v>84</v>
      </c>
    </row>
    <row r="56" s="7" customFormat="1" ht="16.5" customHeight="1">
      <c r="A56" s="113" t="s">
        <v>80</v>
      </c>
      <c r="B56" s="114"/>
      <c r="C56" s="115"/>
      <c r="D56" s="116" t="s">
        <v>86</v>
      </c>
      <c r="E56" s="116"/>
      <c r="F56" s="116"/>
      <c r="G56" s="116"/>
      <c r="H56" s="116"/>
      <c r="I56" s="117"/>
      <c r="J56" s="116" t="s">
        <v>87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'SO02 - Vedlejší rozpočtov...'!J30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83</v>
      </c>
      <c r="AR56" s="120"/>
      <c r="AS56" s="126">
        <v>0</v>
      </c>
      <c r="AT56" s="127">
        <f>ROUND(SUM(AV56:AW56),2)</f>
        <v>0</v>
      </c>
      <c r="AU56" s="128">
        <f>'SO02 - Vedlejší rozpočtov...'!P81</f>
        <v>0</v>
      </c>
      <c r="AV56" s="127">
        <f>'SO02 - Vedlejší rozpočtov...'!J33</f>
        <v>0</v>
      </c>
      <c r="AW56" s="127">
        <f>'SO02 - Vedlejší rozpočtov...'!J34</f>
        <v>0</v>
      </c>
      <c r="AX56" s="127">
        <f>'SO02 - Vedlejší rozpočtov...'!J35</f>
        <v>0</v>
      </c>
      <c r="AY56" s="127">
        <f>'SO02 - Vedlejší rozpočtov...'!J36</f>
        <v>0</v>
      </c>
      <c r="AZ56" s="127">
        <f>'SO02 - Vedlejší rozpočtov...'!F33</f>
        <v>0</v>
      </c>
      <c r="BA56" s="127">
        <f>'SO02 - Vedlejší rozpočtov...'!F34</f>
        <v>0</v>
      </c>
      <c r="BB56" s="127">
        <f>'SO02 - Vedlejší rozpočtov...'!F35</f>
        <v>0</v>
      </c>
      <c r="BC56" s="127">
        <f>'SO02 - Vedlejší rozpočtov...'!F36</f>
        <v>0</v>
      </c>
      <c r="BD56" s="129">
        <f>'SO02 - Vedlejší rozpočtov...'!F37</f>
        <v>0</v>
      </c>
      <c r="BE56" s="7"/>
      <c r="BT56" s="125" t="s">
        <v>84</v>
      </c>
      <c r="BV56" s="125" t="s">
        <v>78</v>
      </c>
      <c r="BW56" s="125" t="s">
        <v>88</v>
      </c>
      <c r="BX56" s="125" t="s">
        <v>5</v>
      </c>
      <c r="CL56" s="125" t="s">
        <v>19</v>
      </c>
      <c r="CM56" s="125" t="s">
        <v>84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3vrIQqN0bcKhnFMNfGhliZ+h6AGWqLuDJKM4GZYVBZvDJldjQlAnfGjGltU4zxlzrlo1LtohxxotVHimuxU4Pg==" hashValue="E+N7lRXj9kHnLH3h32c20oDiHxgWJKV9rfa5ihH9nM5IbWNxxbwf0M2obaeU4QZetTx7KmKPR7cd6Ehriin+Qw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01 - Stavební práce'!C2" display="/"/>
    <hyperlink ref="A56" location="'SO02 - Vedlejší rozpočto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89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 xml:space="preserve">Stavební úpravy b.j. č.4  b BD č.p. 6, Dvorce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6. 10. 2025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39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40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0"/>
      <c r="B27" s="141"/>
      <c r="C27" s="140"/>
      <c r="D27" s="140"/>
      <c r="E27" s="142" t="s">
        <v>41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42</v>
      </c>
      <c r="E30" s="40"/>
      <c r="F30" s="40"/>
      <c r="G30" s="40"/>
      <c r="H30" s="40"/>
      <c r="I30" s="40"/>
      <c r="J30" s="146">
        <f>ROUND(J103,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44</v>
      </c>
      <c r="G32" s="40"/>
      <c r="H32" s="40"/>
      <c r="I32" s="147" t="s">
        <v>43</v>
      </c>
      <c r="J32" s="147" t="s">
        <v>45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46</v>
      </c>
      <c r="E33" s="134" t="s">
        <v>47</v>
      </c>
      <c r="F33" s="149">
        <f>ROUND((SUM(BE103:BE836)),  2)</f>
        <v>0</v>
      </c>
      <c r="G33" s="40"/>
      <c r="H33" s="40"/>
      <c r="I33" s="150">
        <v>0.20999999999999999</v>
      </c>
      <c r="J33" s="149">
        <f>ROUND(((SUM(BE103:BE836))*I33),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48</v>
      </c>
      <c r="F34" s="149">
        <f>ROUND((SUM(BF103:BF836)),  2)</f>
        <v>0</v>
      </c>
      <c r="G34" s="40"/>
      <c r="H34" s="40"/>
      <c r="I34" s="150">
        <v>0.12</v>
      </c>
      <c r="J34" s="149">
        <f>ROUND(((SUM(BF103:BF836))*I34),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49</v>
      </c>
      <c r="F35" s="149">
        <f>ROUND((SUM(BG103:BG836)),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50</v>
      </c>
      <c r="F36" s="149">
        <f>ROUND((SUM(BH103:BH836)),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51</v>
      </c>
      <c r="F37" s="149">
        <f>ROUND((SUM(BI103:BI836)),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52</v>
      </c>
      <c r="E39" s="153"/>
      <c r="F39" s="153"/>
      <c r="G39" s="154" t="s">
        <v>53</v>
      </c>
      <c r="H39" s="155" t="s">
        <v>54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 xml:space="preserve">Stavební úpravy b.j. č.4  b BD č.p. 6, Dvorce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SO01 - Stavební práce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Dvorce</v>
      </c>
      <c r="G52" s="42"/>
      <c r="H52" s="42"/>
      <c r="I52" s="34" t="s">
        <v>23</v>
      </c>
      <c r="J52" s="74" t="str">
        <f>IF(J12="","",J12)</f>
        <v>6. 10. 2025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Dvorce</v>
      </c>
      <c r="G54" s="42"/>
      <c r="H54" s="42"/>
      <c r="I54" s="34" t="s">
        <v>33</v>
      </c>
      <c r="J54" s="38" t="str">
        <f>E21</f>
        <v>Ing. Bronislav Böhm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Michal Pešek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93</v>
      </c>
      <c r="D57" s="164"/>
      <c r="E57" s="164"/>
      <c r="F57" s="164"/>
      <c r="G57" s="164"/>
      <c r="H57" s="164"/>
      <c r="I57" s="164"/>
      <c r="J57" s="165" t="s">
        <v>94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74</v>
      </c>
      <c r="D59" s="42"/>
      <c r="E59" s="42"/>
      <c r="F59" s="42"/>
      <c r="G59" s="42"/>
      <c r="H59" s="42"/>
      <c r="I59" s="42"/>
      <c r="J59" s="104">
        <f>J103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95</v>
      </c>
    </row>
    <row r="60" s="9" customFormat="1" ht="24.96" customHeight="1">
      <c r="A60" s="9"/>
      <c r="B60" s="167"/>
      <c r="C60" s="168"/>
      <c r="D60" s="169" t="s">
        <v>96</v>
      </c>
      <c r="E60" s="170"/>
      <c r="F60" s="170"/>
      <c r="G60" s="170"/>
      <c r="H60" s="170"/>
      <c r="I60" s="170"/>
      <c r="J60" s="171">
        <f>J104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97</v>
      </c>
      <c r="E61" s="176"/>
      <c r="F61" s="176"/>
      <c r="G61" s="176"/>
      <c r="H61" s="176"/>
      <c r="I61" s="176"/>
      <c r="J61" s="177">
        <f>J105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98</v>
      </c>
      <c r="E62" s="176"/>
      <c r="F62" s="176"/>
      <c r="G62" s="176"/>
      <c r="H62" s="176"/>
      <c r="I62" s="176"/>
      <c r="J62" s="177">
        <f>J118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99</v>
      </c>
      <c r="E63" s="176"/>
      <c r="F63" s="176"/>
      <c r="G63" s="176"/>
      <c r="H63" s="176"/>
      <c r="I63" s="176"/>
      <c r="J63" s="177">
        <f>J267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100</v>
      </c>
      <c r="E64" s="176"/>
      <c r="F64" s="176"/>
      <c r="G64" s="176"/>
      <c r="H64" s="176"/>
      <c r="I64" s="176"/>
      <c r="J64" s="177">
        <f>J303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101</v>
      </c>
      <c r="E65" s="176"/>
      <c r="F65" s="176"/>
      <c r="G65" s="176"/>
      <c r="H65" s="176"/>
      <c r="I65" s="176"/>
      <c r="J65" s="177">
        <f>J316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102</v>
      </c>
      <c r="E66" s="170"/>
      <c r="F66" s="170"/>
      <c r="G66" s="170"/>
      <c r="H66" s="170"/>
      <c r="I66" s="170"/>
      <c r="J66" s="171">
        <f>J319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3"/>
      <c r="C67" s="174"/>
      <c r="D67" s="175" t="s">
        <v>103</v>
      </c>
      <c r="E67" s="176"/>
      <c r="F67" s="176"/>
      <c r="G67" s="176"/>
      <c r="H67" s="176"/>
      <c r="I67" s="176"/>
      <c r="J67" s="177">
        <f>J320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104</v>
      </c>
      <c r="E68" s="176"/>
      <c r="F68" s="176"/>
      <c r="G68" s="176"/>
      <c r="H68" s="176"/>
      <c r="I68" s="176"/>
      <c r="J68" s="177">
        <f>J336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105</v>
      </c>
      <c r="E69" s="176"/>
      <c r="F69" s="176"/>
      <c r="G69" s="176"/>
      <c r="H69" s="176"/>
      <c r="I69" s="176"/>
      <c r="J69" s="177">
        <f>J380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106</v>
      </c>
      <c r="E70" s="176"/>
      <c r="F70" s="176"/>
      <c r="G70" s="176"/>
      <c r="H70" s="176"/>
      <c r="I70" s="176"/>
      <c r="J70" s="177">
        <f>J395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107</v>
      </c>
      <c r="E71" s="176"/>
      <c r="F71" s="176"/>
      <c r="G71" s="176"/>
      <c r="H71" s="176"/>
      <c r="I71" s="176"/>
      <c r="J71" s="177">
        <f>J401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108</v>
      </c>
      <c r="E72" s="176"/>
      <c r="F72" s="176"/>
      <c r="G72" s="176"/>
      <c r="H72" s="176"/>
      <c r="I72" s="176"/>
      <c r="J72" s="177">
        <f>J413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109</v>
      </c>
      <c r="E73" s="176"/>
      <c r="F73" s="176"/>
      <c r="G73" s="176"/>
      <c r="H73" s="176"/>
      <c r="I73" s="176"/>
      <c r="J73" s="177">
        <f>J425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110</v>
      </c>
      <c r="E74" s="176"/>
      <c r="F74" s="176"/>
      <c r="G74" s="176"/>
      <c r="H74" s="176"/>
      <c r="I74" s="176"/>
      <c r="J74" s="177">
        <f>J439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111</v>
      </c>
      <c r="E75" s="176"/>
      <c r="F75" s="176"/>
      <c r="G75" s="176"/>
      <c r="H75" s="176"/>
      <c r="I75" s="176"/>
      <c r="J75" s="177">
        <f>J476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112</v>
      </c>
      <c r="E76" s="176"/>
      <c r="F76" s="176"/>
      <c r="G76" s="176"/>
      <c r="H76" s="176"/>
      <c r="I76" s="176"/>
      <c r="J76" s="177">
        <f>J489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113</v>
      </c>
      <c r="E77" s="176"/>
      <c r="F77" s="176"/>
      <c r="G77" s="176"/>
      <c r="H77" s="176"/>
      <c r="I77" s="176"/>
      <c r="J77" s="177">
        <f>J498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3"/>
      <c r="C78" s="174"/>
      <c r="D78" s="175" t="s">
        <v>114</v>
      </c>
      <c r="E78" s="176"/>
      <c r="F78" s="176"/>
      <c r="G78" s="176"/>
      <c r="H78" s="176"/>
      <c r="I78" s="176"/>
      <c r="J78" s="177">
        <f>J507</f>
        <v>0</v>
      </c>
      <c r="K78" s="174"/>
      <c r="L78" s="17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3"/>
      <c r="C79" s="174"/>
      <c r="D79" s="175" t="s">
        <v>115</v>
      </c>
      <c r="E79" s="176"/>
      <c r="F79" s="176"/>
      <c r="G79" s="176"/>
      <c r="H79" s="176"/>
      <c r="I79" s="176"/>
      <c r="J79" s="177">
        <f>J566</f>
        <v>0</v>
      </c>
      <c r="K79" s="174"/>
      <c r="L79" s="17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3"/>
      <c r="C80" s="174"/>
      <c r="D80" s="175" t="s">
        <v>116</v>
      </c>
      <c r="E80" s="176"/>
      <c r="F80" s="176"/>
      <c r="G80" s="176"/>
      <c r="H80" s="176"/>
      <c r="I80" s="176"/>
      <c r="J80" s="177">
        <f>J613</f>
        <v>0</v>
      </c>
      <c r="K80" s="174"/>
      <c r="L80" s="178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3"/>
      <c r="C81" s="174"/>
      <c r="D81" s="175" t="s">
        <v>117</v>
      </c>
      <c r="E81" s="176"/>
      <c r="F81" s="176"/>
      <c r="G81" s="176"/>
      <c r="H81" s="176"/>
      <c r="I81" s="176"/>
      <c r="J81" s="177">
        <f>J643</f>
        <v>0</v>
      </c>
      <c r="K81" s="174"/>
      <c r="L81" s="178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3"/>
      <c r="C82" s="174"/>
      <c r="D82" s="175" t="s">
        <v>118</v>
      </c>
      <c r="E82" s="176"/>
      <c r="F82" s="176"/>
      <c r="G82" s="176"/>
      <c r="H82" s="176"/>
      <c r="I82" s="176"/>
      <c r="J82" s="177">
        <f>J718</f>
        <v>0</v>
      </c>
      <c r="K82" s="174"/>
      <c r="L82" s="178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3"/>
      <c r="C83" s="174"/>
      <c r="D83" s="175" t="s">
        <v>119</v>
      </c>
      <c r="E83" s="176"/>
      <c r="F83" s="176"/>
      <c r="G83" s="176"/>
      <c r="H83" s="176"/>
      <c r="I83" s="176"/>
      <c r="J83" s="177">
        <f>J775</f>
        <v>0</v>
      </c>
      <c r="K83" s="174"/>
      <c r="L83" s="178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2" customFormat="1" ht="21.84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9" s="2" customFormat="1" ht="6.96" customHeight="1">
      <c r="A89" s="40"/>
      <c r="B89" s="63"/>
      <c r="C89" s="64"/>
      <c r="D89" s="64"/>
      <c r="E89" s="64"/>
      <c r="F89" s="64"/>
      <c r="G89" s="64"/>
      <c r="H89" s="64"/>
      <c r="I89" s="64"/>
      <c r="J89" s="64"/>
      <c r="K89" s="64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4.96" customHeight="1">
      <c r="A90" s="40"/>
      <c r="B90" s="41"/>
      <c r="C90" s="25" t="s">
        <v>120</v>
      </c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4" t="s">
        <v>16</v>
      </c>
      <c r="D92" s="42"/>
      <c r="E92" s="42"/>
      <c r="F92" s="42"/>
      <c r="G92" s="42"/>
      <c r="H92" s="42"/>
      <c r="I92" s="42"/>
      <c r="J92" s="42"/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6.5" customHeight="1">
      <c r="A93" s="40"/>
      <c r="B93" s="41"/>
      <c r="C93" s="42"/>
      <c r="D93" s="42"/>
      <c r="E93" s="162" t="str">
        <f>E7</f>
        <v xml:space="preserve">Stavební úpravy b.j. č.4  b BD č.p. 6, Dvorce</v>
      </c>
      <c r="F93" s="34"/>
      <c r="G93" s="34"/>
      <c r="H93" s="34"/>
      <c r="I93" s="42"/>
      <c r="J93" s="42"/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90</v>
      </c>
      <c r="D94" s="42"/>
      <c r="E94" s="42"/>
      <c r="F94" s="42"/>
      <c r="G94" s="42"/>
      <c r="H94" s="42"/>
      <c r="I94" s="42"/>
      <c r="J94" s="42"/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6.5" customHeight="1">
      <c r="A95" s="40"/>
      <c r="B95" s="41"/>
      <c r="C95" s="42"/>
      <c r="D95" s="42"/>
      <c r="E95" s="71" t="str">
        <f>E9</f>
        <v>SO01 - Stavební práce</v>
      </c>
      <c r="F95" s="42"/>
      <c r="G95" s="42"/>
      <c r="H95" s="42"/>
      <c r="I95" s="42"/>
      <c r="J95" s="42"/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3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21</v>
      </c>
      <c r="D97" s="42"/>
      <c r="E97" s="42"/>
      <c r="F97" s="29" t="str">
        <f>F12</f>
        <v>Dvorce</v>
      </c>
      <c r="G97" s="42"/>
      <c r="H97" s="42"/>
      <c r="I97" s="34" t="s">
        <v>23</v>
      </c>
      <c r="J97" s="74" t="str">
        <f>IF(J12="","",J12)</f>
        <v>6. 10. 2025</v>
      </c>
      <c r="K97" s="42"/>
      <c r="L97" s="13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3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25</v>
      </c>
      <c r="D99" s="42"/>
      <c r="E99" s="42"/>
      <c r="F99" s="29" t="str">
        <f>E15</f>
        <v>Obec Dvorce</v>
      </c>
      <c r="G99" s="42"/>
      <c r="H99" s="42"/>
      <c r="I99" s="34" t="s">
        <v>33</v>
      </c>
      <c r="J99" s="38" t="str">
        <f>E21</f>
        <v>Ing. Bronislav Böhm</v>
      </c>
      <c r="K99" s="42"/>
      <c r="L99" s="13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31</v>
      </c>
      <c r="D100" s="42"/>
      <c r="E100" s="42"/>
      <c r="F100" s="29" t="str">
        <f>IF(E18="","",E18)</f>
        <v>Vyplň údaj</v>
      </c>
      <c r="G100" s="42"/>
      <c r="H100" s="42"/>
      <c r="I100" s="34" t="s">
        <v>37</v>
      </c>
      <c r="J100" s="38" t="str">
        <f>E24</f>
        <v>Michal Pešek</v>
      </c>
      <c r="K100" s="42"/>
      <c r="L100" s="13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0.32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136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11" customFormat="1" ht="29.28" customHeight="1">
      <c r="A102" s="179"/>
      <c r="B102" s="180"/>
      <c r="C102" s="181" t="s">
        <v>121</v>
      </c>
      <c r="D102" s="182" t="s">
        <v>61</v>
      </c>
      <c r="E102" s="182" t="s">
        <v>57</v>
      </c>
      <c r="F102" s="182" t="s">
        <v>58</v>
      </c>
      <c r="G102" s="182" t="s">
        <v>122</v>
      </c>
      <c r="H102" s="182" t="s">
        <v>123</v>
      </c>
      <c r="I102" s="182" t="s">
        <v>124</v>
      </c>
      <c r="J102" s="182" t="s">
        <v>94</v>
      </c>
      <c r="K102" s="183" t="s">
        <v>125</v>
      </c>
      <c r="L102" s="184"/>
      <c r="M102" s="94" t="s">
        <v>19</v>
      </c>
      <c r="N102" s="95" t="s">
        <v>46</v>
      </c>
      <c r="O102" s="95" t="s">
        <v>126</v>
      </c>
      <c r="P102" s="95" t="s">
        <v>127</v>
      </c>
      <c r="Q102" s="95" t="s">
        <v>128</v>
      </c>
      <c r="R102" s="95" t="s">
        <v>129</v>
      </c>
      <c r="S102" s="95" t="s">
        <v>130</v>
      </c>
      <c r="T102" s="96" t="s">
        <v>131</v>
      </c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</row>
    <row r="103" s="2" customFormat="1" ht="22.8" customHeight="1">
      <c r="A103" s="40"/>
      <c r="B103" s="41"/>
      <c r="C103" s="101" t="s">
        <v>132</v>
      </c>
      <c r="D103" s="42"/>
      <c r="E103" s="42"/>
      <c r="F103" s="42"/>
      <c r="G103" s="42"/>
      <c r="H103" s="42"/>
      <c r="I103" s="42"/>
      <c r="J103" s="185">
        <f>BK103</f>
        <v>0</v>
      </c>
      <c r="K103" s="42"/>
      <c r="L103" s="46"/>
      <c r="M103" s="97"/>
      <c r="N103" s="186"/>
      <c r="O103" s="98"/>
      <c r="P103" s="187">
        <f>P104+P319</f>
        <v>0</v>
      </c>
      <c r="Q103" s="98"/>
      <c r="R103" s="187">
        <f>R104+R319</f>
        <v>18.9082477080728</v>
      </c>
      <c r="S103" s="98"/>
      <c r="T103" s="188">
        <f>T104+T319</f>
        <v>12.483291550000001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75</v>
      </c>
      <c r="AU103" s="19" t="s">
        <v>95</v>
      </c>
      <c r="BK103" s="189">
        <f>BK104+BK319</f>
        <v>0</v>
      </c>
    </row>
    <row r="104" s="12" customFormat="1" ht="25.92" customHeight="1">
      <c r="A104" s="12"/>
      <c r="B104" s="190"/>
      <c r="C104" s="191"/>
      <c r="D104" s="192" t="s">
        <v>75</v>
      </c>
      <c r="E104" s="193" t="s">
        <v>133</v>
      </c>
      <c r="F104" s="193" t="s">
        <v>134</v>
      </c>
      <c r="G104" s="191"/>
      <c r="H104" s="191"/>
      <c r="I104" s="194"/>
      <c r="J104" s="195">
        <f>BK104</f>
        <v>0</v>
      </c>
      <c r="K104" s="191"/>
      <c r="L104" s="196"/>
      <c r="M104" s="197"/>
      <c r="N104" s="198"/>
      <c r="O104" s="198"/>
      <c r="P104" s="199">
        <f>P105+P118+P267+P303+P316</f>
        <v>0</v>
      </c>
      <c r="Q104" s="198"/>
      <c r="R104" s="199">
        <f>R105+R118+R267+R303+R316</f>
        <v>17.0398567097</v>
      </c>
      <c r="S104" s="198"/>
      <c r="T104" s="200">
        <f>T105+T118+T267+T303+T316</f>
        <v>10.572704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1" t="s">
        <v>84</v>
      </c>
      <c r="AT104" s="202" t="s">
        <v>75</v>
      </c>
      <c r="AU104" s="202" t="s">
        <v>76</v>
      </c>
      <c r="AY104" s="201" t="s">
        <v>135</v>
      </c>
      <c r="BK104" s="203">
        <f>BK105+BK118+BK267+BK303+BK316</f>
        <v>0</v>
      </c>
    </row>
    <row r="105" s="12" customFormat="1" ht="22.8" customHeight="1">
      <c r="A105" s="12"/>
      <c r="B105" s="190"/>
      <c r="C105" s="191"/>
      <c r="D105" s="192" t="s">
        <v>75</v>
      </c>
      <c r="E105" s="204" t="s">
        <v>136</v>
      </c>
      <c r="F105" s="204" t="s">
        <v>137</v>
      </c>
      <c r="G105" s="191"/>
      <c r="H105" s="191"/>
      <c r="I105" s="194"/>
      <c r="J105" s="205">
        <f>BK105</f>
        <v>0</v>
      </c>
      <c r="K105" s="191"/>
      <c r="L105" s="196"/>
      <c r="M105" s="197"/>
      <c r="N105" s="198"/>
      <c r="O105" s="198"/>
      <c r="P105" s="199">
        <f>SUM(P106:P117)</f>
        <v>0</v>
      </c>
      <c r="Q105" s="198"/>
      <c r="R105" s="199">
        <f>SUM(R106:R117)</f>
        <v>1.1346991200000001</v>
      </c>
      <c r="S105" s="198"/>
      <c r="T105" s="200">
        <f>SUM(T106:T117)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1" t="s">
        <v>84</v>
      </c>
      <c r="AT105" s="202" t="s">
        <v>75</v>
      </c>
      <c r="AU105" s="202" t="s">
        <v>84</v>
      </c>
      <c r="AY105" s="201" t="s">
        <v>135</v>
      </c>
      <c r="BK105" s="203">
        <f>SUM(BK106:BK117)</f>
        <v>0</v>
      </c>
    </row>
    <row r="106" s="2" customFormat="1" ht="37.8" customHeight="1">
      <c r="A106" s="40"/>
      <c r="B106" s="41"/>
      <c r="C106" s="206" t="s">
        <v>84</v>
      </c>
      <c r="D106" s="206" t="s">
        <v>138</v>
      </c>
      <c r="E106" s="207" t="s">
        <v>139</v>
      </c>
      <c r="F106" s="208" t="s">
        <v>140</v>
      </c>
      <c r="G106" s="209" t="s">
        <v>141</v>
      </c>
      <c r="H106" s="210">
        <v>2.8879999999999999</v>
      </c>
      <c r="I106" s="211"/>
      <c r="J106" s="212">
        <f>ROUND(I106*H106,2)</f>
        <v>0</v>
      </c>
      <c r="K106" s="208" t="s">
        <v>142</v>
      </c>
      <c r="L106" s="46"/>
      <c r="M106" s="213" t="s">
        <v>19</v>
      </c>
      <c r="N106" s="214" t="s">
        <v>48</v>
      </c>
      <c r="O106" s="86"/>
      <c r="P106" s="215">
        <f>O106*H106</f>
        <v>0</v>
      </c>
      <c r="Q106" s="215">
        <v>0.044339999999999997</v>
      </c>
      <c r="R106" s="215">
        <f>Q106*H106</f>
        <v>0.12805391999999999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143</v>
      </c>
      <c r="AT106" s="217" t="s">
        <v>138</v>
      </c>
      <c r="AU106" s="217" t="s">
        <v>144</v>
      </c>
      <c r="AY106" s="19" t="s">
        <v>135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144</v>
      </c>
      <c r="BK106" s="218">
        <f>ROUND(I106*H106,2)</f>
        <v>0</v>
      </c>
      <c r="BL106" s="19" t="s">
        <v>143</v>
      </c>
      <c r="BM106" s="217" t="s">
        <v>144</v>
      </c>
    </row>
    <row r="107" s="2" customFormat="1">
      <c r="A107" s="40"/>
      <c r="B107" s="41"/>
      <c r="C107" s="42"/>
      <c r="D107" s="219" t="s">
        <v>145</v>
      </c>
      <c r="E107" s="42"/>
      <c r="F107" s="220" t="s">
        <v>146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145</v>
      </c>
      <c r="AU107" s="19" t="s">
        <v>144</v>
      </c>
    </row>
    <row r="108" s="13" customFormat="1">
      <c r="A108" s="13"/>
      <c r="B108" s="224"/>
      <c r="C108" s="225"/>
      <c r="D108" s="226" t="s">
        <v>147</v>
      </c>
      <c r="E108" s="227" t="s">
        <v>19</v>
      </c>
      <c r="F108" s="228" t="s">
        <v>148</v>
      </c>
      <c r="G108" s="225"/>
      <c r="H108" s="229">
        <v>2.8879999999999999</v>
      </c>
      <c r="I108" s="230"/>
      <c r="J108" s="225"/>
      <c r="K108" s="225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147</v>
      </c>
      <c r="AU108" s="235" t="s">
        <v>144</v>
      </c>
      <c r="AV108" s="13" t="s">
        <v>144</v>
      </c>
      <c r="AW108" s="13" t="s">
        <v>36</v>
      </c>
      <c r="AX108" s="13" t="s">
        <v>76</v>
      </c>
      <c r="AY108" s="235" t="s">
        <v>135</v>
      </c>
    </row>
    <row r="109" s="14" customFormat="1">
      <c r="A109" s="14"/>
      <c r="B109" s="236"/>
      <c r="C109" s="237"/>
      <c r="D109" s="226" t="s">
        <v>147</v>
      </c>
      <c r="E109" s="238" t="s">
        <v>19</v>
      </c>
      <c r="F109" s="239" t="s">
        <v>149</v>
      </c>
      <c r="G109" s="237"/>
      <c r="H109" s="240">
        <v>2.8879999999999999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147</v>
      </c>
      <c r="AU109" s="246" t="s">
        <v>144</v>
      </c>
      <c r="AV109" s="14" t="s">
        <v>143</v>
      </c>
      <c r="AW109" s="14" t="s">
        <v>36</v>
      </c>
      <c r="AX109" s="14" t="s">
        <v>84</v>
      </c>
      <c r="AY109" s="246" t="s">
        <v>135</v>
      </c>
    </row>
    <row r="110" s="2" customFormat="1" ht="37.8" customHeight="1">
      <c r="A110" s="40"/>
      <c r="B110" s="41"/>
      <c r="C110" s="206" t="s">
        <v>144</v>
      </c>
      <c r="D110" s="206" t="s">
        <v>138</v>
      </c>
      <c r="E110" s="207" t="s">
        <v>150</v>
      </c>
      <c r="F110" s="208" t="s">
        <v>151</v>
      </c>
      <c r="G110" s="209" t="s">
        <v>141</v>
      </c>
      <c r="H110" s="210">
        <v>3.8500000000000001</v>
      </c>
      <c r="I110" s="211"/>
      <c r="J110" s="212">
        <f>ROUND(I110*H110,2)</f>
        <v>0</v>
      </c>
      <c r="K110" s="208" t="s">
        <v>142</v>
      </c>
      <c r="L110" s="46"/>
      <c r="M110" s="213" t="s">
        <v>19</v>
      </c>
      <c r="N110" s="214" t="s">
        <v>48</v>
      </c>
      <c r="O110" s="86"/>
      <c r="P110" s="215">
        <f>O110*H110</f>
        <v>0</v>
      </c>
      <c r="Q110" s="215">
        <v>0.052499999999999998</v>
      </c>
      <c r="R110" s="215">
        <f>Q110*H110</f>
        <v>0.202125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143</v>
      </c>
      <c r="AT110" s="217" t="s">
        <v>138</v>
      </c>
      <c r="AU110" s="217" t="s">
        <v>144</v>
      </c>
      <c r="AY110" s="19" t="s">
        <v>135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144</v>
      </c>
      <c r="BK110" s="218">
        <f>ROUND(I110*H110,2)</f>
        <v>0</v>
      </c>
      <c r="BL110" s="19" t="s">
        <v>143</v>
      </c>
      <c r="BM110" s="217" t="s">
        <v>143</v>
      </c>
    </row>
    <row r="111" s="2" customFormat="1">
      <c r="A111" s="40"/>
      <c r="B111" s="41"/>
      <c r="C111" s="42"/>
      <c r="D111" s="219" t="s">
        <v>145</v>
      </c>
      <c r="E111" s="42"/>
      <c r="F111" s="220" t="s">
        <v>152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145</v>
      </c>
      <c r="AU111" s="19" t="s">
        <v>144</v>
      </c>
    </row>
    <row r="112" s="13" customFormat="1">
      <c r="A112" s="13"/>
      <c r="B112" s="224"/>
      <c r="C112" s="225"/>
      <c r="D112" s="226" t="s">
        <v>147</v>
      </c>
      <c r="E112" s="227" t="s">
        <v>19</v>
      </c>
      <c r="F112" s="228" t="s">
        <v>153</v>
      </c>
      <c r="G112" s="225"/>
      <c r="H112" s="229">
        <v>3.8500000000000001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147</v>
      </c>
      <c r="AU112" s="235" t="s">
        <v>144</v>
      </c>
      <c r="AV112" s="13" t="s">
        <v>144</v>
      </c>
      <c r="AW112" s="13" t="s">
        <v>36</v>
      </c>
      <c r="AX112" s="13" t="s">
        <v>76</v>
      </c>
      <c r="AY112" s="235" t="s">
        <v>135</v>
      </c>
    </row>
    <row r="113" s="14" customFormat="1">
      <c r="A113" s="14"/>
      <c r="B113" s="236"/>
      <c r="C113" s="237"/>
      <c r="D113" s="226" t="s">
        <v>147</v>
      </c>
      <c r="E113" s="238" t="s">
        <v>19</v>
      </c>
      <c r="F113" s="239" t="s">
        <v>149</v>
      </c>
      <c r="G113" s="237"/>
      <c r="H113" s="240">
        <v>3.8500000000000001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147</v>
      </c>
      <c r="AU113" s="246" t="s">
        <v>144</v>
      </c>
      <c r="AV113" s="14" t="s">
        <v>143</v>
      </c>
      <c r="AW113" s="14" t="s">
        <v>36</v>
      </c>
      <c r="AX113" s="14" t="s">
        <v>84</v>
      </c>
      <c r="AY113" s="246" t="s">
        <v>135</v>
      </c>
    </row>
    <row r="114" s="2" customFormat="1" ht="37.8" customHeight="1">
      <c r="A114" s="40"/>
      <c r="B114" s="41"/>
      <c r="C114" s="206" t="s">
        <v>136</v>
      </c>
      <c r="D114" s="206" t="s">
        <v>138</v>
      </c>
      <c r="E114" s="207" t="s">
        <v>154</v>
      </c>
      <c r="F114" s="208" t="s">
        <v>155</v>
      </c>
      <c r="G114" s="209" t="s">
        <v>141</v>
      </c>
      <c r="H114" s="210">
        <v>13.035</v>
      </c>
      <c r="I114" s="211"/>
      <c r="J114" s="212">
        <f>ROUND(I114*H114,2)</f>
        <v>0</v>
      </c>
      <c r="K114" s="208" t="s">
        <v>142</v>
      </c>
      <c r="L114" s="46"/>
      <c r="M114" s="213" t="s">
        <v>19</v>
      </c>
      <c r="N114" s="214" t="s">
        <v>48</v>
      </c>
      <c r="O114" s="86"/>
      <c r="P114" s="215">
        <f>O114*H114</f>
        <v>0</v>
      </c>
      <c r="Q114" s="215">
        <v>0.061719999999999997</v>
      </c>
      <c r="R114" s="215">
        <f>Q114*H114</f>
        <v>0.80452020000000002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143</v>
      </c>
      <c r="AT114" s="217" t="s">
        <v>138</v>
      </c>
      <c r="AU114" s="217" t="s">
        <v>144</v>
      </c>
      <c r="AY114" s="19" t="s">
        <v>135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144</v>
      </c>
      <c r="BK114" s="218">
        <f>ROUND(I114*H114,2)</f>
        <v>0</v>
      </c>
      <c r="BL114" s="19" t="s">
        <v>143</v>
      </c>
      <c r="BM114" s="217" t="s">
        <v>156</v>
      </c>
    </row>
    <row r="115" s="2" customFormat="1">
      <c r="A115" s="40"/>
      <c r="B115" s="41"/>
      <c r="C115" s="42"/>
      <c r="D115" s="219" t="s">
        <v>145</v>
      </c>
      <c r="E115" s="42"/>
      <c r="F115" s="220" t="s">
        <v>157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145</v>
      </c>
      <c r="AU115" s="19" t="s">
        <v>144</v>
      </c>
    </row>
    <row r="116" s="13" customFormat="1">
      <c r="A116" s="13"/>
      <c r="B116" s="224"/>
      <c r="C116" s="225"/>
      <c r="D116" s="226" t="s">
        <v>147</v>
      </c>
      <c r="E116" s="227" t="s">
        <v>19</v>
      </c>
      <c r="F116" s="228" t="s">
        <v>158</v>
      </c>
      <c r="G116" s="225"/>
      <c r="H116" s="229">
        <v>13.035</v>
      </c>
      <c r="I116" s="230"/>
      <c r="J116" s="225"/>
      <c r="K116" s="225"/>
      <c r="L116" s="231"/>
      <c r="M116" s="232"/>
      <c r="N116" s="233"/>
      <c r="O116" s="233"/>
      <c r="P116" s="233"/>
      <c r="Q116" s="233"/>
      <c r="R116" s="233"/>
      <c r="S116" s="233"/>
      <c r="T116" s="23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5" t="s">
        <v>147</v>
      </c>
      <c r="AU116" s="235" t="s">
        <v>144</v>
      </c>
      <c r="AV116" s="13" t="s">
        <v>144</v>
      </c>
      <c r="AW116" s="13" t="s">
        <v>36</v>
      </c>
      <c r="AX116" s="13" t="s">
        <v>76</v>
      </c>
      <c r="AY116" s="235" t="s">
        <v>135</v>
      </c>
    </row>
    <row r="117" s="14" customFormat="1">
      <c r="A117" s="14"/>
      <c r="B117" s="236"/>
      <c r="C117" s="237"/>
      <c r="D117" s="226" t="s">
        <v>147</v>
      </c>
      <c r="E117" s="238" t="s">
        <v>19</v>
      </c>
      <c r="F117" s="239" t="s">
        <v>149</v>
      </c>
      <c r="G117" s="237"/>
      <c r="H117" s="240">
        <v>13.035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147</v>
      </c>
      <c r="AU117" s="246" t="s">
        <v>144</v>
      </c>
      <c r="AV117" s="14" t="s">
        <v>143</v>
      </c>
      <c r="AW117" s="14" t="s">
        <v>36</v>
      </c>
      <c r="AX117" s="14" t="s">
        <v>84</v>
      </c>
      <c r="AY117" s="246" t="s">
        <v>135</v>
      </c>
    </row>
    <row r="118" s="12" customFormat="1" ht="22.8" customHeight="1">
      <c r="A118" s="12"/>
      <c r="B118" s="190"/>
      <c r="C118" s="191"/>
      <c r="D118" s="192" t="s">
        <v>75</v>
      </c>
      <c r="E118" s="204" t="s">
        <v>156</v>
      </c>
      <c r="F118" s="204" t="s">
        <v>159</v>
      </c>
      <c r="G118" s="191"/>
      <c r="H118" s="191"/>
      <c r="I118" s="194"/>
      <c r="J118" s="205">
        <f>BK118</f>
        <v>0</v>
      </c>
      <c r="K118" s="191"/>
      <c r="L118" s="196"/>
      <c r="M118" s="197"/>
      <c r="N118" s="198"/>
      <c r="O118" s="198"/>
      <c r="P118" s="199">
        <f>SUM(P119:P266)</f>
        <v>0</v>
      </c>
      <c r="Q118" s="198"/>
      <c r="R118" s="199">
        <f>SUM(R119:R266)</f>
        <v>15.903271089700001</v>
      </c>
      <c r="S118" s="198"/>
      <c r="T118" s="200">
        <f>SUM(T119:T266)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1" t="s">
        <v>84</v>
      </c>
      <c r="AT118" s="202" t="s">
        <v>75</v>
      </c>
      <c r="AU118" s="202" t="s">
        <v>84</v>
      </c>
      <c r="AY118" s="201" t="s">
        <v>135</v>
      </c>
      <c r="BK118" s="203">
        <f>SUM(BK119:BK266)</f>
        <v>0</v>
      </c>
    </row>
    <row r="119" s="2" customFormat="1" ht="24.15" customHeight="1">
      <c r="A119" s="40"/>
      <c r="B119" s="41"/>
      <c r="C119" s="206" t="s">
        <v>143</v>
      </c>
      <c r="D119" s="206" t="s">
        <v>138</v>
      </c>
      <c r="E119" s="207" t="s">
        <v>160</v>
      </c>
      <c r="F119" s="208" t="s">
        <v>161</v>
      </c>
      <c r="G119" s="209" t="s">
        <v>141</v>
      </c>
      <c r="H119" s="210">
        <v>53.899999999999999</v>
      </c>
      <c r="I119" s="211"/>
      <c r="J119" s="212">
        <f>ROUND(I119*H119,2)</f>
        <v>0</v>
      </c>
      <c r="K119" s="208" t="s">
        <v>142</v>
      </c>
      <c r="L119" s="46"/>
      <c r="M119" s="213" t="s">
        <v>19</v>
      </c>
      <c r="N119" s="214" t="s">
        <v>48</v>
      </c>
      <c r="O119" s="86"/>
      <c r="P119" s="215">
        <f>O119*H119</f>
        <v>0</v>
      </c>
      <c r="Q119" s="215">
        <v>0.000263</v>
      </c>
      <c r="R119" s="215">
        <f>Q119*H119</f>
        <v>0.014175699999999999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143</v>
      </c>
      <c r="AT119" s="217" t="s">
        <v>138</v>
      </c>
      <c r="AU119" s="217" t="s">
        <v>144</v>
      </c>
      <c r="AY119" s="19" t="s">
        <v>135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144</v>
      </c>
      <c r="BK119" s="218">
        <f>ROUND(I119*H119,2)</f>
        <v>0</v>
      </c>
      <c r="BL119" s="19" t="s">
        <v>143</v>
      </c>
      <c r="BM119" s="217" t="s">
        <v>162</v>
      </c>
    </row>
    <row r="120" s="2" customFormat="1">
      <c r="A120" s="40"/>
      <c r="B120" s="41"/>
      <c r="C120" s="42"/>
      <c r="D120" s="219" t="s">
        <v>145</v>
      </c>
      <c r="E120" s="42"/>
      <c r="F120" s="220" t="s">
        <v>163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145</v>
      </c>
      <c r="AU120" s="19" t="s">
        <v>144</v>
      </c>
    </row>
    <row r="121" s="15" customFormat="1">
      <c r="A121" s="15"/>
      <c r="B121" s="247"/>
      <c r="C121" s="248"/>
      <c r="D121" s="226" t="s">
        <v>147</v>
      </c>
      <c r="E121" s="249" t="s">
        <v>19</v>
      </c>
      <c r="F121" s="250" t="s">
        <v>164</v>
      </c>
      <c r="G121" s="248"/>
      <c r="H121" s="249" t="s">
        <v>19</v>
      </c>
      <c r="I121" s="251"/>
      <c r="J121" s="248"/>
      <c r="K121" s="248"/>
      <c r="L121" s="252"/>
      <c r="M121" s="253"/>
      <c r="N121" s="254"/>
      <c r="O121" s="254"/>
      <c r="P121" s="254"/>
      <c r="Q121" s="254"/>
      <c r="R121" s="254"/>
      <c r="S121" s="254"/>
      <c r="T121" s="25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6" t="s">
        <v>147</v>
      </c>
      <c r="AU121" s="256" t="s">
        <v>144</v>
      </c>
      <c r="AV121" s="15" t="s">
        <v>84</v>
      </c>
      <c r="AW121" s="15" t="s">
        <v>36</v>
      </c>
      <c r="AX121" s="15" t="s">
        <v>76</v>
      </c>
      <c r="AY121" s="256" t="s">
        <v>135</v>
      </c>
    </row>
    <row r="122" s="13" customFormat="1">
      <c r="A122" s="13"/>
      <c r="B122" s="224"/>
      <c r="C122" s="225"/>
      <c r="D122" s="226" t="s">
        <v>147</v>
      </c>
      <c r="E122" s="227" t="s">
        <v>19</v>
      </c>
      <c r="F122" s="228" t="s">
        <v>165</v>
      </c>
      <c r="G122" s="225"/>
      <c r="H122" s="229">
        <v>5.6200000000000001</v>
      </c>
      <c r="I122" s="230"/>
      <c r="J122" s="225"/>
      <c r="K122" s="225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147</v>
      </c>
      <c r="AU122" s="235" t="s">
        <v>144</v>
      </c>
      <c r="AV122" s="13" t="s">
        <v>144</v>
      </c>
      <c r="AW122" s="13" t="s">
        <v>36</v>
      </c>
      <c r="AX122" s="13" t="s">
        <v>76</v>
      </c>
      <c r="AY122" s="235" t="s">
        <v>135</v>
      </c>
    </row>
    <row r="123" s="13" customFormat="1">
      <c r="A123" s="13"/>
      <c r="B123" s="224"/>
      <c r="C123" s="225"/>
      <c r="D123" s="226" t="s">
        <v>147</v>
      </c>
      <c r="E123" s="227" t="s">
        <v>19</v>
      </c>
      <c r="F123" s="228" t="s">
        <v>166</v>
      </c>
      <c r="G123" s="225"/>
      <c r="H123" s="229">
        <v>1.1599999999999999</v>
      </c>
      <c r="I123" s="230"/>
      <c r="J123" s="225"/>
      <c r="K123" s="225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147</v>
      </c>
      <c r="AU123" s="235" t="s">
        <v>144</v>
      </c>
      <c r="AV123" s="13" t="s">
        <v>144</v>
      </c>
      <c r="AW123" s="13" t="s">
        <v>36</v>
      </c>
      <c r="AX123" s="13" t="s">
        <v>76</v>
      </c>
      <c r="AY123" s="235" t="s">
        <v>135</v>
      </c>
    </row>
    <row r="124" s="13" customFormat="1">
      <c r="A124" s="13"/>
      <c r="B124" s="224"/>
      <c r="C124" s="225"/>
      <c r="D124" s="226" t="s">
        <v>147</v>
      </c>
      <c r="E124" s="227" t="s">
        <v>19</v>
      </c>
      <c r="F124" s="228" t="s">
        <v>167</v>
      </c>
      <c r="G124" s="225"/>
      <c r="H124" s="229">
        <v>3.23</v>
      </c>
      <c r="I124" s="230"/>
      <c r="J124" s="225"/>
      <c r="K124" s="225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147</v>
      </c>
      <c r="AU124" s="235" t="s">
        <v>144</v>
      </c>
      <c r="AV124" s="13" t="s">
        <v>144</v>
      </c>
      <c r="AW124" s="13" t="s">
        <v>36</v>
      </c>
      <c r="AX124" s="13" t="s">
        <v>76</v>
      </c>
      <c r="AY124" s="235" t="s">
        <v>135</v>
      </c>
    </row>
    <row r="125" s="13" customFormat="1">
      <c r="A125" s="13"/>
      <c r="B125" s="224"/>
      <c r="C125" s="225"/>
      <c r="D125" s="226" t="s">
        <v>147</v>
      </c>
      <c r="E125" s="227" t="s">
        <v>19</v>
      </c>
      <c r="F125" s="228" t="s">
        <v>168</v>
      </c>
      <c r="G125" s="225"/>
      <c r="H125" s="229">
        <v>10.460000000000001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147</v>
      </c>
      <c r="AU125" s="235" t="s">
        <v>144</v>
      </c>
      <c r="AV125" s="13" t="s">
        <v>144</v>
      </c>
      <c r="AW125" s="13" t="s">
        <v>36</v>
      </c>
      <c r="AX125" s="13" t="s">
        <v>76</v>
      </c>
      <c r="AY125" s="235" t="s">
        <v>135</v>
      </c>
    </row>
    <row r="126" s="13" customFormat="1">
      <c r="A126" s="13"/>
      <c r="B126" s="224"/>
      <c r="C126" s="225"/>
      <c r="D126" s="226" t="s">
        <v>147</v>
      </c>
      <c r="E126" s="227" t="s">
        <v>19</v>
      </c>
      <c r="F126" s="228" t="s">
        <v>169</v>
      </c>
      <c r="G126" s="225"/>
      <c r="H126" s="229">
        <v>19.699999999999999</v>
      </c>
      <c r="I126" s="230"/>
      <c r="J126" s="225"/>
      <c r="K126" s="225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147</v>
      </c>
      <c r="AU126" s="235" t="s">
        <v>144</v>
      </c>
      <c r="AV126" s="13" t="s">
        <v>144</v>
      </c>
      <c r="AW126" s="13" t="s">
        <v>36</v>
      </c>
      <c r="AX126" s="13" t="s">
        <v>76</v>
      </c>
      <c r="AY126" s="235" t="s">
        <v>135</v>
      </c>
    </row>
    <row r="127" s="13" customFormat="1">
      <c r="A127" s="13"/>
      <c r="B127" s="224"/>
      <c r="C127" s="225"/>
      <c r="D127" s="226" t="s">
        <v>147</v>
      </c>
      <c r="E127" s="227" t="s">
        <v>19</v>
      </c>
      <c r="F127" s="228" t="s">
        <v>170</v>
      </c>
      <c r="G127" s="225"/>
      <c r="H127" s="229">
        <v>2</v>
      </c>
      <c r="I127" s="230"/>
      <c r="J127" s="225"/>
      <c r="K127" s="225"/>
      <c r="L127" s="231"/>
      <c r="M127" s="232"/>
      <c r="N127" s="233"/>
      <c r="O127" s="233"/>
      <c r="P127" s="233"/>
      <c r="Q127" s="233"/>
      <c r="R127" s="233"/>
      <c r="S127" s="233"/>
      <c r="T127" s="23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147</v>
      </c>
      <c r="AU127" s="235" t="s">
        <v>144</v>
      </c>
      <c r="AV127" s="13" t="s">
        <v>144</v>
      </c>
      <c r="AW127" s="13" t="s">
        <v>36</v>
      </c>
      <c r="AX127" s="13" t="s">
        <v>76</v>
      </c>
      <c r="AY127" s="235" t="s">
        <v>135</v>
      </c>
    </row>
    <row r="128" s="13" customFormat="1">
      <c r="A128" s="13"/>
      <c r="B128" s="224"/>
      <c r="C128" s="225"/>
      <c r="D128" s="226" t="s">
        <v>147</v>
      </c>
      <c r="E128" s="227" t="s">
        <v>19</v>
      </c>
      <c r="F128" s="228" t="s">
        <v>171</v>
      </c>
      <c r="G128" s="225"/>
      <c r="H128" s="229">
        <v>11.73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147</v>
      </c>
      <c r="AU128" s="235" t="s">
        <v>144</v>
      </c>
      <c r="AV128" s="13" t="s">
        <v>144</v>
      </c>
      <c r="AW128" s="13" t="s">
        <v>36</v>
      </c>
      <c r="AX128" s="13" t="s">
        <v>76</v>
      </c>
      <c r="AY128" s="235" t="s">
        <v>135</v>
      </c>
    </row>
    <row r="129" s="14" customFormat="1">
      <c r="A129" s="14"/>
      <c r="B129" s="236"/>
      <c r="C129" s="237"/>
      <c r="D129" s="226" t="s">
        <v>147</v>
      </c>
      <c r="E129" s="238" t="s">
        <v>19</v>
      </c>
      <c r="F129" s="239" t="s">
        <v>149</v>
      </c>
      <c r="G129" s="237"/>
      <c r="H129" s="240">
        <v>53.899999999999999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147</v>
      </c>
      <c r="AU129" s="246" t="s">
        <v>144</v>
      </c>
      <c r="AV129" s="14" t="s">
        <v>143</v>
      </c>
      <c r="AW129" s="14" t="s">
        <v>36</v>
      </c>
      <c r="AX129" s="14" t="s">
        <v>84</v>
      </c>
      <c r="AY129" s="246" t="s">
        <v>135</v>
      </c>
    </row>
    <row r="130" s="2" customFormat="1" ht="37.8" customHeight="1">
      <c r="A130" s="40"/>
      <c r="B130" s="41"/>
      <c r="C130" s="206" t="s">
        <v>172</v>
      </c>
      <c r="D130" s="206" t="s">
        <v>138</v>
      </c>
      <c r="E130" s="207" t="s">
        <v>173</v>
      </c>
      <c r="F130" s="208" t="s">
        <v>174</v>
      </c>
      <c r="G130" s="209" t="s">
        <v>141</v>
      </c>
      <c r="H130" s="210">
        <v>53.899999999999999</v>
      </c>
      <c r="I130" s="211"/>
      <c r="J130" s="212">
        <f>ROUND(I130*H130,2)</f>
        <v>0</v>
      </c>
      <c r="K130" s="208" t="s">
        <v>142</v>
      </c>
      <c r="L130" s="46"/>
      <c r="M130" s="213" t="s">
        <v>19</v>
      </c>
      <c r="N130" s="214" t="s">
        <v>48</v>
      </c>
      <c r="O130" s="86"/>
      <c r="P130" s="215">
        <f>O130*H130</f>
        <v>0</v>
      </c>
      <c r="Q130" s="215">
        <v>0.0043839999999999999</v>
      </c>
      <c r="R130" s="215">
        <f>Q130*H130</f>
        <v>0.2362976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143</v>
      </c>
      <c r="AT130" s="217" t="s">
        <v>138</v>
      </c>
      <c r="AU130" s="217" t="s">
        <v>144</v>
      </c>
      <c r="AY130" s="19" t="s">
        <v>135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144</v>
      </c>
      <c r="BK130" s="218">
        <f>ROUND(I130*H130,2)</f>
        <v>0</v>
      </c>
      <c r="BL130" s="19" t="s">
        <v>143</v>
      </c>
      <c r="BM130" s="217" t="s">
        <v>8</v>
      </c>
    </row>
    <row r="131" s="2" customFormat="1">
      <c r="A131" s="40"/>
      <c r="B131" s="41"/>
      <c r="C131" s="42"/>
      <c r="D131" s="219" t="s">
        <v>145</v>
      </c>
      <c r="E131" s="42"/>
      <c r="F131" s="220" t="s">
        <v>175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145</v>
      </c>
      <c r="AU131" s="19" t="s">
        <v>144</v>
      </c>
    </row>
    <row r="132" s="15" customFormat="1">
      <c r="A132" s="15"/>
      <c r="B132" s="247"/>
      <c r="C132" s="248"/>
      <c r="D132" s="226" t="s">
        <v>147</v>
      </c>
      <c r="E132" s="249" t="s">
        <v>19</v>
      </c>
      <c r="F132" s="250" t="s">
        <v>176</v>
      </c>
      <c r="G132" s="248"/>
      <c r="H132" s="249" t="s">
        <v>19</v>
      </c>
      <c r="I132" s="251"/>
      <c r="J132" s="248"/>
      <c r="K132" s="248"/>
      <c r="L132" s="252"/>
      <c r="M132" s="253"/>
      <c r="N132" s="254"/>
      <c r="O132" s="254"/>
      <c r="P132" s="254"/>
      <c r="Q132" s="254"/>
      <c r="R132" s="254"/>
      <c r="S132" s="254"/>
      <c r="T132" s="25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56" t="s">
        <v>147</v>
      </c>
      <c r="AU132" s="256" t="s">
        <v>144</v>
      </c>
      <c r="AV132" s="15" t="s">
        <v>84</v>
      </c>
      <c r="AW132" s="15" t="s">
        <v>36</v>
      </c>
      <c r="AX132" s="15" t="s">
        <v>76</v>
      </c>
      <c r="AY132" s="256" t="s">
        <v>135</v>
      </c>
    </row>
    <row r="133" s="13" customFormat="1">
      <c r="A133" s="13"/>
      <c r="B133" s="224"/>
      <c r="C133" s="225"/>
      <c r="D133" s="226" t="s">
        <v>147</v>
      </c>
      <c r="E133" s="227" t="s">
        <v>19</v>
      </c>
      <c r="F133" s="228" t="s">
        <v>165</v>
      </c>
      <c r="G133" s="225"/>
      <c r="H133" s="229">
        <v>5.6200000000000001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147</v>
      </c>
      <c r="AU133" s="235" t="s">
        <v>144</v>
      </c>
      <c r="AV133" s="13" t="s">
        <v>144</v>
      </c>
      <c r="AW133" s="13" t="s">
        <v>36</v>
      </c>
      <c r="AX133" s="13" t="s">
        <v>76</v>
      </c>
      <c r="AY133" s="235" t="s">
        <v>135</v>
      </c>
    </row>
    <row r="134" s="13" customFormat="1">
      <c r="A134" s="13"/>
      <c r="B134" s="224"/>
      <c r="C134" s="225"/>
      <c r="D134" s="226" t="s">
        <v>147</v>
      </c>
      <c r="E134" s="227" t="s">
        <v>19</v>
      </c>
      <c r="F134" s="228" t="s">
        <v>166</v>
      </c>
      <c r="G134" s="225"/>
      <c r="H134" s="229">
        <v>1.1599999999999999</v>
      </c>
      <c r="I134" s="230"/>
      <c r="J134" s="225"/>
      <c r="K134" s="225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147</v>
      </c>
      <c r="AU134" s="235" t="s">
        <v>144</v>
      </c>
      <c r="AV134" s="13" t="s">
        <v>144</v>
      </c>
      <c r="AW134" s="13" t="s">
        <v>36</v>
      </c>
      <c r="AX134" s="13" t="s">
        <v>76</v>
      </c>
      <c r="AY134" s="235" t="s">
        <v>135</v>
      </c>
    </row>
    <row r="135" s="13" customFormat="1">
      <c r="A135" s="13"/>
      <c r="B135" s="224"/>
      <c r="C135" s="225"/>
      <c r="D135" s="226" t="s">
        <v>147</v>
      </c>
      <c r="E135" s="227" t="s">
        <v>19</v>
      </c>
      <c r="F135" s="228" t="s">
        <v>167</v>
      </c>
      <c r="G135" s="225"/>
      <c r="H135" s="229">
        <v>3.23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147</v>
      </c>
      <c r="AU135" s="235" t="s">
        <v>144</v>
      </c>
      <c r="AV135" s="13" t="s">
        <v>144</v>
      </c>
      <c r="AW135" s="13" t="s">
        <v>36</v>
      </c>
      <c r="AX135" s="13" t="s">
        <v>76</v>
      </c>
      <c r="AY135" s="235" t="s">
        <v>135</v>
      </c>
    </row>
    <row r="136" s="13" customFormat="1">
      <c r="A136" s="13"/>
      <c r="B136" s="224"/>
      <c r="C136" s="225"/>
      <c r="D136" s="226" t="s">
        <v>147</v>
      </c>
      <c r="E136" s="227" t="s">
        <v>19</v>
      </c>
      <c r="F136" s="228" t="s">
        <v>168</v>
      </c>
      <c r="G136" s="225"/>
      <c r="H136" s="229">
        <v>10.460000000000001</v>
      </c>
      <c r="I136" s="230"/>
      <c r="J136" s="225"/>
      <c r="K136" s="225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147</v>
      </c>
      <c r="AU136" s="235" t="s">
        <v>144</v>
      </c>
      <c r="AV136" s="13" t="s">
        <v>144</v>
      </c>
      <c r="AW136" s="13" t="s">
        <v>36</v>
      </c>
      <c r="AX136" s="13" t="s">
        <v>76</v>
      </c>
      <c r="AY136" s="235" t="s">
        <v>135</v>
      </c>
    </row>
    <row r="137" s="13" customFormat="1">
      <c r="A137" s="13"/>
      <c r="B137" s="224"/>
      <c r="C137" s="225"/>
      <c r="D137" s="226" t="s">
        <v>147</v>
      </c>
      <c r="E137" s="227" t="s">
        <v>19</v>
      </c>
      <c r="F137" s="228" t="s">
        <v>169</v>
      </c>
      <c r="G137" s="225"/>
      <c r="H137" s="229">
        <v>19.699999999999999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147</v>
      </c>
      <c r="AU137" s="235" t="s">
        <v>144</v>
      </c>
      <c r="AV137" s="13" t="s">
        <v>144</v>
      </c>
      <c r="AW137" s="13" t="s">
        <v>36</v>
      </c>
      <c r="AX137" s="13" t="s">
        <v>76</v>
      </c>
      <c r="AY137" s="235" t="s">
        <v>135</v>
      </c>
    </row>
    <row r="138" s="13" customFormat="1">
      <c r="A138" s="13"/>
      <c r="B138" s="224"/>
      <c r="C138" s="225"/>
      <c r="D138" s="226" t="s">
        <v>147</v>
      </c>
      <c r="E138" s="227" t="s">
        <v>19</v>
      </c>
      <c r="F138" s="228" t="s">
        <v>170</v>
      </c>
      <c r="G138" s="225"/>
      <c r="H138" s="229">
        <v>2</v>
      </c>
      <c r="I138" s="230"/>
      <c r="J138" s="225"/>
      <c r="K138" s="225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147</v>
      </c>
      <c r="AU138" s="235" t="s">
        <v>144</v>
      </c>
      <c r="AV138" s="13" t="s">
        <v>144</v>
      </c>
      <c r="AW138" s="13" t="s">
        <v>36</v>
      </c>
      <c r="AX138" s="13" t="s">
        <v>76</v>
      </c>
      <c r="AY138" s="235" t="s">
        <v>135</v>
      </c>
    </row>
    <row r="139" s="13" customFormat="1">
      <c r="A139" s="13"/>
      <c r="B139" s="224"/>
      <c r="C139" s="225"/>
      <c r="D139" s="226" t="s">
        <v>147</v>
      </c>
      <c r="E139" s="227" t="s">
        <v>19</v>
      </c>
      <c r="F139" s="228" t="s">
        <v>171</v>
      </c>
      <c r="G139" s="225"/>
      <c r="H139" s="229">
        <v>11.73</v>
      </c>
      <c r="I139" s="230"/>
      <c r="J139" s="225"/>
      <c r="K139" s="225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147</v>
      </c>
      <c r="AU139" s="235" t="s">
        <v>144</v>
      </c>
      <c r="AV139" s="13" t="s">
        <v>144</v>
      </c>
      <c r="AW139" s="13" t="s">
        <v>36</v>
      </c>
      <c r="AX139" s="13" t="s">
        <v>76</v>
      </c>
      <c r="AY139" s="235" t="s">
        <v>135</v>
      </c>
    </row>
    <row r="140" s="14" customFormat="1">
      <c r="A140" s="14"/>
      <c r="B140" s="236"/>
      <c r="C140" s="237"/>
      <c r="D140" s="226" t="s">
        <v>147</v>
      </c>
      <c r="E140" s="238" t="s">
        <v>19</v>
      </c>
      <c r="F140" s="239" t="s">
        <v>149</v>
      </c>
      <c r="G140" s="237"/>
      <c r="H140" s="240">
        <v>53.899999999999999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147</v>
      </c>
      <c r="AU140" s="246" t="s">
        <v>144</v>
      </c>
      <c r="AV140" s="14" t="s">
        <v>143</v>
      </c>
      <c r="AW140" s="14" t="s">
        <v>36</v>
      </c>
      <c r="AX140" s="14" t="s">
        <v>84</v>
      </c>
      <c r="AY140" s="246" t="s">
        <v>135</v>
      </c>
    </row>
    <row r="141" s="2" customFormat="1" ht="24.15" customHeight="1">
      <c r="A141" s="40"/>
      <c r="B141" s="41"/>
      <c r="C141" s="206" t="s">
        <v>156</v>
      </c>
      <c r="D141" s="206" t="s">
        <v>138</v>
      </c>
      <c r="E141" s="207" t="s">
        <v>177</v>
      </c>
      <c r="F141" s="208" t="s">
        <v>178</v>
      </c>
      <c r="G141" s="209" t="s">
        <v>141</v>
      </c>
      <c r="H141" s="210">
        <v>53.899999999999999</v>
      </c>
      <c r="I141" s="211"/>
      <c r="J141" s="212">
        <f>ROUND(I141*H141,2)</f>
        <v>0</v>
      </c>
      <c r="K141" s="208" t="s">
        <v>142</v>
      </c>
      <c r="L141" s="46"/>
      <c r="M141" s="213" t="s">
        <v>19</v>
      </c>
      <c r="N141" s="214" t="s">
        <v>48</v>
      </c>
      <c r="O141" s="86"/>
      <c r="P141" s="215">
        <f>O141*H141</f>
        <v>0</v>
      </c>
      <c r="Q141" s="215">
        <v>0.0040000000000000001</v>
      </c>
      <c r="R141" s="215">
        <f>Q141*H141</f>
        <v>0.21559999999999999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143</v>
      </c>
      <c r="AT141" s="217" t="s">
        <v>138</v>
      </c>
      <c r="AU141" s="217" t="s">
        <v>144</v>
      </c>
      <c r="AY141" s="19" t="s">
        <v>135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144</v>
      </c>
      <c r="BK141" s="218">
        <f>ROUND(I141*H141,2)</f>
        <v>0</v>
      </c>
      <c r="BL141" s="19" t="s">
        <v>143</v>
      </c>
      <c r="BM141" s="217" t="s">
        <v>179</v>
      </c>
    </row>
    <row r="142" s="2" customFormat="1">
      <c r="A142" s="40"/>
      <c r="B142" s="41"/>
      <c r="C142" s="42"/>
      <c r="D142" s="219" t="s">
        <v>145</v>
      </c>
      <c r="E142" s="42"/>
      <c r="F142" s="220" t="s">
        <v>180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145</v>
      </c>
      <c r="AU142" s="19" t="s">
        <v>144</v>
      </c>
    </row>
    <row r="143" s="15" customFormat="1">
      <c r="A143" s="15"/>
      <c r="B143" s="247"/>
      <c r="C143" s="248"/>
      <c r="D143" s="226" t="s">
        <v>147</v>
      </c>
      <c r="E143" s="249" t="s">
        <v>19</v>
      </c>
      <c r="F143" s="250" t="s">
        <v>176</v>
      </c>
      <c r="G143" s="248"/>
      <c r="H143" s="249" t="s">
        <v>19</v>
      </c>
      <c r="I143" s="251"/>
      <c r="J143" s="248"/>
      <c r="K143" s="248"/>
      <c r="L143" s="252"/>
      <c r="M143" s="253"/>
      <c r="N143" s="254"/>
      <c r="O143" s="254"/>
      <c r="P143" s="254"/>
      <c r="Q143" s="254"/>
      <c r="R143" s="254"/>
      <c r="S143" s="254"/>
      <c r="T143" s="25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6" t="s">
        <v>147</v>
      </c>
      <c r="AU143" s="256" t="s">
        <v>144</v>
      </c>
      <c r="AV143" s="15" t="s">
        <v>84</v>
      </c>
      <c r="AW143" s="15" t="s">
        <v>36</v>
      </c>
      <c r="AX143" s="15" t="s">
        <v>76</v>
      </c>
      <c r="AY143" s="256" t="s">
        <v>135</v>
      </c>
    </row>
    <row r="144" s="13" customFormat="1">
      <c r="A144" s="13"/>
      <c r="B144" s="224"/>
      <c r="C144" s="225"/>
      <c r="D144" s="226" t="s">
        <v>147</v>
      </c>
      <c r="E144" s="227" t="s">
        <v>19</v>
      </c>
      <c r="F144" s="228" t="s">
        <v>165</v>
      </c>
      <c r="G144" s="225"/>
      <c r="H144" s="229">
        <v>5.6200000000000001</v>
      </c>
      <c r="I144" s="230"/>
      <c r="J144" s="225"/>
      <c r="K144" s="225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147</v>
      </c>
      <c r="AU144" s="235" t="s">
        <v>144</v>
      </c>
      <c r="AV144" s="13" t="s">
        <v>144</v>
      </c>
      <c r="AW144" s="13" t="s">
        <v>36</v>
      </c>
      <c r="AX144" s="13" t="s">
        <v>76</v>
      </c>
      <c r="AY144" s="235" t="s">
        <v>135</v>
      </c>
    </row>
    <row r="145" s="13" customFormat="1">
      <c r="A145" s="13"/>
      <c r="B145" s="224"/>
      <c r="C145" s="225"/>
      <c r="D145" s="226" t="s">
        <v>147</v>
      </c>
      <c r="E145" s="227" t="s">
        <v>19</v>
      </c>
      <c r="F145" s="228" t="s">
        <v>166</v>
      </c>
      <c r="G145" s="225"/>
      <c r="H145" s="229">
        <v>1.1599999999999999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147</v>
      </c>
      <c r="AU145" s="235" t="s">
        <v>144</v>
      </c>
      <c r="AV145" s="13" t="s">
        <v>144</v>
      </c>
      <c r="AW145" s="13" t="s">
        <v>36</v>
      </c>
      <c r="AX145" s="13" t="s">
        <v>76</v>
      </c>
      <c r="AY145" s="235" t="s">
        <v>135</v>
      </c>
    </row>
    <row r="146" s="13" customFormat="1">
      <c r="A146" s="13"/>
      <c r="B146" s="224"/>
      <c r="C146" s="225"/>
      <c r="D146" s="226" t="s">
        <v>147</v>
      </c>
      <c r="E146" s="227" t="s">
        <v>19</v>
      </c>
      <c r="F146" s="228" t="s">
        <v>167</v>
      </c>
      <c r="G146" s="225"/>
      <c r="H146" s="229">
        <v>3.23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147</v>
      </c>
      <c r="AU146" s="235" t="s">
        <v>144</v>
      </c>
      <c r="AV146" s="13" t="s">
        <v>144</v>
      </c>
      <c r="AW146" s="13" t="s">
        <v>36</v>
      </c>
      <c r="AX146" s="13" t="s">
        <v>76</v>
      </c>
      <c r="AY146" s="235" t="s">
        <v>135</v>
      </c>
    </row>
    <row r="147" s="13" customFormat="1">
      <c r="A147" s="13"/>
      <c r="B147" s="224"/>
      <c r="C147" s="225"/>
      <c r="D147" s="226" t="s">
        <v>147</v>
      </c>
      <c r="E147" s="227" t="s">
        <v>19</v>
      </c>
      <c r="F147" s="228" t="s">
        <v>168</v>
      </c>
      <c r="G147" s="225"/>
      <c r="H147" s="229">
        <v>10.460000000000001</v>
      </c>
      <c r="I147" s="230"/>
      <c r="J147" s="225"/>
      <c r="K147" s="225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147</v>
      </c>
      <c r="AU147" s="235" t="s">
        <v>144</v>
      </c>
      <c r="AV147" s="13" t="s">
        <v>144</v>
      </c>
      <c r="AW147" s="13" t="s">
        <v>36</v>
      </c>
      <c r="AX147" s="13" t="s">
        <v>76</v>
      </c>
      <c r="AY147" s="235" t="s">
        <v>135</v>
      </c>
    </row>
    <row r="148" s="13" customFormat="1">
      <c r="A148" s="13"/>
      <c r="B148" s="224"/>
      <c r="C148" s="225"/>
      <c r="D148" s="226" t="s">
        <v>147</v>
      </c>
      <c r="E148" s="227" t="s">
        <v>19</v>
      </c>
      <c r="F148" s="228" t="s">
        <v>169</v>
      </c>
      <c r="G148" s="225"/>
      <c r="H148" s="229">
        <v>19.699999999999999</v>
      </c>
      <c r="I148" s="230"/>
      <c r="J148" s="225"/>
      <c r="K148" s="225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147</v>
      </c>
      <c r="AU148" s="235" t="s">
        <v>144</v>
      </c>
      <c r="AV148" s="13" t="s">
        <v>144</v>
      </c>
      <c r="AW148" s="13" t="s">
        <v>36</v>
      </c>
      <c r="AX148" s="13" t="s">
        <v>76</v>
      </c>
      <c r="AY148" s="235" t="s">
        <v>135</v>
      </c>
    </row>
    <row r="149" s="13" customFormat="1">
      <c r="A149" s="13"/>
      <c r="B149" s="224"/>
      <c r="C149" s="225"/>
      <c r="D149" s="226" t="s">
        <v>147</v>
      </c>
      <c r="E149" s="227" t="s">
        <v>19</v>
      </c>
      <c r="F149" s="228" t="s">
        <v>170</v>
      </c>
      <c r="G149" s="225"/>
      <c r="H149" s="229">
        <v>2</v>
      </c>
      <c r="I149" s="230"/>
      <c r="J149" s="225"/>
      <c r="K149" s="225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147</v>
      </c>
      <c r="AU149" s="235" t="s">
        <v>144</v>
      </c>
      <c r="AV149" s="13" t="s">
        <v>144</v>
      </c>
      <c r="AW149" s="13" t="s">
        <v>36</v>
      </c>
      <c r="AX149" s="13" t="s">
        <v>76</v>
      </c>
      <c r="AY149" s="235" t="s">
        <v>135</v>
      </c>
    </row>
    <row r="150" s="13" customFormat="1">
      <c r="A150" s="13"/>
      <c r="B150" s="224"/>
      <c r="C150" s="225"/>
      <c r="D150" s="226" t="s">
        <v>147</v>
      </c>
      <c r="E150" s="227" t="s">
        <v>19</v>
      </c>
      <c r="F150" s="228" t="s">
        <v>171</v>
      </c>
      <c r="G150" s="225"/>
      <c r="H150" s="229">
        <v>11.73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147</v>
      </c>
      <c r="AU150" s="235" t="s">
        <v>144</v>
      </c>
      <c r="AV150" s="13" t="s">
        <v>144</v>
      </c>
      <c r="AW150" s="13" t="s">
        <v>36</v>
      </c>
      <c r="AX150" s="13" t="s">
        <v>76</v>
      </c>
      <c r="AY150" s="235" t="s">
        <v>135</v>
      </c>
    </row>
    <row r="151" s="14" customFormat="1">
      <c r="A151" s="14"/>
      <c r="B151" s="236"/>
      <c r="C151" s="237"/>
      <c r="D151" s="226" t="s">
        <v>147</v>
      </c>
      <c r="E151" s="238" t="s">
        <v>19</v>
      </c>
      <c r="F151" s="239" t="s">
        <v>149</v>
      </c>
      <c r="G151" s="237"/>
      <c r="H151" s="240">
        <v>53.899999999999999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6" t="s">
        <v>147</v>
      </c>
      <c r="AU151" s="246" t="s">
        <v>144</v>
      </c>
      <c r="AV151" s="14" t="s">
        <v>143</v>
      </c>
      <c r="AW151" s="14" t="s">
        <v>36</v>
      </c>
      <c r="AX151" s="14" t="s">
        <v>84</v>
      </c>
      <c r="AY151" s="246" t="s">
        <v>135</v>
      </c>
    </row>
    <row r="152" s="2" customFormat="1" ht="37.8" customHeight="1">
      <c r="A152" s="40"/>
      <c r="B152" s="41"/>
      <c r="C152" s="206" t="s">
        <v>181</v>
      </c>
      <c r="D152" s="206" t="s">
        <v>138</v>
      </c>
      <c r="E152" s="207" t="s">
        <v>182</v>
      </c>
      <c r="F152" s="208" t="s">
        <v>183</v>
      </c>
      <c r="G152" s="209" t="s">
        <v>141</v>
      </c>
      <c r="H152" s="210">
        <v>53.899999999999999</v>
      </c>
      <c r="I152" s="211"/>
      <c r="J152" s="212">
        <f>ROUND(I152*H152,2)</f>
        <v>0</v>
      </c>
      <c r="K152" s="208" t="s">
        <v>142</v>
      </c>
      <c r="L152" s="46"/>
      <c r="M152" s="213" t="s">
        <v>19</v>
      </c>
      <c r="N152" s="214" t="s">
        <v>48</v>
      </c>
      <c r="O152" s="86"/>
      <c r="P152" s="215">
        <f>O152*H152</f>
        <v>0</v>
      </c>
      <c r="Q152" s="215">
        <v>0.015400000000000001</v>
      </c>
      <c r="R152" s="215">
        <f>Q152*H152</f>
        <v>0.83006000000000002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143</v>
      </c>
      <c r="AT152" s="217" t="s">
        <v>138</v>
      </c>
      <c r="AU152" s="217" t="s">
        <v>144</v>
      </c>
      <c r="AY152" s="19" t="s">
        <v>135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144</v>
      </c>
      <c r="BK152" s="218">
        <f>ROUND(I152*H152,2)</f>
        <v>0</v>
      </c>
      <c r="BL152" s="19" t="s">
        <v>143</v>
      </c>
      <c r="BM152" s="217" t="s">
        <v>184</v>
      </c>
    </row>
    <row r="153" s="2" customFormat="1">
      <c r="A153" s="40"/>
      <c r="B153" s="41"/>
      <c r="C153" s="42"/>
      <c r="D153" s="219" t="s">
        <v>145</v>
      </c>
      <c r="E153" s="42"/>
      <c r="F153" s="220" t="s">
        <v>185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145</v>
      </c>
      <c r="AU153" s="19" t="s">
        <v>144</v>
      </c>
    </row>
    <row r="154" s="15" customFormat="1">
      <c r="A154" s="15"/>
      <c r="B154" s="247"/>
      <c r="C154" s="248"/>
      <c r="D154" s="226" t="s">
        <v>147</v>
      </c>
      <c r="E154" s="249" t="s">
        <v>19</v>
      </c>
      <c r="F154" s="250" t="s">
        <v>186</v>
      </c>
      <c r="G154" s="248"/>
      <c r="H154" s="249" t="s">
        <v>19</v>
      </c>
      <c r="I154" s="251"/>
      <c r="J154" s="248"/>
      <c r="K154" s="248"/>
      <c r="L154" s="252"/>
      <c r="M154" s="253"/>
      <c r="N154" s="254"/>
      <c r="O154" s="254"/>
      <c r="P154" s="254"/>
      <c r="Q154" s="254"/>
      <c r="R154" s="254"/>
      <c r="S154" s="254"/>
      <c r="T154" s="25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56" t="s">
        <v>147</v>
      </c>
      <c r="AU154" s="256" t="s">
        <v>144</v>
      </c>
      <c r="AV154" s="15" t="s">
        <v>84</v>
      </c>
      <c r="AW154" s="15" t="s">
        <v>36</v>
      </c>
      <c r="AX154" s="15" t="s">
        <v>76</v>
      </c>
      <c r="AY154" s="256" t="s">
        <v>135</v>
      </c>
    </row>
    <row r="155" s="13" customFormat="1">
      <c r="A155" s="13"/>
      <c r="B155" s="224"/>
      <c r="C155" s="225"/>
      <c r="D155" s="226" t="s">
        <v>147</v>
      </c>
      <c r="E155" s="227" t="s">
        <v>19</v>
      </c>
      <c r="F155" s="228" t="s">
        <v>165</v>
      </c>
      <c r="G155" s="225"/>
      <c r="H155" s="229">
        <v>5.6200000000000001</v>
      </c>
      <c r="I155" s="230"/>
      <c r="J155" s="225"/>
      <c r="K155" s="225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147</v>
      </c>
      <c r="AU155" s="235" t="s">
        <v>144</v>
      </c>
      <c r="AV155" s="13" t="s">
        <v>144</v>
      </c>
      <c r="AW155" s="13" t="s">
        <v>36</v>
      </c>
      <c r="AX155" s="13" t="s">
        <v>76</v>
      </c>
      <c r="AY155" s="235" t="s">
        <v>135</v>
      </c>
    </row>
    <row r="156" s="13" customFormat="1">
      <c r="A156" s="13"/>
      <c r="B156" s="224"/>
      <c r="C156" s="225"/>
      <c r="D156" s="226" t="s">
        <v>147</v>
      </c>
      <c r="E156" s="227" t="s">
        <v>19</v>
      </c>
      <c r="F156" s="228" t="s">
        <v>166</v>
      </c>
      <c r="G156" s="225"/>
      <c r="H156" s="229">
        <v>1.1599999999999999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147</v>
      </c>
      <c r="AU156" s="235" t="s">
        <v>144</v>
      </c>
      <c r="AV156" s="13" t="s">
        <v>144</v>
      </c>
      <c r="AW156" s="13" t="s">
        <v>36</v>
      </c>
      <c r="AX156" s="13" t="s">
        <v>76</v>
      </c>
      <c r="AY156" s="235" t="s">
        <v>135</v>
      </c>
    </row>
    <row r="157" s="13" customFormat="1">
      <c r="A157" s="13"/>
      <c r="B157" s="224"/>
      <c r="C157" s="225"/>
      <c r="D157" s="226" t="s">
        <v>147</v>
      </c>
      <c r="E157" s="227" t="s">
        <v>19</v>
      </c>
      <c r="F157" s="228" t="s">
        <v>167</v>
      </c>
      <c r="G157" s="225"/>
      <c r="H157" s="229">
        <v>3.23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147</v>
      </c>
      <c r="AU157" s="235" t="s">
        <v>144</v>
      </c>
      <c r="AV157" s="13" t="s">
        <v>144</v>
      </c>
      <c r="AW157" s="13" t="s">
        <v>36</v>
      </c>
      <c r="AX157" s="13" t="s">
        <v>76</v>
      </c>
      <c r="AY157" s="235" t="s">
        <v>135</v>
      </c>
    </row>
    <row r="158" s="13" customFormat="1">
      <c r="A158" s="13"/>
      <c r="B158" s="224"/>
      <c r="C158" s="225"/>
      <c r="D158" s="226" t="s">
        <v>147</v>
      </c>
      <c r="E158" s="227" t="s">
        <v>19</v>
      </c>
      <c r="F158" s="228" t="s">
        <v>168</v>
      </c>
      <c r="G158" s="225"/>
      <c r="H158" s="229">
        <v>10.460000000000001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147</v>
      </c>
      <c r="AU158" s="235" t="s">
        <v>144</v>
      </c>
      <c r="AV158" s="13" t="s">
        <v>144</v>
      </c>
      <c r="AW158" s="13" t="s">
        <v>36</v>
      </c>
      <c r="AX158" s="13" t="s">
        <v>76</v>
      </c>
      <c r="AY158" s="235" t="s">
        <v>135</v>
      </c>
    </row>
    <row r="159" s="13" customFormat="1">
      <c r="A159" s="13"/>
      <c r="B159" s="224"/>
      <c r="C159" s="225"/>
      <c r="D159" s="226" t="s">
        <v>147</v>
      </c>
      <c r="E159" s="227" t="s">
        <v>19</v>
      </c>
      <c r="F159" s="228" t="s">
        <v>169</v>
      </c>
      <c r="G159" s="225"/>
      <c r="H159" s="229">
        <v>19.699999999999999</v>
      </c>
      <c r="I159" s="230"/>
      <c r="J159" s="225"/>
      <c r="K159" s="225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147</v>
      </c>
      <c r="AU159" s="235" t="s">
        <v>144</v>
      </c>
      <c r="AV159" s="13" t="s">
        <v>144</v>
      </c>
      <c r="AW159" s="13" t="s">
        <v>36</v>
      </c>
      <c r="AX159" s="13" t="s">
        <v>76</v>
      </c>
      <c r="AY159" s="235" t="s">
        <v>135</v>
      </c>
    </row>
    <row r="160" s="13" customFormat="1">
      <c r="A160" s="13"/>
      <c r="B160" s="224"/>
      <c r="C160" s="225"/>
      <c r="D160" s="226" t="s">
        <v>147</v>
      </c>
      <c r="E160" s="227" t="s">
        <v>19</v>
      </c>
      <c r="F160" s="228" t="s">
        <v>170</v>
      </c>
      <c r="G160" s="225"/>
      <c r="H160" s="229">
        <v>2</v>
      </c>
      <c r="I160" s="230"/>
      <c r="J160" s="225"/>
      <c r="K160" s="225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147</v>
      </c>
      <c r="AU160" s="235" t="s">
        <v>144</v>
      </c>
      <c r="AV160" s="13" t="s">
        <v>144</v>
      </c>
      <c r="AW160" s="13" t="s">
        <v>36</v>
      </c>
      <c r="AX160" s="13" t="s">
        <v>76</v>
      </c>
      <c r="AY160" s="235" t="s">
        <v>135</v>
      </c>
    </row>
    <row r="161" s="13" customFormat="1">
      <c r="A161" s="13"/>
      <c r="B161" s="224"/>
      <c r="C161" s="225"/>
      <c r="D161" s="226" t="s">
        <v>147</v>
      </c>
      <c r="E161" s="227" t="s">
        <v>19</v>
      </c>
      <c r="F161" s="228" t="s">
        <v>171</v>
      </c>
      <c r="G161" s="225"/>
      <c r="H161" s="229">
        <v>11.73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147</v>
      </c>
      <c r="AU161" s="235" t="s">
        <v>144</v>
      </c>
      <c r="AV161" s="13" t="s">
        <v>144</v>
      </c>
      <c r="AW161" s="13" t="s">
        <v>36</v>
      </c>
      <c r="AX161" s="13" t="s">
        <v>76</v>
      </c>
      <c r="AY161" s="235" t="s">
        <v>135</v>
      </c>
    </row>
    <row r="162" s="14" customFormat="1">
      <c r="A162" s="14"/>
      <c r="B162" s="236"/>
      <c r="C162" s="237"/>
      <c r="D162" s="226" t="s">
        <v>147</v>
      </c>
      <c r="E162" s="238" t="s">
        <v>19</v>
      </c>
      <c r="F162" s="239" t="s">
        <v>149</v>
      </c>
      <c r="G162" s="237"/>
      <c r="H162" s="240">
        <v>53.899999999999999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147</v>
      </c>
      <c r="AU162" s="246" t="s">
        <v>144</v>
      </c>
      <c r="AV162" s="14" t="s">
        <v>143</v>
      </c>
      <c r="AW162" s="14" t="s">
        <v>36</v>
      </c>
      <c r="AX162" s="14" t="s">
        <v>84</v>
      </c>
      <c r="AY162" s="246" t="s">
        <v>135</v>
      </c>
    </row>
    <row r="163" s="2" customFormat="1" ht="24.15" customHeight="1">
      <c r="A163" s="40"/>
      <c r="B163" s="41"/>
      <c r="C163" s="206" t="s">
        <v>187</v>
      </c>
      <c r="D163" s="206" t="s">
        <v>138</v>
      </c>
      <c r="E163" s="207" t="s">
        <v>188</v>
      </c>
      <c r="F163" s="208" t="s">
        <v>189</v>
      </c>
      <c r="G163" s="209" t="s">
        <v>141</v>
      </c>
      <c r="H163" s="210">
        <v>169.25800000000001</v>
      </c>
      <c r="I163" s="211"/>
      <c r="J163" s="212">
        <f>ROUND(I163*H163,2)</f>
        <v>0</v>
      </c>
      <c r="K163" s="208" t="s">
        <v>142</v>
      </c>
      <c r="L163" s="46"/>
      <c r="M163" s="213" t="s">
        <v>19</v>
      </c>
      <c r="N163" s="214" t="s">
        <v>48</v>
      </c>
      <c r="O163" s="86"/>
      <c r="P163" s="215">
        <f>O163*H163</f>
        <v>0</v>
      </c>
      <c r="Q163" s="215">
        <v>0.000263</v>
      </c>
      <c r="R163" s="215">
        <f>Q163*H163</f>
        <v>0.044514854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143</v>
      </c>
      <c r="AT163" s="217" t="s">
        <v>138</v>
      </c>
      <c r="AU163" s="217" t="s">
        <v>144</v>
      </c>
      <c r="AY163" s="19" t="s">
        <v>135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144</v>
      </c>
      <c r="BK163" s="218">
        <f>ROUND(I163*H163,2)</f>
        <v>0</v>
      </c>
      <c r="BL163" s="19" t="s">
        <v>143</v>
      </c>
      <c r="BM163" s="217" t="s">
        <v>190</v>
      </c>
    </row>
    <row r="164" s="2" customFormat="1">
      <c r="A164" s="40"/>
      <c r="B164" s="41"/>
      <c r="C164" s="42"/>
      <c r="D164" s="219" t="s">
        <v>145</v>
      </c>
      <c r="E164" s="42"/>
      <c r="F164" s="220" t="s">
        <v>191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145</v>
      </c>
      <c r="AU164" s="19" t="s">
        <v>144</v>
      </c>
    </row>
    <row r="165" s="15" customFormat="1">
      <c r="A165" s="15"/>
      <c r="B165" s="247"/>
      <c r="C165" s="248"/>
      <c r="D165" s="226" t="s">
        <v>147</v>
      </c>
      <c r="E165" s="249" t="s">
        <v>19</v>
      </c>
      <c r="F165" s="250" t="s">
        <v>192</v>
      </c>
      <c r="G165" s="248"/>
      <c r="H165" s="249" t="s">
        <v>19</v>
      </c>
      <c r="I165" s="251"/>
      <c r="J165" s="248"/>
      <c r="K165" s="248"/>
      <c r="L165" s="252"/>
      <c r="M165" s="253"/>
      <c r="N165" s="254"/>
      <c r="O165" s="254"/>
      <c r="P165" s="254"/>
      <c r="Q165" s="254"/>
      <c r="R165" s="254"/>
      <c r="S165" s="254"/>
      <c r="T165" s="25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56" t="s">
        <v>147</v>
      </c>
      <c r="AU165" s="256" t="s">
        <v>144</v>
      </c>
      <c r="AV165" s="15" t="s">
        <v>84</v>
      </c>
      <c r="AW165" s="15" t="s">
        <v>36</v>
      </c>
      <c r="AX165" s="15" t="s">
        <v>76</v>
      </c>
      <c r="AY165" s="256" t="s">
        <v>135</v>
      </c>
    </row>
    <row r="166" s="13" customFormat="1">
      <c r="A166" s="13"/>
      <c r="B166" s="224"/>
      <c r="C166" s="225"/>
      <c r="D166" s="226" t="s">
        <v>147</v>
      </c>
      <c r="E166" s="227" t="s">
        <v>19</v>
      </c>
      <c r="F166" s="228" t="s">
        <v>193</v>
      </c>
      <c r="G166" s="225"/>
      <c r="H166" s="229">
        <v>20.355</v>
      </c>
      <c r="I166" s="230"/>
      <c r="J166" s="225"/>
      <c r="K166" s="225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147</v>
      </c>
      <c r="AU166" s="235" t="s">
        <v>144</v>
      </c>
      <c r="AV166" s="13" t="s">
        <v>144</v>
      </c>
      <c r="AW166" s="13" t="s">
        <v>36</v>
      </c>
      <c r="AX166" s="13" t="s">
        <v>76</v>
      </c>
      <c r="AY166" s="235" t="s">
        <v>135</v>
      </c>
    </row>
    <row r="167" s="13" customFormat="1">
      <c r="A167" s="13"/>
      <c r="B167" s="224"/>
      <c r="C167" s="225"/>
      <c r="D167" s="226" t="s">
        <v>147</v>
      </c>
      <c r="E167" s="227" t="s">
        <v>19</v>
      </c>
      <c r="F167" s="228" t="s">
        <v>194</v>
      </c>
      <c r="G167" s="225"/>
      <c r="H167" s="229">
        <v>9.8780000000000001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147</v>
      </c>
      <c r="AU167" s="235" t="s">
        <v>144</v>
      </c>
      <c r="AV167" s="13" t="s">
        <v>144</v>
      </c>
      <c r="AW167" s="13" t="s">
        <v>36</v>
      </c>
      <c r="AX167" s="13" t="s">
        <v>76</v>
      </c>
      <c r="AY167" s="235" t="s">
        <v>135</v>
      </c>
    </row>
    <row r="168" s="13" customFormat="1">
      <c r="A168" s="13"/>
      <c r="B168" s="224"/>
      <c r="C168" s="225"/>
      <c r="D168" s="226" t="s">
        <v>147</v>
      </c>
      <c r="E168" s="227" t="s">
        <v>19</v>
      </c>
      <c r="F168" s="228" t="s">
        <v>195</v>
      </c>
      <c r="G168" s="225"/>
      <c r="H168" s="229">
        <v>18.026</v>
      </c>
      <c r="I168" s="230"/>
      <c r="J168" s="225"/>
      <c r="K168" s="225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147</v>
      </c>
      <c r="AU168" s="235" t="s">
        <v>144</v>
      </c>
      <c r="AV168" s="13" t="s">
        <v>144</v>
      </c>
      <c r="AW168" s="13" t="s">
        <v>36</v>
      </c>
      <c r="AX168" s="13" t="s">
        <v>76</v>
      </c>
      <c r="AY168" s="235" t="s">
        <v>135</v>
      </c>
    </row>
    <row r="169" s="13" customFormat="1">
      <c r="A169" s="13"/>
      <c r="B169" s="224"/>
      <c r="C169" s="225"/>
      <c r="D169" s="226" t="s">
        <v>147</v>
      </c>
      <c r="E169" s="227" t="s">
        <v>19</v>
      </c>
      <c r="F169" s="228" t="s">
        <v>196</v>
      </c>
      <c r="G169" s="225"/>
      <c r="H169" s="229">
        <v>34.258000000000003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147</v>
      </c>
      <c r="AU169" s="235" t="s">
        <v>144</v>
      </c>
      <c r="AV169" s="13" t="s">
        <v>144</v>
      </c>
      <c r="AW169" s="13" t="s">
        <v>36</v>
      </c>
      <c r="AX169" s="13" t="s">
        <v>76</v>
      </c>
      <c r="AY169" s="235" t="s">
        <v>135</v>
      </c>
    </row>
    <row r="170" s="13" customFormat="1">
      <c r="A170" s="13"/>
      <c r="B170" s="224"/>
      <c r="C170" s="225"/>
      <c r="D170" s="226" t="s">
        <v>147</v>
      </c>
      <c r="E170" s="227" t="s">
        <v>19</v>
      </c>
      <c r="F170" s="228" t="s">
        <v>197</v>
      </c>
      <c r="G170" s="225"/>
      <c r="H170" s="229">
        <v>41.923999999999999</v>
      </c>
      <c r="I170" s="230"/>
      <c r="J170" s="225"/>
      <c r="K170" s="225"/>
      <c r="L170" s="231"/>
      <c r="M170" s="232"/>
      <c r="N170" s="233"/>
      <c r="O170" s="233"/>
      <c r="P170" s="233"/>
      <c r="Q170" s="233"/>
      <c r="R170" s="233"/>
      <c r="S170" s="233"/>
      <c r="T170" s="23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5" t="s">
        <v>147</v>
      </c>
      <c r="AU170" s="235" t="s">
        <v>144</v>
      </c>
      <c r="AV170" s="13" t="s">
        <v>144</v>
      </c>
      <c r="AW170" s="13" t="s">
        <v>36</v>
      </c>
      <c r="AX170" s="13" t="s">
        <v>76</v>
      </c>
      <c r="AY170" s="235" t="s">
        <v>135</v>
      </c>
    </row>
    <row r="171" s="13" customFormat="1">
      <c r="A171" s="13"/>
      <c r="B171" s="224"/>
      <c r="C171" s="225"/>
      <c r="D171" s="226" t="s">
        <v>147</v>
      </c>
      <c r="E171" s="227" t="s">
        <v>19</v>
      </c>
      <c r="F171" s="228" t="s">
        <v>198</v>
      </c>
      <c r="G171" s="225"/>
      <c r="H171" s="229">
        <v>13.939</v>
      </c>
      <c r="I171" s="230"/>
      <c r="J171" s="225"/>
      <c r="K171" s="225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147</v>
      </c>
      <c r="AU171" s="235" t="s">
        <v>144</v>
      </c>
      <c r="AV171" s="13" t="s">
        <v>144</v>
      </c>
      <c r="AW171" s="13" t="s">
        <v>36</v>
      </c>
      <c r="AX171" s="13" t="s">
        <v>76</v>
      </c>
      <c r="AY171" s="235" t="s">
        <v>135</v>
      </c>
    </row>
    <row r="172" s="13" customFormat="1">
      <c r="A172" s="13"/>
      <c r="B172" s="224"/>
      <c r="C172" s="225"/>
      <c r="D172" s="226" t="s">
        <v>147</v>
      </c>
      <c r="E172" s="227" t="s">
        <v>19</v>
      </c>
      <c r="F172" s="228" t="s">
        <v>199</v>
      </c>
      <c r="G172" s="225"/>
      <c r="H172" s="229">
        <v>30.878</v>
      </c>
      <c r="I172" s="230"/>
      <c r="J172" s="225"/>
      <c r="K172" s="225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147</v>
      </c>
      <c r="AU172" s="235" t="s">
        <v>144</v>
      </c>
      <c r="AV172" s="13" t="s">
        <v>144</v>
      </c>
      <c r="AW172" s="13" t="s">
        <v>36</v>
      </c>
      <c r="AX172" s="13" t="s">
        <v>76</v>
      </c>
      <c r="AY172" s="235" t="s">
        <v>135</v>
      </c>
    </row>
    <row r="173" s="14" customFormat="1">
      <c r="A173" s="14"/>
      <c r="B173" s="236"/>
      <c r="C173" s="237"/>
      <c r="D173" s="226" t="s">
        <v>147</v>
      </c>
      <c r="E173" s="238" t="s">
        <v>19</v>
      </c>
      <c r="F173" s="239" t="s">
        <v>149</v>
      </c>
      <c r="G173" s="237"/>
      <c r="H173" s="240">
        <v>169.25800000000001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147</v>
      </c>
      <c r="AU173" s="246" t="s">
        <v>144</v>
      </c>
      <c r="AV173" s="14" t="s">
        <v>143</v>
      </c>
      <c r="AW173" s="14" t="s">
        <v>36</v>
      </c>
      <c r="AX173" s="14" t="s">
        <v>84</v>
      </c>
      <c r="AY173" s="246" t="s">
        <v>135</v>
      </c>
    </row>
    <row r="174" s="2" customFormat="1" ht="37.8" customHeight="1">
      <c r="A174" s="40"/>
      <c r="B174" s="41"/>
      <c r="C174" s="206" t="s">
        <v>200</v>
      </c>
      <c r="D174" s="206" t="s">
        <v>138</v>
      </c>
      <c r="E174" s="207" t="s">
        <v>201</v>
      </c>
      <c r="F174" s="208" t="s">
        <v>202</v>
      </c>
      <c r="G174" s="209" t="s">
        <v>141</v>
      </c>
      <c r="H174" s="210">
        <v>148.59800000000001</v>
      </c>
      <c r="I174" s="211"/>
      <c r="J174" s="212">
        <f>ROUND(I174*H174,2)</f>
        <v>0</v>
      </c>
      <c r="K174" s="208" t="s">
        <v>142</v>
      </c>
      <c r="L174" s="46"/>
      <c r="M174" s="213" t="s">
        <v>19</v>
      </c>
      <c r="N174" s="214" t="s">
        <v>48</v>
      </c>
      <c r="O174" s="86"/>
      <c r="P174" s="215">
        <f>O174*H174</f>
        <v>0</v>
      </c>
      <c r="Q174" s="215">
        <v>0.0043839999999999999</v>
      </c>
      <c r="R174" s="215">
        <f>Q174*H174</f>
        <v>0.65145363200000006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143</v>
      </c>
      <c r="AT174" s="217" t="s">
        <v>138</v>
      </c>
      <c r="AU174" s="217" t="s">
        <v>144</v>
      </c>
      <c r="AY174" s="19" t="s">
        <v>135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144</v>
      </c>
      <c r="BK174" s="218">
        <f>ROUND(I174*H174,2)</f>
        <v>0</v>
      </c>
      <c r="BL174" s="19" t="s">
        <v>143</v>
      </c>
      <c r="BM174" s="217" t="s">
        <v>203</v>
      </c>
    </row>
    <row r="175" s="2" customFormat="1">
      <c r="A175" s="40"/>
      <c r="B175" s="41"/>
      <c r="C175" s="42"/>
      <c r="D175" s="219" t="s">
        <v>145</v>
      </c>
      <c r="E175" s="42"/>
      <c r="F175" s="220" t="s">
        <v>204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145</v>
      </c>
      <c r="AU175" s="19" t="s">
        <v>144</v>
      </c>
    </row>
    <row r="176" s="15" customFormat="1">
      <c r="A176" s="15"/>
      <c r="B176" s="247"/>
      <c r="C176" s="248"/>
      <c r="D176" s="226" t="s">
        <v>147</v>
      </c>
      <c r="E176" s="249" t="s">
        <v>19</v>
      </c>
      <c r="F176" s="250" t="s">
        <v>176</v>
      </c>
      <c r="G176" s="248"/>
      <c r="H176" s="249" t="s">
        <v>19</v>
      </c>
      <c r="I176" s="251"/>
      <c r="J176" s="248"/>
      <c r="K176" s="248"/>
      <c r="L176" s="252"/>
      <c r="M176" s="253"/>
      <c r="N176" s="254"/>
      <c r="O176" s="254"/>
      <c r="P176" s="254"/>
      <c r="Q176" s="254"/>
      <c r="R176" s="254"/>
      <c r="S176" s="254"/>
      <c r="T176" s="25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6" t="s">
        <v>147</v>
      </c>
      <c r="AU176" s="256" t="s">
        <v>144</v>
      </c>
      <c r="AV176" s="15" t="s">
        <v>84</v>
      </c>
      <c r="AW176" s="15" t="s">
        <v>36</v>
      </c>
      <c r="AX176" s="15" t="s">
        <v>76</v>
      </c>
      <c r="AY176" s="256" t="s">
        <v>135</v>
      </c>
    </row>
    <row r="177" s="13" customFormat="1">
      <c r="A177" s="13"/>
      <c r="B177" s="224"/>
      <c r="C177" s="225"/>
      <c r="D177" s="226" t="s">
        <v>147</v>
      </c>
      <c r="E177" s="227" t="s">
        <v>19</v>
      </c>
      <c r="F177" s="228" t="s">
        <v>193</v>
      </c>
      <c r="G177" s="225"/>
      <c r="H177" s="229">
        <v>20.355</v>
      </c>
      <c r="I177" s="230"/>
      <c r="J177" s="225"/>
      <c r="K177" s="225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147</v>
      </c>
      <c r="AU177" s="235" t="s">
        <v>144</v>
      </c>
      <c r="AV177" s="13" t="s">
        <v>144</v>
      </c>
      <c r="AW177" s="13" t="s">
        <v>36</v>
      </c>
      <c r="AX177" s="13" t="s">
        <v>76</v>
      </c>
      <c r="AY177" s="235" t="s">
        <v>135</v>
      </c>
    </row>
    <row r="178" s="13" customFormat="1">
      <c r="A178" s="13"/>
      <c r="B178" s="224"/>
      <c r="C178" s="225"/>
      <c r="D178" s="226" t="s">
        <v>147</v>
      </c>
      <c r="E178" s="227" t="s">
        <v>19</v>
      </c>
      <c r="F178" s="228" t="s">
        <v>205</v>
      </c>
      <c r="G178" s="225"/>
      <c r="H178" s="229">
        <v>2.6579999999999999</v>
      </c>
      <c r="I178" s="230"/>
      <c r="J178" s="225"/>
      <c r="K178" s="225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147</v>
      </c>
      <c r="AU178" s="235" t="s">
        <v>144</v>
      </c>
      <c r="AV178" s="13" t="s">
        <v>144</v>
      </c>
      <c r="AW178" s="13" t="s">
        <v>36</v>
      </c>
      <c r="AX178" s="13" t="s">
        <v>76</v>
      </c>
      <c r="AY178" s="235" t="s">
        <v>135</v>
      </c>
    </row>
    <row r="179" s="13" customFormat="1">
      <c r="A179" s="13"/>
      <c r="B179" s="224"/>
      <c r="C179" s="225"/>
      <c r="D179" s="226" t="s">
        <v>147</v>
      </c>
      <c r="E179" s="227" t="s">
        <v>19</v>
      </c>
      <c r="F179" s="228" t="s">
        <v>206</v>
      </c>
      <c r="G179" s="225"/>
      <c r="H179" s="229">
        <v>4.5860000000000003</v>
      </c>
      <c r="I179" s="230"/>
      <c r="J179" s="225"/>
      <c r="K179" s="225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147</v>
      </c>
      <c r="AU179" s="235" t="s">
        <v>144</v>
      </c>
      <c r="AV179" s="13" t="s">
        <v>144</v>
      </c>
      <c r="AW179" s="13" t="s">
        <v>36</v>
      </c>
      <c r="AX179" s="13" t="s">
        <v>76</v>
      </c>
      <c r="AY179" s="235" t="s">
        <v>135</v>
      </c>
    </row>
    <row r="180" s="13" customFormat="1">
      <c r="A180" s="13"/>
      <c r="B180" s="224"/>
      <c r="C180" s="225"/>
      <c r="D180" s="226" t="s">
        <v>147</v>
      </c>
      <c r="E180" s="227" t="s">
        <v>19</v>
      </c>
      <c r="F180" s="228" t="s">
        <v>196</v>
      </c>
      <c r="G180" s="225"/>
      <c r="H180" s="229">
        <v>34.258000000000003</v>
      </c>
      <c r="I180" s="230"/>
      <c r="J180" s="225"/>
      <c r="K180" s="225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147</v>
      </c>
      <c r="AU180" s="235" t="s">
        <v>144</v>
      </c>
      <c r="AV180" s="13" t="s">
        <v>144</v>
      </c>
      <c r="AW180" s="13" t="s">
        <v>36</v>
      </c>
      <c r="AX180" s="13" t="s">
        <v>76</v>
      </c>
      <c r="AY180" s="235" t="s">
        <v>135</v>
      </c>
    </row>
    <row r="181" s="13" customFormat="1">
      <c r="A181" s="13"/>
      <c r="B181" s="224"/>
      <c r="C181" s="225"/>
      <c r="D181" s="226" t="s">
        <v>147</v>
      </c>
      <c r="E181" s="227" t="s">
        <v>19</v>
      </c>
      <c r="F181" s="228" t="s">
        <v>197</v>
      </c>
      <c r="G181" s="225"/>
      <c r="H181" s="229">
        <v>41.923999999999999</v>
      </c>
      <c r="I181" s="230"/>
      <c r="J181" s="225"/>
      <c r="K181" s="225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147</v>
      </c>
      <c r="AU181" s="235" t="s">
        <v>144</v>
      </c>
      <c r="AV181" s="13" t="s">
        <v>144</v>
      </c>
      <c r="AW181" s="13" t="s">
        <v>36</v>
      </c>
      <c r="AX181" s="13" t="s">
        <v>76</v>
      </c>
      <c r="AY181" s="235" t="s">
        <v>135</v>
      </c>
    </row>
    <row r="182" s="13" customFormat="1">
      <c r="A182" s="13"/>
      <c r="B182" s="224"/>
      <c r="C182" s="225"/>
      <c r="D182" s="226" t="s">
        <v>147</v>
      </c>
      <c r="E182" s="227" t="s">
        <v>19</v>
      </c>
      <c r="F182" s="228" t="s">
        <v>198</v>
      </c>
      <c r="G182" s="225"/>
      <c r="H182" s="229">
        <v>13.939</v>
      </c>
      <c r="I182" s="230"/>
      <c r="J182" s="225"/>
      <c r="K182" s="225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147</v>
      </c>
      <c r="AU182" s="235" t="s">
        <v>144</v>
      </c>
      <c r="AV182" s="13" t="s">
        <v>144</v>
      </c>
      <c r="AW182" s="13" t="s">
        <v>36</v>
      </c>
      <c r="AX182" s="13" t="s">
        <v>76</v>
      </c>
      <c r="AY182" s="235" t="s">
        <v>135</v>
      </c>
    </row>
    <row r="183" s="13" customFormat="1">
      <c r="A183" s="13"/>
      <c r="B183" s="224"/>
      <c r="C183" s="225"/>
      <c r="D183" s="226" t="s">
        <v>147</v>
      </c>
      <c r="E183" s="227" t="s">
        <v>19</v>
      </c>
      <c r="F183" s="228" t="s">
        <v>199</v>
      </c>
      <c r="G183" s="225"/>
      <c r="H183" s="229">
        <v>30.878</v>
      </c>
      <c r="I183" s="230"/>
      <c r="J183" s="225"/>
      <c r="K183" s="225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147</v>
      </c>
      <c r="AU183" s="235" t="s">
        <v>144</v>
      </c>
      <c r="AV183" s="13" t="s">
        <v>144</v>
      </c>
      <c r="AW183" s="13" t="s">
        <v>36</v>
      </c>
      <c r="AX183" s="13" t="s">
        <v>76</v>
      </c>
      <c r="AY183" s="235" t="s">
        <v>135</v>
      </c>
    </row>
    <row r="184" s="14" customFormat="1">
      <c r="A184" s="14"/>
      <c r="B184" s="236"/>
      <c r="C184" s="237"/>
      <c r="D184" s="226" t="s">
        <v>147</v>
      </c>
      <c r="E184" s="238" t="s">
        <v>19</v>
      </c>
      <c r="F184" s="239" t="s">
        <v>149</v>
      </c>
      <c r="G184" s="237"/>
      <c r="H184" s="240">
        <v>148.59800000000001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6" t="s">
        <v>147</v>
      </c>
      <c r="AU184" s="246" t="s">
        <v>144</v>
      </c>
      <c r="AV184" s="14" t="s">
        <v>143</v>
      </c>
      <c r="AW184" s="14" t="s">
        <v>36</v>
      </c>
      <c r="AX184" s="14" t="s">
        <v>84</v>
      </c>
      <c r="AY184" s="246" t="s">
        <v>135</v>
      </c>
    </row>
    <row r="185" s="2" customFormat="1" ht="24.15" customHeight="1">
      <c r="A185" s="40"/>
      <c r="B185" s="41"/>
      <c r="C185" s="206" t="s">
        <v>162</v>
      </c>
      <c r="D185" s="206" t="s">
        <v>138</v>
      </c>
      <c r="E185" s="207" t="s">
        <v>207</v>
      </c>
      <c r="F185" s="208" t="s">
        <v>208</v>
      </c>
      <c r="G185" s="209" t="s">
        <v>141</v>
      </c>
      <c r="H185" s="210">
        <v>148.59800000000001</v>
      </c>
      <c r="I185" s="211"/>
      <c r="J185" s="212">
        <f>ROUND(I185*H185,2)</f>
        <v>0</v>
      </c>
      <c r="K185" s="208" t="s">
        <v>142</v>
      </c>
      <c r="L185" s="46"/>
      <c r="M185" s="213" t="s">
        <v>19</v>
      </c>
      <c r="N185" s="214" t="s">
        <v>48</v>
      </c>
      <c r="O185" s="86"/>
      <c r="P185" s="215">
        <f>O185*H185</f>
        <v>0</v>
      </c>
      <c r="Q185" s="215">
        <v>0.0040000000000000001</v>
      </c>
      <c r="R185" s="215">
        <f>Q185*H185</f>
        <v>0.59439200000000003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143</v>
      </c>
      <c r="AT185" s="217" t="s">
        <v>138</v>
      </c>
      <c r="AU185" s="217" t="s">
        <v>144</v>
      </c>
      <c r="AY185" s="19" t="s">
        <v>135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144</v>
      </c>
      <c r="BK185" s="218">
        <f>ROUND(I185*H185,2)</f>
        <v>0</v>
      </c>
      <c r="BL185" s="19" t="s">
        <v>143</v>
      </c>
      <c r="BM185" s="217" t="s">
        <v>209</v>
      </c>
    </row>
    <row r="186" s="2" customFormat="1">
      <c r="A186" s="40"/>
      <c r="B186" s="41"/>
      <c r="C186" s="42"/>
      <c r="D186" s="219" t="s">
        <v>145</v>
      </c>
      <c r="E186" s="42"/>
      <c r="F186" s="220" t="s">
        <v>210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145</v>
      </c>
      <c r="AU186" s="19" t="s">
        <v>144</v>
      </c>
    </row>
    <row r="187" s="15" customFormat="1">
      <c r="A187" s="15"/>
      <c r="B187" s="247"/>
      <c r="C187" s="248"/>
      <c r="D187" s="226" t="s">
        <v>147</v>
      </c>
      <c r="E187" s="249" t="s">
        <v>19</v>
      </c>
      <c r="F187" s="250" t="s">
        <v>176</v>
      </c>
      <c r="G187" s="248"/>
      <c r="H187" s="249" t="s">
        <v>19</v>
      </c>
      <c r="I187" s="251"/>
      <c r="J187" s="248"/>
      <c r="K187" s="248"/>
      <c r="L187" s="252"/>
      <c r="M187" s="253"/>
      <c r="N187" s="254"/>
      <c r="O187" s="254"/>
      <c r="P187" s="254"/>
      <c r="Q187" s="254"/>
      <c r="R187" s="254"/>
      <c r="S187" s="254"/>
      <c r="T187" s="25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56" t="s">
        <v>147</v>
      </c>
      <c r="AU187" s="256" t="s">
        <v>144</v>
      </c>
      <c r="AV187" s="15" t="s">
        <v>84</v>
      </c>
      <c r="AW187" s="15" t="s">
        <v>36</v>
      </c>
      <c r="AX187" s="15" t="s">
        <v>76</v>
      </c>
      <c r="AY187" s="256" t="s">
        <v>135</v>
      </c>
    </row>
    <row r="188" s="13" customFormat="1">
      <c r="A188" s="13"/>
      <c r="B188" s="224"/>
      <c r="C188" s="225"/>
      <c r="D188" s="226" t="s">
        <v>147</v>
      </c>
      <c r="E188" s="227" t="s">
        <v>19</v>
      </c>
      <c r="F188" s="228" t="s">
        <v>193</v>
      </c>
      <c r="G188" s="225"/>
      <c r="H188" s="229">
        <v>20.355</v>
      </c>
      <c r="I188" s="230"/>
      <c r="J188" s="225"/>
      <c r="K188" s="225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147</v>
      </c>
      <c r="AU188" s="235" t="s">
        <v>144</v>
      </c>
      <c r="AV188" s="13" t="s">
        <v>144</v>
      </c>
      <c r="AW188" s="13" t="s">
        <v>36</v>
      </c>
      <c r="AX188" s="13" t="s">
        <v>76</v>
      </c>
      <c r="AY188" s="235" t="s">
        <v>135</v>
      </c>
    </row>
    <row r="189" s="13" customFormat="1">
      <c r="A189" s="13"/>
      <c r="B189" s="224"/>
      <c r="C189" s="225"/>
      <c r="D189" s="226" t="s">
        <v>147</v>
      </c>
      <c r="E189" s="227" t="s">
        <v>19</v>
      </c>
      <c r="F189" s="228" t="s">
        <v>205</v>
      </c>
      <c r="G189" s="225"/>
      <c r="H189" s="229">
        <v>2.6579999999999999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147</v>
      </c>
      <c r="AU189" s="235" t="s">
        <v>144</v>
      </c>
      <c r="AV189" s="13" t="s">
        <v>144</v>
      </c>
      <c r="AW189" s="13" t="s">
        <v>36</v>
      </c>
      <c r="AX189" s="13" t="s">
        <v>76</v>
      </c>
      <c r="AY189" s="235" t="s">
        <v>135</v>
      </c>
    </row>
    <row r="190" s="13" customFormat="1">
      <c r="A190" s="13"/>
      <c r="B190" s="224"/>
      <c r="C190" s="225"/>
      <c r="D190" s="226" t="s">
        <v>147</v>
      </c>
      <c r="E190" s="227" t="s">
        <v>19</v>
      </c>
      <c r="F190" s="228" t="s">
        <v>206</v>
      </c>
      <c r="G190" s="225"/>
      <c r="H190" s="229">
        <v>4.5860000000000003</v>
      </c>
      <c r="I190" s="230"/>
      <c r="J190" s="225"/>
      <c r="K190" s="225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147</v>
      </c>
      <c r="AU190" s="235" t="s">
        <v>144</v>
      </c>
      <c r="AV190" s="13" t="s">
        <v>144</v>
      </c>
      <c r="AW190" s="13" t="s">
        <v>36</v>
      </c>
      <c r="AX190" s="13" t="s">
        <v>76</v>
      </c>
      <c r="AY190" s="235" t="s">
        <v>135</v>
      </c>
    </row>
    <row r="191" s="13" customFormat="1">
      <c r="A191" s="13"/>
      <c r="B191" s="224"/>
      <c r="C191" s="225"/>
      <c r="D191" s="226" t="s">
        <v>147</v>
      </c>
      <c r="E191" s="227" t="s">
        <v>19</v>
      </c>
      <c r="F191" s="228" t="s">
        <v>196</v>
      </c>
      <c r="G191" s="225"/>
      <c r="H191" s="229">
        <v>34.258000000000003</v>
      </c>
      <c r="I191" s="230"/>
      <c r="J191" s="225"/>
      <c r="K191" s="225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147</v>
      </c>
      <c r="AU191" s="235" t="s">
        <v>144</v>
      </c>
      <c r="AV191" s="13" t="s">
        <v>144</v>
      </c>
      <c r="AW191" s="13" t="s">
        <v>36</v>
      </c>
      <c r="AX191" s="13" t="s">
        <v>76</v>
      </c>
      <c r="AY191" s="235" t="s">
        <v>135</v>
      </c>
    </row>
    <row r="192" s="13" customFormat="1">
      <c r="A192" s="13"/>
      <c r="B192" s="224"/>
      <c r="C192" s="225"/>
      <c r="D192" s="226" t="s">
        <v>147</v>
      </c>
      <c r="E192" s="227" t="s">
        <v>19</v>
      </c>
      <c r="F192" s="228" t="s">
        <v>197</v>
      </c>
      <c r="G192" s="225"/>
      <c r="H192" s="229">
        <v>41.923999999999999</v>
      </c>
      <c r="I192" s="230"/>
      <c r="J192" s="225"/>
      <c r="K192" s="225"/>
      <c r="L192" s="231"/>
      <c r="M192" s="232"/>
      <c r="N192" s="233"/>
      <c r="O192" s="233"/>
      <c r="P192" s="233"/>
      <c r="Q192" s="233"/>
      <c r="R192" s="233"/>
      <c r="S192" s="233"/>
      <c r="T192" s="23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5" t="s">
        <v>147</v>
      </c>
      <c r="AU192" s="235" t="s">
        <v>144</v>
      </c>
      <c r="AV192" s="13" t="s">
        <v>144</v>
      </c>
      <c r="AW192" s="13" t="s">
        <v>36</v>
      </c>
      <c r="AX192" s="13" t="s">
        <v>76</v>
      </c>
      <c r="AY192" s="235" t="s">
        <v>135</v>
      </c>
    </row>
    <row r="193" s="13" customFormat="1">
      <c r="A193" s="13"/>
      <c r="B193" s="224"/>
      <c r="C193" s="225"/>
      <c r="D193" s="226" t="s">
        <v>147</v>
      </c>
      <c r="E193" s="227" t="s">
        <v>19</v>
      </c>
      <c r="F193" s="228" t="s">
        <v>198</v>
      </c>
      <c r="G193" s="225"/>
      <c r="H193" s="229">
        <v>13.939</v>
      </c>
      <c r="I193" s="230"/>
      <c r="J193" s="225"/>
      <c r="K193" s="225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147</v>
      </c>
      <c r="AU193" s="235" t="s">
        <v>144</v>
      </c>
      <c r="AV193" s="13" t="s">
        <v>144</v>
      </c>
      <c r="AW193" s="13" t="s">
        <v>36</v>
      </c>
      <c r="AX193" s="13" t="s">
        <v>76</v>
      </c>
      <c r="AY193" s="235" t="s">
        <v>135</v>
      </c>
    </row>
    <row r="194" s="13" customFormat="1">
      <c r="A194" s="13"/>
      <c r="B194" s="224"/>
      <c r="C194" s="225"/>
      <c r="D194" s="226" t="s">
        <v>147</v>
      </c>
      <c r="E194" s="227" t="s">
        <v>19</v>
      </c>
      <c r="F194" s="228" t="s">
        <v>199</v>
      </c>
      <c r="G194" s="225"/>
      <c r="H194" s="229">
        <v>30.878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147</v>
      </c>
      <c r="AU194" s="235" t="s">
        <v>144</v>
      </c>
      <c r="AV194" s="13" t="s">
        <v>144</v>
      </c>
      <c r="AW194" s="13" t="s">
        <v>36</v>
      </c>
      <c r="AX194" s="13" t="s">
        <v>76</v>
      </c>
      <c r="AY194" s="235" t="s">
        <v>135</v>
      </c>
    </row>
    <row r="195" s="14" customFormat="1">
      <c r="A195" s="14"/>
      <c r="B195" s="236"/>
      <c r="C195" s="237"/>
      <c r="D195" s="226" t="s">
        <v>147</v>
      </c>
      <c r="E195" s="238" t="s">
        <v>19</v>
      </c>
      <c r="F195" s="239" t="s">
        <v>149</v>
      </c>
      <c r="G195" s="237"/>
      <c r="H195" s="240">
        <v>148.59800000000001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147</v>
      </c>
      <c r="AU195" s="246" t="s">
        <v>144</v>
      </c>
      <c r="AV195" s="14" t="s">
        <v>143</v>
      </c>
      <c r="AW195" s="14" t="s">
        <v>36</v>
      </c>
      <c r="AX195" s="14" t="s">
        <v>84</v>
      </c>
      <c r="AY195" s="246" t="s">
        <v>135</v>
      </c>
    </row>
    <row r="196" s="2" customFormat="1" ht="37.8" customHeight="1">
      <c r="A196" s="40"/>
      <c r="B196" s="41"/>
      <c r="C196" s="206" t="s">
        <v>211</v>
      </c>
      <c r="D196" s="206" t="s">
        <v>138</v>
      </c>
      <c r="E196" s="207" t="s">
        <v>212</v>
      </c>
      <c r="F196" s="208" t="s">
        <v>213</v>
      </c>
      <c r="G196" s="209" t="s">
        <v>141</v>
      </c>
      <c r="H196" s="210">
        <v>169.25800000000001</v>
      </c>
      <c r="I196" s="211"/>
      <c r="J196" s="212">
        <f>ROUND(I196*H196,2)</f>
        <v>0</v>
      </c>
      <c r="K196" s="208" t="s">
        <v>142</v>
      </c>
      <c r="L196" s="46"/>
      <c r="M196" s="213" t="s">
        <v>19</v>
      </c>
      <c r="N196" s="214" t="s">
        <v>48</v>
      </c>
      <c r="O196" s="86"/>
      <c r="P196" s="215">
        <f>O196*H196</f>
        <v>0</v>
      </c>
      <c r="Q196" s="215">
        <v>0.015400000000000001</v>
      </c>
      <c r="R196" s="215">
        <f>Q196*H196</f>
        <v>2.6065732000000001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143</v>
      </c>
      <c r="AT196" s="217" t="s">
        <v>138</v>
      </c>
      <c r="AU196" s="217" t="s">
        <v>144</v>
      </c>
      <c r="AY196" s="19" t="s">
        <v>135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144</v>
      </c>
      <c r="BK196" s="218">
        <f>ROUND(I196*H196,2)</f>
        <v>0</v>
      </c>
      <c r="BL196" s="19" t="s">
        <v>143</v>
      </c>
      <c r="BM196" s="217" t="s">
        <v>214</v>
      </c>
    </row>
    <row r="197" s="2" customFormat="1">
      <c r="A197" s="40"/>
      <c r="B197" s="41"/>
      <c r="C197" s="42"/>
      <c r="D197" s="219" t="s">
        <v>145</v>
      </c>
      <c r="E197" s="42"/>
      <c r="F197" s="220" t="s">
        <v>215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145</v>
      </c>
      <c r="AU197" s="19" t="s">
        <v>144</v>
      </c>
    </row>
    <row r="198" s="15" customFormat="1">
      <c r="A198" s="15"/>
      <c r="B198" s="247"/>
      <c r="C198" s="248"/>
      <c r="D198" s="226" t="s">
        <v>147</v>
      </c>
      <c r="E198" s="249" t="s">
        <v>19</v>
      </c>
      <c r="F198" s="250" t="s">
        <v>216</v>
      </c>
      <c r="G198" s="248"/>
      <c r="H198" s="249" t="s">
        <v>19</v>
      </c>
      <c r="I198" s="251"/>
      <c r="J198" s="248"/>
      <c r="K198" s="248"/>
      <c r="L198" s="252"/>
      <c r="M198" s="253"/>
      <c r="N198" s="254"/>
      <c r="O198" s="254"/>
      <c r="P198" s="254"/>
      <c r="Q198" s="254"/>
      <c r="R198" s="254"/>
      <c r="S198" s="254"/>
      <c r="T198" s="25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56" t="s">
        <v>147</v>
      </c>
      <c r="AU198" s="256" t="s">
        <v>144</v>
      </c>
      <c r="AV198" s="15" t="s">
        <v>84</v>
      </c>
      <c r="AW198" s="15" t="s">
        <v>36</v>
      </c>
      <c r="AX198" s="15" t="s">
        <v>76</v>
      </c>
      <c r="AY198" s="256" t="s">
        <v>135</v>
      </c>
    </row>
    <row r="199" s="13" customFormat="1">
      <c r="A199" s="13"/>
      <c r="B199" s="224"/>
      <c r="C199" s="225"/>
      <c r="D199" s="226" t="s">
        <v>147</v>
      </c>
      <c r="E199" s="227" t="s">
        <v>19</v>
      </c>
      <c r="F199" s="228" t="s">
        <v>193</v>
      </c>
      <c r="G199" s="225"/>
      <c r="H199" s="229">
        <v>20.355</v>
      </c>
      <c r="I199" s="230"/>
      <c r="J199" s="225"/>
      <c r="K199" s="225"/>
      <c r="L199" s="231"/>
      <c r="M199" s="232"/>
      <c r="N199" s="233"/>
      <c r="O199" s="233"/>
      <c r="P199" s="233"/>
      <c r="Q199" s="233"/>
      <c r="R199" s="233"/>
      <c r="S199" s="233"/>
      <c r="T199" s="23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5" t="s">
        <v>147</v>
      </c>
      <c r="AU199" s="235" t="s">
        <v>144</v>
      </c>
      <c r="AV199" s="13" t="s">
        <v>144</v>
      </c>
      <c r="AW199" s="13" t="s">
        <v>36</v>
      </c>
      <c r="AX199" s="13" t="s">
        <v>76</v>
      </c>
      <c r="AY199" s="235" t="s">
        <v>135</v>
      </c>
    </row>
    <row r="200" s="13" customFormat="1">
      <c r="A200" s="13"/>
      <c r="B200" s="224"/>
      <c r="C200" s="225"/>
      <c r="D200" s="226" t="s">
        <v>147</v>
      </c>
      <c r="E200" s="227" t="s">
        <v>19</v>
      </c>
      <c r="F200" s="228" t="s">
        <v>194</v>
      </c>
      <c r="G200" s="225"/>
      <c r="H200" s="229">
        <v>9.8780000000000001</v>
      </c>
      <c r="I200" s="230"/>
      <c r="J200" s="225"/>
      <c r="K200" s="225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147</v>
      </c>
      <c r="AU200" s="235" t="s">
        <v>144</v>
      </c>
      <c r="AV200" s="13" t="s">
        <v>144</v>
      </c>
      <c r="AW200" s="13" t="s">
        <v>36</v>
      </c>
      <c r="AX200" s="13" t="s">
        <v>76</v>
      </c>
      <c r="AY200" s="235" t="s">
        <v>135</v>
      </c>
    </row>
    <row r="201" s="13" customFormat="1">
      <c r="A201" s="13"/>
      <c r="B201" s="224"/>
      <c r="C201" s="225"/>
      <c r="D201" s="226" t="s">
        <v>147</v>
      </c>
      <c r="E201" s="227" t="s">
        <v>19</v>
      </c>
      <c r="F201" s="228" t="s">
        <v>195</v>
      </c>
      <c r="G201" s="225"/>
      <c r="H201" s="229">
        <v>18.026</v>
      </c>
      <c r="I201" s="230"/>
      <c r="J201" s="225"/>
      <c r="K201" s="225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147</v>
      </c>
      <c r="AU201" s="235" t="s">
        <v>144</v>
      </c>
      <c r="AV201" s="13" t="s">
        <v>144</v>
      </c>
      <c r="AW201" s="13" t="s">
        <v>36</v>
      </c>
      <c r="AX201" s="13" t="s">
        <v>76</v>
      </c>
      <c r="AY201" s="235" t="s">
        <v>135</v>
      </c>
    </row>
    <row r="202" s="13" customFormat="1">
      <c r="A202" s="13"/>
      <c r="B202" s="224"/>
      <c r="C202" s="225"/>
      <c r="D202" s="226" t="s">
        <v>147</v>
      </c>
      <c r="E202" s="227" t="s">
        <v>19</v>
      </c>
      <c r="F202" s="228" t="s">
        <v>196</v>
      </c>
      <c r="G202" s="225"/>
      <c r="H202" s="229">
        <v>34.258000000000003</v>
      </c>
      <c r="I202" s="230"/>
      <c r="J202" s="225"/>
      <c r="K202" s="225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147</v>
      </c>
      <c r="AU202" s="235" t="s">
        <v>144</v>
      </c>
      <c r="AV202" s="13" t="s">
        <v>144</v>
      </c>
      <c r="AW202" s="13" t="s">
        <v>36</v>
      </c>
      <c r="AX202" s="13" t="s">
        <v>76</v>
      </c>
      <c r="AY202" s="235" t="s">
        <v>135</v>
      </c>
    </row>
    <row r="203" s="13" customFormat="1">
      <c r="A203" s="13"/>
      <c r="B203" s="224"/>
      <c r="C203" s="225"/>
      <c r="D203" s="226" t="s">
        <v>147</v>
      </c>
      <c r="E203" s="227" t="s">
        <v>19</v>
      </c>
      <c r="F203" s="228" t="s">
        <v>197</v>
      </c>
      <c r="G203" s="225"/>
      <c r="H203" s="229">
        <v>41.923999999999999</v>
      </c>
      <c r="I203" s="230"/>
      <c r="J203" s="225"/>
      <c r="K203" s="225"/>
      <c r="L203" s="231"/>
      <c r="M203" s="232"/>
      <c r="N203" s="233"/>
      <c r="O203" s="233"/>
      <c r="P203" s="233"/>
      <c r="Q203" s="233"/>
      <c r="R203" s="233"/>
      <c r="S203" s="233"/>
      <c r="T203" s="23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147</v>
      </c>
      <c r="AU203" s="235" t="s">
        <v>144</v>
      </c>
      <c r="AV203" s="13" t="s">
        <v>144</v>
      </c>
      <c r="AW203" s="13" t="s">
        <v>36</v>
      </c>
      <c r="AX203" s="13" t="s">
        <v>76</v>
      </c>
      <c r="AY203" s="235" t="s">
        <v>135</v>
      </c>
    </row>
    <row r="204" s="13" customFormat="1">
      <c r="A204" s="13"/>
      <c r="B204" s="224"/>
      <c r="C204" s="225"/>
      <c r="D204" s="226" t="s">
        <v>147</v>
      </c>
      <c r="E204" s="227" t="s">
        <v>19</v>
      </c>
      <c r="F204" s="228" t="s">
        <v>198</v>
      </c>
      <c r="G204" s="225"/>
      <c r="H204" s="229">
        <v>13.939</v>
      </c>
      <c r="I204" s="230"/>
      <c r="J204" s="225"/>
      <c r="K204" s="225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147</v>
      </c>
      <c r="AU204" s="235" t="s">
        <v>144</v>
      </c>
      <c r="AV204" s="13" t="s">
        <v>144</v>
      </c>
      <c r="AW204" s="13" t="s">
        <v>36</v>
      </c>
      <c r="AX204" s="13" t="s">
        <v>76</v>
      </c>
      <c r="AY204" s="235" t="s">
        <v>135</v>
      </c>
    </row>
    <row r="205" s="13" customFormat="1">
      <c r="A205" s="13"/>
      <c r="B205" s="224"/>
      <c r="C205" s="225"/>
      <c r="D205" s="226" t="s">
        <v>147</v>
      </c>
      <c r="E205" s="227" t="s">
        <v>19</v>
      </c>
      <c r="F205" s="228" t="s">
        <v>199</v>
      </c>
      <c r="G205" s="225"/>
      <c r="H205" s="229">
        <v>30.878</v>
      </c>
      <c r="I205" s="230"/>
      <c r="J205" s="225"/>
      <c r="K205" s="225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147</v>
      </c>
      <c r="AU205" s="235" t="s">
        <v>144</v>
      </c>
      <c r="AV205" s="13" t="s">
        <v>144</v>
      </c>
      <c r="AW205" s="13" t="s">
        <v>36</v>
      </c>
      <c r="AX205" s="13" t="s">
        <v>76</v>
      </c>
      <c r="AY205" s="235" t="s">
        <v>135</v>
      </c>
    </row>
    <row r="206" s="14" customFormat="1">
      <c r="A206" s="14"/>
      <c r="B206" s="236"/>
      <c r="C206" s="237"/>
      <c r="D206" s="226" t="s">
        <v>147</v>
      </c>
      <c r="E206" s="238" t="s">
        <v>19</v>
      </c>
      <c r="F206" s="239" t="s">
        <v>149</v>
      </c>
      <c r="G206" s="237"/>
      <c r="H206" s="240">
        <v>169.25800000000001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147</v>
      </c>
      <c r="AU206" s="246" t="s">
        <v>144</v>
      </c>
      <c r="AV206" s="14" t="s">
        <v>143</v>
      </c>
      <c r="AW206" s="14" t="s">
        <v>36</v>
      </c>
      <c r="AX206" s="14" t="s">
        <v>84</v>
      </c>
      <c r="AY206" s="246" t="s">
        <v>135</v>
      </c>
    </row>
    <row r="207" s="2" customFormat="1" ht="37.8" customHeight="1">
      <c r="A207" s="40"/>
      <c r="B207" s="41"/>
      <c r="C207" s="206" t="s">
        <v>8</v>
      </c>
      <c r="D207" s="206" t="s">
        <v>138</v>
      </c>
      <c r="E207" s="207" t="s">
        <v>217</v>
      </c>
      <c r="F207" s="208" t="s">
        <v>218</v>
      </c>
      <c r="G207" s="209" t="s">
        <v>141</v>
      </c>
      <c r="H207" s="210">
        <v>1.8660000000000001</v>
      </c>
      <c r="I207" s="211"/>
      <c r="J207" s="212">
        <f>ROUND(I207*H207,2)</f>
        <v>0</v>
      </c>
      <c r="K207" s="208" t="s">
        <v>142</v>
      </c>
      <c r="L207" s="46"/>
      <c r="M207" s="213" t="s">
        <v>19</v>
      </c>
      <c r="N207" s="214" t="s">
        <v>48</v>
      </c>
      <c r="O207" s="86"/>
      <c r="P207" s="215">
        <f>O207*H207</f>
        <v>0</v>
      </c>
      <c r="Q207" s="215">
        <v>0.000263</v>
      </c>
      <c r="R207" s="215">
        <f>Q207*H207</f>
        <v>0.00049075799999999999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143</v>
      </c>
      <c r="AT207" s="217" t="s">
        <v>138</v>
      </c>
      <c r="AU207" s="217" t="s">
        <v>144</v>
      </c>
      <c r="AY207" s="19" t="s">
        <v>135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144</v>
      </c>
      <c r="BK207" s="218">
        <f>ROUND(I207*H207,2)</f>
        <v>0</v>
      </c>
      <c r="BL207" s="19" t="s">
        <v>143</v>
      </c>
      <c r="BM207" s="217" t="s">
        <v>219</v>
      </c>
    </row>
    <row r="208" s="2" customFormat="1">
      <c r="A208" s="40"/>
      <c r="B208" s="41"/>
      <c r="C208" s="42"/>
      <c r="D208" s="219" t="s">
        <v>145</v>
      </c>
      <c r="E208" s="42"/>
      <c r="F208" s="220" t="s">
        <v>220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145</v>
      </c>
      <c r="AU208" s="19" t="s">
        <v>144</v>
      </c>
    </row>
    <row r="209" s="15" customFormat="1">
      <c r="A209" s="15"/>
      <c r="B209" s="247"/>
      <c r="C209" s="248"/>
      <c r="D209" s="226" t="s">
        <v>147</v>
      </c>
      <c r="E209" s="249" t="s">
        <v>19</v>
      </c>
      <c r="F209" s="250" t="s">
        <v>221</v>
      </c>
      <c r="G209" s="248"/>
      <c r="H209" s="249" t="s">
        <v>19</v>
      </c>
      <c r="I209" s="251"/>
      <c r="J209" s="248"/>
      <c r="K209" s="248"/>
      <c r="L209" s="252"/>
      <c r="M209" s="253"/>
      <c r="N209" s="254"/>
      <c r="O209" s="254"/>
      <c r="P209" s="254"/>
      <c r="Q209" s="254"/>
      <c r="R209" s="254"/>
      <c r="S209" s="254"/>
      <c r="T209" s="25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56" t="s">
        <v>147</v>
      </c>
      <c r="AU209" s="256" t="s">
        <v>144</v>
      </c>
      <c r="AV209" s="15" t="s">
        <v>84</v>
      </c>
      <c r="AW209" s="15" t="s">
        <v>36</v>
      </c>
      <c r="AX209" s="15" t="s">
        <v>76</v>
      </c>
      <c r="AY209" s="256" t="s">
        <v>135</v>
      </c>
    </row>
    <row r="210" s="13" customFormat="1">
      <c r="A210" s="13"/>
      <c r="B210" s="224"/>
      <c r="C210" s="225"/>
      <c r="D210" s="226" t="s">
        <v>147</v>
      </c>
      <c r="E210" s="227" t="s">
        <v>19</v>
      </c>
      <c r="F210" s="228" t="s">
        <v>222</v>
      </c>
      <c r="G210" s="225"/>
      <c r="H210" s="229">
        <v>0.622</v>
      </c>
      <c r="I210" s="230"/>
      <c r="J210" s="225"/>
      <c r="K210" s="225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147</v>
      </c>
      <c r="AU210" s="235" t="s">
        <v>144</v>
      </c>
      <c r="AV210" s="13" t="s">
        <v>144</v>
      </c>
      <c r="AW210" s="13" t="s">
        <v>36</v>
      </c>
      <c r="AX210" s="13" t="s">
        <v>76</v>
      </c>
      <c r="AY210" s="235" t="s">
        <v>135</v>
      </c>
    </row>
    <row r="211" s="13" customFormat="1">
      <c r="A211" s="13"/>
      <c r="B211" s="224"/>
      <c r="C211" s="225"/>
      <c r="D211" s="226" t="s">
        <v>147</v>
      </c>
      <c r="E211" s="227" t="s">
        <v>19</v>
      </c>
      <c r="F211" s="228" t="s">
        <v>223</v>
      </c>
      <c r="G211" s="225"/>
      <c r="H211" s="229">
        <v>0.622</v>
      </c>
      <c r="I211" s="230"/>
      <c r="J211" s="225"/>
      <c r="K211" s="225"/>
      <c r="L211" s="231"/>
      <c r="M211" s="232"/>
      <c r="N211" s="233"/>
      <c r="O211" s="233"/>
      <c r="P211" s="233"/>
      <c r="Q211" s="233"/>
      <c r="R211" s="233"/>
      <c r="S211" s="233"/>
      <c r="T211" s="23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5" t="s">
        <v>147</v>
      </c>
      <c r="AU211" s="235" t="s">
        <v>144</v>
      </c>
      <c r="AV211" s="13" t="s">
        <v>144</v>
      </c>
      <c r="AW211" s="13" t="s">
        <v>36</v>
      </c>
      <c r="AX211" s="13" t="s">
        <v>76</v>
      </c>
      <c r="AY211" s="235" t="s">
        <v>135</v>
      </c>
    </row>
    <row r="212" s="13" customFormat="1">
      <c r="A212" s="13"/>
      <c r="B212" s="224"/>
      <c r="C212" s="225"/>
      <c r="D212" s="226" t="s">
        <v>147</v>
      </c>
      <c r="E212" s="227" t="s">
        <v>19</v>
      </c>
      <c r="F212" s="228" t="s">
        <v>224</v>
      </c>
      <c r="G212" s="225"/>
      <c r="H212" s="229">
        <v>0.622</v>
      </c>
      <c r="I212" s="230"/>
      <c r="J212" s="225"/>
      <c r="K212" s="225"/>
      <c r="L212" s="231"/>
      <c r="M212" s="232"/>
      <c r="N212" s="233"/>
      <c r="O212" s="233"/>
      <c r="P212" s="233"/>
      <c r="Q212" s="233"/>
      <c r="R212" s="233"/>
      <c r="S212" s="233"/>
      <c r="T212" s="23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5" t="s">
        <v>147</v>
      </c>
      <c r="AU212" s="235" t="s">
        <v>144</v>
      </c>
      <c r="AV212" s="13" t="s">
        <v>144</v>
      </c>
      <c r="AW212" s="13" t="s">
        <v>36</v>
      </c>
      <c r="AX212" s="13" t="s">
        <v>76</v>
      </c>
      <c r="AY212" s="235" t="s">
        <v>135</v>
      </c>
    </row>
    <row r="213" s="14" customFormat="1">
      <c r="A213" s="14"/>
      <c r="B213" s="236"/>
      <c r="C213" s="237"/>
      <c r="D213" s="226" t="s">
        <v>147</v>
      </c>
      <c r="E213" s="238" t="s">
        <v>19</v>
      </c>
      <c r="F213" s="239" t="s">
        <v>149</v>
      </c>
      <c r="G213" s="237"/>
      <c r="H213" s="240">
        <v>1.8660000000000001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6" t="s">
        <v>147</v>
      </c>
      <c r="AU213" s="246" t="s">
        <v>144</v>
      </c>
      <c r="AV213" s="14" t="s">
        <v>143</v>
      </c>
      <c r="AW213" s="14" t="s">
        <v>36</v>
      </c>
      <c r="AX213" s="14" t="s">
        <v>84</v>
      </c>
      <c r="AY213" s="246" t="s">
        <v>135</v>
      </c>
    </row>
    <row r="214" s="2" customFormat="1" ht="37.8" customHeight="1">
      <c r="A214" s="40"/>
      <c r="B214" s="41"/>
      <c r="C214" s="206" t="s">
        <v>225</v>
      </c>
      <c r="D214" s="206" t="s">
        <v>138</v>
      </c>
      <c r="E214" s="207" t="s">
        <v>226</v>
      </c>
      <c r="F214" s="208" t="s">
        <v>227</v>
      </c>
      <c r="G214" s="209" t="s">
        <v>141</v>
      </c>
      <c r="H214" s="210">
        <v>1.8660000000000001</v>
      </c>
      <c r="I214" s="211"/>
      <c r="J214" s="212">
        <f>ROUND(I214*H214,2)</f>
        <v>0</v>
      </c>
      <c r="K214" s="208" t="s">
        <v>142</v>
      </c>
      <c r="L214" s="46"/>
      <c r="M214" s="213" t="s">
        <v>19</v>
      </c>
      <c r="N214" s="214" t="s">
        <v>48</v>
      </c>
      <c r="O214" s="86"/>
      <c r="P214" s="215">
        <f>O214*H214</f>
        <v>0</v>
      </c>
      <c r="Q214" s="215">
        <v>0.0044079999999999996</v>
      </c>
      <c r="R214" s="215">
        <f>Q214*H214</f>
        <v>0.0082253280000000005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143</v>
      </c>
      <c r="AT214" s="217" t="s">
        <v>138</v>
      </c>
      <c r="AU214" s="217" t="s">
        <v>144</v>
      </c>
      <c r="AY214" s="19" t="s">
        <v>135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144</v>
      </c>
      <c r="BK214" s="218">
        <f>ROUND(I214*H214,2)</f>
        <v>0</v>
      </c>
      <c r="BL214" s="19" t="s">
        <v>143</v>
      </c>
      <c r="BM214" s="217" t="s">
        <v>228</v>
      </c>
    </row>
    <row r="215" s="2" customFormat="1">
      <c r="A215" s="40"/>
      <c r="B215" s="41"/>
      <c r="C215" s="42"/>
      <c r="D215" s="219" t="s">
        <v>145</v>
      </c>
      <c r="E215" s="42"/>
      <c r="F215" s="220" t="s">
        <v>229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145</v>
      </c>
      <c r="AU215" s="19" t="s">
        <v>144</v>
      </c>
    </row>
    <row r="216" s="15" customFormat="1">
      <c r="A216" s="15"/>
      <c r="B216" s="247"/>
      <c r="C216" s="248"/>
      <c r="D216" s="226" t="s">
        <v>147</v>
      </c>
      <c r="E216" s="249" t="s">
        <v>19</v>
      </c>
      <c r="F216" s="250" t="s">
        <v>221</v>
      </c>
      <c r="G216" s="248"/>
      <c r="H216" s="249" t="s">
        <v>19</v>
      </c>
      <c r="I216" s="251"/>
      <c r="J216" s="248"/>
      <c r="K216" s="248"/>
      <c r="L216" s="252"/>
      <c r="M216" s="253"/>
      <c r="N216" s="254"/>
      <c r="O216" s="254"/>
      <c r="P216" s="254"/>
      <c r="Q216" s="254"/>
      <c r="R216" s="254"/>
      <c r="S216" s="254"/>
      <c r="T216" s="25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56" t="s">
        <v>147</v>
      </c>
      <c r="AU216" s="256" t="s">
        <v>144</v>
      </c>
      <c r="AV216" s="15" t="s">
        <v>84</v>
      </c>
      <c r="AW216" s="15" t="s">
        <v>36</v>
      </c>
      <c r="AX216" s="15" t="s">
        <v>76</v>
      </c>
      <c r="AY216" s="256" t="s">
        <v>135</v>
      </c>
    </row>
    <row r="217" s="13" customFormat="1">
      <c r="A217" s="13"/>
      <c r="B217" s="224"/>
      <c r="C217" s="225"/>
      <c r="D217" s="226" t="s">
        <v>147</v>
      </c>
      <c r="E217" s="227" t="s">
        <v>19</v>
      </c>
      <c r="F217" s="228" t="s">
        <v>222</v>
      </c>
      <c r="G217" s="225"/>
      <c r="H217" s="229">
        <v>0.622</v>
      </c>
      <c r="I217" s="230"/>
      <c r="J217" s="225"/>
      <c r="K217" s="225"/>
      <c r="L217" s="231"/>
      <c r="M217" s="232"/>
      <c r="N217" s="233"/>
      <c r="O217" s="233"/>
      <c r="P217" s="233"/>
      <c r="Q217" s="233"/>
      <c r="R217" s="233"/>
      <c r="S217" s="233"/>
      <c r="T217" s="23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5" t="s">
        <v>147</v>
      </c>
      <c r="AU217" s="235" t="s">
        <v>144</v>
      </c>
      <c r="AV217" s="13" t="s">
        <v>144</v>
      </c>
      <c r="AW217" s="13" t="s">
        <v>36</v>
      </c>
      <c r="AX217" s="13" t="s">
        <v>76</v>
      </c>
      <c r="AY217" s="235" t="s">
        <v>135</v>
      </c>
    </row>
    <row r="218" s="13" customFormat="1">
      <c r="A218" s="13"/>
      <c r="B218" s="224"/>
      <c r="C218" s="225"/>
      <c r="D218" s="226" t="s">
        <v>147</v>
      </c>
      <c r="E218" s="227" t="s">
        <v>19</v>
      </c>
      <c r="F218" s="228" t="s">
        <v>223</v>
      </c>
      <c r="G218" s="225"/>
      <c r="H218" s="229">
        <v>0.622</v>
      </c>
      <c r="I218" s="230"/>
      <c r="J218" s="225"/>
      <c r="K218" s="225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147</v>
      </c>
      <c r="AU218" s="235" t="s">
        <v>144</v>
      </c>
      <c r="AV218" s="13" t="s">
        <v>144</v>
      </c>
      <c r="AW218" s="13" t="s">
        <v>36</v>
      </c>
      <c r="AX218" s="13" t="s">
        <v>76</v>
      </c>
      <c r="AY218" s="235" t="s">
        <v>135</v>
      </c>
    </row>
    <row r="219" s="13" customFormat="1">
      <c r="A219" s="13"/>
      <c r="B219" s="224"/>
      <c r="C219" s="225"/>
      <c r="D219" s="226" t="s">
        <v>147</v>
      </c>
      <c r="E219" s="227" t="s">
        <v>19</v>
      </c>
      <c r="F219" s="228" t="s">
        <v>224</v>
      </c>
      <c r="G219" s="225"/>
      <c r="H219" s="229">
        <v>0.622</v>
      </c>
      <c r="I219" s="230"/>
      <c r="J219" s="225"/>
      <c r="K219" s="225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147</v>
      </c>
      <c r="AU219" s="235" t="s">
        <v>144</v>
      </c>
      <c r="AV219" s="13" t="s">
        <v>144</v>
      </c>
      <c r="AW219" s="13" t="s">
        <v>36</v>
      </c>
      <c r="AX219" s="13" t="s">
        <v>76</v>
      </c>
      <c r="AY219" s="235" t="s">
        <v>135</v>
      </c>
    </row>
    <row r="220" s="14" customFormat="1">
      <c r="A220" s="14"/>
      <c r="B220" s="236"/>
      <c r="C220" s="237"/>
      <c r="D220" s="226" t="s">
        <v>147</v>
      </c>
      <c r="E220" s="238" t="s">
        <v>19</v>
      </c>
      <c r="F220" s="239" t="s">
        <v>149</v>
      </c>
      <c r="G220" s="237"/>
      <c r="H220" s="240">
        <v>1.8660000000000001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6" t="s">
        <v>147</v>
      </c>
      <c r="AU220" s="246" t="s">
        <v>144</v>
      </c>
      <c r="AV220" s="14" t="s">
        <v>143</v>
      </c>
      <c r="AW220" s="14" t="s">
        <v>36</v>
      </c>
      <c r="AX220" s="14" t="s">
        <v>84</v>
      </c>
      <c r="AY220" s="246" t="s">
        <v>135</v>
      </c>
    </row>
    <row r="221" s="2" customFormat="1" ht="24.15" customHeight="1">
      <c r="A221" s="40"/>
      <c r="B221" s="41"/>
      <c r="C221" s="206" t="s">
        <v>179</v>
      </c>
      <c r="D221" s="206" t="s">
        <v>138</v>
      </c>
      <c r="E221" s="207" t="s">
        <v>230</v>
      </c>
      <c r="F221" s="208" t="s">
        <v>231</v>
      </c>
      <c r="G221" s="209" t="s">
        <v>141</v>
      </c>
      <c r="H221" s="210">
        <v>1.8660000000000001</v>
      </c>
      <c r="I221" s="211"/>
      <c r="J221" s="212">
        <f>ROUND(I221*H221,2)</f>
        <v>0</v>
      </c>
      <c r="K221" s="208" t="s">
        <v>142</v>
      </c>
      <c r="L221" s="46"/>
      <c r="M221" s="213" t="s">
        <v>19</v>
      </c>
      <c r="N221" s="214" t="s">
        <v>48</v>
      </c>
      <c r="O221" s="86"/>
      <c r="P221" s="215">
        <f>O221*H221</f>
        <v>0</v>
      </c>
      <c r="Q221" s="215">
        <v>0.0040000000000000001</v>
      </c>
      <c r="R221" s="215">
        <f>Q221*H221</f>
        <v>0.0074640000000000001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143</v>
      </c>
      <c r="AT221" s="217" t="s">
        <v>138</v>
      </c>
      <c r="AU221" s="217" t="s">
        <v>144</v>
      </c>
      <c r="AY221" s="19" t="s">
        <v>135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144</v>
      </c>
      <c r="BK221" s="218">
        <f>ROUND(I221*H221,2)</f>
        <v>0</v>
      </c>
      <c r="BL221" s="19" t="s">
        <v>143</v>
      </c>
      <c r="BM221" s="217" t="s">
        <v>232</v>
      </c>
    </row>
    <row r="222" s="2" customFormat="1">
      <c r="A222" s="40"/>
      <c r="B222" s="41"/>
      <c r="C222" s="42"/>
      <c r="D222" s="219" t="s">
        <v>145</v>
      </c>
      <c r="E222" s="42"/>
      <c r="F222" s="220" t="s">
        <v>233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145</v>
      </c>
      <c r="AU222" s="19" t="s">
        <v>144</v>
      </c>
    </row>
    <row r="223" s="15" customFormat="1">
      <c r="A223" s="15"/>
      <c r="B223" s="247"/>
      <c r="C223" s="248"/>
      <c r="D223" s="226" t="s">
        <v>147</v>
      </c>
      <c r="E223" s="249" t="s">
        <v>19</v>
      </c>
      <c r="F223" s="250" t="s">
        <v>221</v>
      </c>
      <c r="G223" s="248"/>
      <c r="H223" s="249" t="s">
        <v>19</v>
      </c>
      <c r="I223" s="251"/>
      <c r="J223" s="248"/>
      <c r="K223" s="248"/>
      <c r="L223" s="252"/>
      <c r="M223" s="253"/>
      <c r="N223" s="254"/>
      <c r="O223" s="254"/>
      <c r="P223" s="254"/>
      <c r="Q223" s="254"/>
      <c r="R223" s="254"/>
      <c r="S223" s="254"/>
      <c r="T223" s="25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6" t="s">
        <v>147</v>
      </c>
      <c r="AU223" s="256" t="s">
        <v>144</v>
      </c>
      <c r="AV223" s="15" t="s">
        <v>84</v>
      </c>
      <c r="AW223" s="15" t="s">
        <v>36</v>
      </c>
      <c r="AX223" s="15" t="s">
        <v>76</v>
      </c>
      <c r="AY223" s="256" t="s">
        <v>135</v>
      </c>
    </row>
    <row r="224" s="13" customFormat="1">
      <c r="A224" s="13"/>
      <c r="B224" s="224"/>
      <c r="C224" s="225"/>
      <c r="D224" s="226" t="s">
        <v>147</v>
      </c>
      <c r="E224" s="227" t="s">
        <v>19</v>
      </c>
      <c r="F224" s="228" t="s">
        <v>222</v>
      </c>
      <c r="G224" s="225"/>
      <c r="H224" s="229">
        <v>0.622</v>
      </c>
      <c r="I224" s="230"/>
      <c r="J224" s="225"/>
      <c r="K224" s="225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147</v>
      </c>
      <c r="AU224" s="235" t="s">
        <v>144</v>
      </c>
      <c r="AV224" s="13" t="s">
        <v>144</v>
      </c>
      <c r="AW224" s="13" t="s">
        <v>36</v>
      </c>
      <c r="AX224" s="13" t="s">
        <v>76</v>
      </c>
      <c r="AY224" s="235" t="s">
        <v>135</v>
      </c>
    </row>
    <row r="225" s="13" customFormat="1">
      <c r="A225" s="13"/>
      <c r="B225" s="224"/>
      <c r="C225" s="225"/>
      <c r="D225" s="226" t="s">
        <v>147</v>
      </c>
      <c r="E225" s="227" t="s">
        <v>19</v>
      </c>
      <c r="F225" s="228" t="s">
        <v>223</v>
      </c>
      <c r="G225" s="225"/>
      <c r="H225" s="229">
        <v>0.622</v>
      </c>
      <c r="I225" s="230"/>
      <c r="J225" s="225"/>
      <c r="K225" s="225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147</v>
      </c>
      <c r="AU225" s="235" t="s">
        <v>144</v>
      </c>
      <c r="AV225" s="13" t="s">
        <v>144</v>
      </c>
      <c r="AW225" s="13" t="s">
        <v>36</v>
      </c>
      <c r="AX225" s="13" t="s">
        <v>76</v>
      </c>
      <c r="AY225" s="235" t="s">
        <v>135</v>
      </c>
    </row>
    <row r="226" s="13" customFormat="1">
      <c r="A226" s="13"/>
      <c r="B226" s="224"/>
      <c r="C226" s="225"/>
      <c r="D226" s="226" t="s">
        <v>147</v>
      </c>
      <c r="E226" s="227" t="s">
        <v>19</v>
      </c>
      <c r="F226" s="228" t="s">
        <v>224</v>
      </c>
      <c r="G226" s="225"/>
      <c r="H226" s="229">
        <v>0.622</v>
      </c>
      <c r="I226" s="230"/>
      <c r="J226" s="225"/>
      <c r="K226" s="225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147</v>
      </c>
      <c r="AU226" s="235" t="s">
        <v>144</v>
      </c>
      <c r="AV226" s="13" t="s">
        <v>144</v>
      </c>
      <c r="AW226" s="13" t="s">
        <v>36</v>
      </c>
      <c r="AX226" s="13" t="s">
        <v>76</v>
      </c>
      <c r="AY226" s="235" t="s">
        <v>135</v>
      </c>
    </row>
    <row r="227" s="14" customFormat="1">
      <c r="A227" s="14"/>
      <c r="B227" s="236"/>
      <c r="C227" s="237"/>
      <c r="D227" s="226" t="s">
        <v>147</v>
      </c>
      <c r="E227" s="238" t="s">
        <v>19</v>
      </c>
      <c r="F227" s="239" t="s">
        <v>149</v>
      </c>
      <c r="G227" s="237"/>
      <c r="H227" s="240">
        <v>1.8660000000000001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6" t="s">
        <v>147</v>
      </c>
      <c r="AU227" s="246" t="s">
        <v>144</v>
      </c>
      <c r="AV227" s="14" t="s">
        <v>143</v>
      </c>
      <c r="AW227" s="14" t="s">
        <v>36</v>
      </c>
      <c r="AX227" s="14" t="s">
        <v>84</v>
      </c>
      <c r="AY227" s="246" t="s">
        <v>135</v>
      </c>
    </row>
    <row r="228" s="2" customFormat="1" ht="37.8" customHeight="1">
      <c r="A228" s="40"/>
      <c r="B228" s="41"/>
      <c r="C228" s="206" t="s">
        <v>234</v>
      </c>
      <c r="D228" s="206" t="s">
        <v>138</v>
      </c>
      <c r="E228" s="207" t="s">
        <v>235</v>
      </c>
      <c r="F228" s="208" t="s">
        <v>236</v>
      </c>
      <c r="G228" s="209" t="s">
        <v>141</v>
      </c>
      <c r="H228" s="210">
        <v>1.8660000000000001</v>
      </c>
      <c r="I228" s="211"/>
      <c r="J228" s="212">
        <f>ROUND(I228*H228,2)</f>
        <v>0</v>
      </c>
      <c r="K228" s="208" t="s">
        <v>142</v>
      </c>
      <c r="L228" s="46"/>
      <c r="M228" s="213" t="s">
        <v>19</v>
      </c>
      <c r="N228" s="214" t="s">
        <v>48</v>
      </c>
      <c r="O228" s="86"/>
      <c r="P228" s="215">
        <f>O228*H228</f>
        <v>0</v>
      </c>
      <c r="Q228" s="215">
        <v>0.015400000000000001</v>
      </c>
      <c r="R228" s="215">
        <f>Q228*H228</f>
        <v>0.028736400000000002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143</v>
      </c>
      <c r="AT228" s="217" t="s">
        <v>138</v>
      </c>
      <c r="AU228" s="217" t="s">
        <v>144</v>
      </c>
      <c r="AY228" s="19" t="s">
        <v>135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144</v>
      </c>
      <c r="BK228" s="218">
        <f>ROUND(I228*H228,2)</f>
        <v>0</v>
      </c>
      <c r="BL228" s="19" t="s">
        <v>143</v>
      </c>
      <c r="BM228" s="217" t="s">
        <v>237</v>
      </c>
    </row>
    <row r="229" s="2" customFormat="1">
      <c r="A229" s="40"/>
      <c r="B229" s="41"/>
      <c r="C229" s="42"/>
      <c r="D229" s="219" t="s">
        <v>145</v>
      </c>
      <c r="E229" s="42"/>
      <c r="F229" s="220" t="s">
        <v>238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145</v>
      </c>
      <c r="AU229" s="19" t="s">
        <v>144</v>
      </c>
    </row>
    <row r="230" s="15" customFormat="1">
      <c r="A230" s="15"/>
      <c r="B230" s="247"/>
      <c r="C230" s="248"/>
      <c r="D230" s="226" t="s">
        <v>147</v>
      </c>
      <c r="E230" s="249" t="s">
        <v>19</v>
      </c>
      <c r="F230" s="250" t="s">
        <v>221</v>
      </c>
      <c r="G230" s="248"/>
      <c r="H230" s="249" t="s">
        <v>19</v>
      </c>
      <c r="I230" s="251"/>
      <c r="J230" s="248"/>
      <c r="K230" s="248"/>
      <c r="L230" s="252"/>
      <c r="M230" s="253"/>
      <c r="N230" s="254"/>
      <c r="O230" s="254"/>
      <c r="P230" s="254"/>
      <c r="Q230" s="254"/>
      <c r="R230" s="254"/>
      <c r="S230" s="254"/>
      <c r="T230" s="25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56" t="s">
        <v>147</v>
      </c>
      <c r="AU230" s="256" t="s">
        <v>144</v>
      </c>
      <c r="AV230" s="15" t="s">
        <v>84</v>
      </c>
      <c r="AW230" s="15" t="s">
        <v>36</v>
      </c>
      <c r="AX230" s="15" t="s">
        <v>76</v>
      </c>
      <c r="AY230" s="256" t="s">
        <v>135</v>
      </c>
    </row>
    <row r="231" s="13" customFormat="1">
      <c r="A231" s="13"/>
      <c r="B231" s="224"/>
      <c r="C231" s="225"/>
      <c r="D231" s="226" t="s">
        <v>147</v>
      </c>
      <c r="E231" s="227" t="s">
        <v>19</v>
      </c>
      <c r="F231" s="228" t="s">
        <v>222</v>
      </c>
      <c r="G231" s="225"/>
      <c r="H231" s="229">
        <v>0.622</v>
      </c>
      <c r="I231" s="230"/>
      <c r="J231" s="225"/>
      <c r="K231" s="225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147</v>
      </c>
      <c r="AU231" s="235" t="s">
        <v>144</v>
      </c>
      <c r="AV231" s="13" t="s">
        <v>144</v>
      </c>
      <c r="AW231" s="13" t="s">
        <v>36</v>
      </c>
      <c r="AX231" s="13" t="s">
        <v>76</v>
      </c>
      <c r="AY231" s="235" t="s">
        <v>135</v>
      </c>
    </row>
    <row r="232" s="13" customFormat="1">
      <c r="A232" s="13"/>
      <c r="B232" s="224"/>
      <c r="C232" s="225"/>
      <c r="D232" s="226" t="s">
        <v>147</v>
      </c>
      <c r="E232" s="227" t="s">
        <v>19</v>
      </c>
      <c r="F232" s="228" t="s">
        <v>223</v>
      </c>
      <c r="G232" s="225"/>
      <c r="H232" s="229">
        <v>0.622</v>
      </c>
      <c r="I232" s="230"/>
      <c r="J232" s="225"/>
      <c r="K232" s="225"/>
      <c r="L232" s="231"/>
      <c r="M232" s="232"/>
      <c r="N232" s="233"/>
      <c r="O232" s="233"/>
      <c r="P232" s="233"/>
      <c r="Q232" s="233"/>
      <c r="R232" s="233"/>
      <c r="S232" s="233"/>
      <c r="T232" s="23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5" t="s">
        <v>147</v>
      </c>
      <c r="AU232" s="235" t="s">
        <v>144</v>
      </c>
      <c r="AV232" s="13" t="s">
        <v>144</v>
      </c>
      <c r="AW232" s="13" t="s">
        <v>36</v>
      </c>
      <c r="AX232" s="13" t="s">
        <v>76</v>
      </c>
      <c r="AY232" s="235" t="s">
        <v>135</v>
      </c>
    </row>
    <row r="233" s="13" customFormat="1">
      <c r="A233" s="13"/>
      <c r="B233" s="224"/>
      <c r="C233" s="225"/>
      <c r="D233" s="226" t="s">
        <v>147</v>
      </c>
      <c r="E233" s="227" t="s">
        <v>19</v>
      </c>
      <c r="F233" s="228" t="s">
        <v>224</v>
      </c>
      <c r="G233" s="225"/>
      <c r="H233" s="229">
        <v>0.622</v>
      </c>
      <c r="I233" s="230"/>
      <c r="J233" s="225"/>
      <c r="K233" s="225"/>
      <c r="L233" s="231"/>
      <c r="M233" s="232"/>
      <c r="N233" s="233"/>
      <c r="O233" s="233"/>
      <c r="P233" s="233"/>
      <c r="Q233" s="233"/>
      <c r="R233" s="233"/>
      <c r="S233" s="233"/>
      <c r="T233" s="23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5" t="s">
        <v>147</v>
      </c>
      <c r="AU233" s="235" t="s">
        <v>144</v>
      </c>
      <c r="AV233" s="13" t="s">
        <v>144</v>
      </c>
      <c r="AW233" s="13" t="s">
        <v>36</v>
      </c>
      <c r="AX233" s="13" t="s">
        <v>76</v>
      </c>
      <c r="AY233" s="235" t="s">
        <v>135</v>
      </c>
    </row>
    <row r="234" s="14" customFormat="1">
      <c r="A234" s="14"/>
      <c r="B234" s="236"/>
      <c r="C234" s="237"/>
      <c r="D234" s="226" t="s">
        <v>147</v>
      </c>
      <c r="E234" s="238" t="s">
        <v>19</v>
      </c>
      <c r="F234" s="239" t="s">
        <v>149</v>
      </c>
      <c r="G234" s="237"/>
      <c r="H234" s="240">
        <v>1.8660000000000001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6" t="s">
        <v>147</v>
      </c>
      <c r="AU234" s="246" t="s">
        <v>144</v>
      </c>
      <c r="AV234" s="14" t="s">
        <v>143</v>
      </c>
      <c r="AW234" s="14" t="s">
        <v>36</v>
      </c>
      <c r="AX234" s="14" t="s">
        <v>84</v>
      </c>
      <c r="AY234" s="246" t="s">
        <v>135</v>
      </c>
    </row>
    <row r="235" s="2" customFormat="1" ht="24.15" customHeight="1">
      <c r="A235" s="40"/>
      <c r="B235" s="41"/>
      <c r="C235" s="206" t="s">
        <v>184</v>
      </c>
      <c r="D235" s="206" t="s">
        <v>138</v>
      </c>
      <c r="E235" s="207" t="s">
        <v>239</v>
      </c>
      <c r="F235" s="208" t="s">
        <v>240</v>
      </c>
      <c r="G235" s="209" t="s">
        <v>141</v>
      </c>
      <c r="H235" s="210">
        <v>53.899999999999999</v>
      </c>
      <c r="I235" s="211"/>
      <c r="J235" s="212">
        <f>ROUND(I235*H235,2)</f>
        <v>0</v>
      </c>
      <c r="K235" s="208" t="s">
        <v>142</v>
      </c>
      <c r="L235" s="46"/>
      <c r="M235" s="213" t="s">
        <v>19</v>
      </c>
      <c r="N235" s="214" t="s">
        <v>48</v>
      </c>
      <c r="O235" s="86"/>
      <c r="P235" s="215">
        <f>O235*H235</f>
        <v>0</v>
      </c>
      <c r="Q235" s="215">
        <v>0.11219999999999999</v>
      </c>
      <c r="R235" s="215">
        <f>Q235*H235</f>
        <v>6.04758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143</v>
      </c>
      <c r="AT235" s="217" t="s">
        <v>138</v>
      </c>
      <c r="AU235" s="217" t="s">
        <v>144</v>
      </c>
      <c r="AY235" s="19" t="s">
        <v>135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144</v>
      </c>
      <c r="BK235" s="218">
        <f>ROUND(I235*H235,2)</f>
        <v>0</v>
      </c>
      <c r="BL235" s="19" t="s">
        <v>143</v>
      </c>
      <c r="BM235" s="217" t="s">
        <v>241</v>
      </c>
    </row>
    <row r="236" s="2" customFormat="1">
      <c r="A236" s="40"/>
      <c r="B236" s="41"/>
      <c r="C236" s="42"/>
      <c r="D236" s="219" t="s">
        <v>145</v>
      </c>
      <c r="E236" s="42"/>
      <c r="F236" s="220" t="s">
        <v>242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145</v>
      </c>
      <c r="AU236" s="19" t="s">
        <v>144</v>
      </c>
    </row>
    <row r="237" s="15" customFormat="1">
      <c r="A237" s="15"/>
      <c r="B237" s="247"/>
      <c r="C237" s="248"/>
      <c r="D237" s="226" t="s">
        <v>147</v>
      </c>
      <c r="E237" s="249" t="s">
        <v>19</v>
      </c>
      <c r="F237" s="250" t="s">
        <v>243</v>
      </c>
      <c r="G237" s="248"/>
      <c r="H237" s="249" t="s">
        <v>19</v>
      </c>
      <c r="I237" s="251"/>
      <c r="J237" s="248"/>
      <c r="K237" s="248"/>
      <c r="L237" s="252"/>
      <c r="M237" s="253"/>
      <c r="N237" s="254"/>
      <c r="O237" s="254"/>
      <c r="P237" s="254"/>
      <c r="Q237" s="254"/>
      <c r="R237" s="254"/>
      <c r="S237" s="254"/>
      <c r="T237" s="25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56" t="s">
        <v>147</v>
      </c>
      <c r="AU237" s="256" t="s">
        <v>144</v>
      </c>
      <c r="AV237" s="15" t="s">
        <v>84</v>
      </c>
      <c r="AW237" s="15" t="s">
        <v>36</v>
      </c>
      <c r="AX237" s="15" t="s">
        <v>76</v>
      </c>
      <c r="AY237" s="256" t="s">
        <v>135</v>
      </c>
    </row>
    <row r="238" s="13" customFormat="1">
      <c r="A238" s="13"/>
      <c r="B238" s="224"/>
      <c r="C238" s="225"/>
      <c r="D238" s="226" t="s">
        <v>147</v>
      </c>
      <c r="E238" s="227" t="s">
        <v>19</v>
      </c>
      <c r="F238" s="228" t="s">
        <v>165</v>
      </c>
      <c r="G238" s="225"/>
      <c r="H238" s="229">
        <v>5.6200000000000001</v>
      </c>
      <c r="I238" s="230"/>
      <c r="J238" s="225"/>
      <c r="K238" s="225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147</v>
      </c>
      <c r="AU238" s="235" t="s">
        <v>144</v>
      </c>
      <c r="AV238" s="13" t="s">
        <v>144</v>
      </c>
      <c r="AW238" s="13" t="s">
        <v>36</v>
      </c>
      <c r="AX238" s="13" t="s">
        <v>76</v>
      </c>
      <c r="AY238" s="235" t="s">
        <v>135</v>
      </c>
    </row>
    <row r="239" s="13" customFormat="1">
      <c r="A239" s="13"/>
      <c r="B239" s="224"/>
      <c r="C239" s="225"/>
      <c r="D239" s="226" t="s">
        <v>147</v>
      </c>
      <c r="E239" s="227" t="s">
        <v>19</v>
      </c>
      <c r="F239" s="228" t="s">
        <v>166</v>
      </c>
      <c r="G239" s="225"/>
      <c r="H239" s="229">
        <v>1.1599999999999999</v>
      </c>
      <c r="I239" s="230"/>
      <c r="J239" s="225"/>
      <c r="K239" s="225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147</v>
      </c>
      <c r="AU239" s="235" t="s">
        <v>144</v>
      </c>
      <c r="AV239" s="13" t="s">
        <v>144</v>
      </c>
      <c r="AW239" s="13" t="s">
        <v>36</v>
      </c>
      <c r="AX239" s="13" t="s">
        <v>76</v>
      </c>
      <c r="AY239" s="235" t="s">
        <v>135</v>
      </c>
    </row>
    <row r="240" s="13" customFormat="1">
      <c r="A240" s="13"/>
      <c r="B240" s="224"/>
      <c r="C240" s="225"/>
      <c r="D240" s="226" t="s">
        <v>147</v>
      </c>
      <c r="E240" s="227" t="s">
        <v>19</v>
      </c>
      <c r="F240" s="228" t="s">
        <v>167</v>
      </c>
      <c r="G240" s="225"/>
      <c r="H240" s="229">
        <v>3.23</v>
      </c>
      <c r="I240" s="230"/>
      <c r="J240" s="225"/>
      <c r="K240" s="225"/>
      <c r="L240" s="231"/>
      <c r="M240" s="232"/>
      <c r="N240" s="233"/>
      <c r="O240" s="233"/>
      <c r="P240" s="233"/>
      <c r="Q240" s="233"/>
      <c r="R240" s="233"/>
      <c r="S240" s="233"/>
      <c r="T240" s="23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5" t="s">
        <v>147</v>
      </c>
      <c r="AU240" s="235" t="s">
        <v>144</v>
      </c>
      <c r="AV240" s="13" t="s">
        <v>144</v>
      </c>
      <c r="AW240" s="13" t="s">
        <v>36</v>
      </c>
      <c r="AX240" s="13" t="s">
        <v>76</v>
      </c>
      <c r="AY240" s="235" t="s">
        <v>135</v>
      </c>
    </row>
    <row r="241" s="13" customFormat="1">
      <c r="A241" s="13"/>
      <c r="B241" s="224"/>
      <c r="C241" s="225"/>
      <c r="D241" s="226" t="s">
        <v>147</v>
      </c>
      <c r="E241" s="227" t="s">
        <v>19</v>
      </c>
      <c r="F241" s="228" t="s">
        <v>168</v>
      </c>
      <c r="G241" s="225"/>
      <c r="H241" s="229">
        <v>10.460000000000001</v>
      </c>
      <c r="I241" s="230"/>
      <c r="J241" s="225"/>
      <c r="K241" s="225"/>
      <c r="L241" s="231"/>
      <c r="M241" s="232"/>
      <c r="N241" s="233"/>
      <c r="O241" s="233"/>
      <c r="P241" s="233"/>
      <c r="Q241" s="233"/>
      <c r="R241" s="233"/>
      <c r="S241" s="233"/>
      <c r="T241" s="23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5" t="s">
        <v>147</v>
      </c>
      <c r="AU241" s="235" t="s">
        <v>144</v>
      </c>
      <c r="AV241" s="13" t="s">
        <v>144</v>
      </c>
      <c r="AW241" s="13" t="s">
        <v>36</v>
      </c>
      <c r="AX241" s="13" t="s">
        <v>76</v>
      </c>
      <c r="AY241" s="235" t="s">
        <v>135</v>
      </c>
    </row>
    <row r="242" s="13" customFormat="1">
      <c r="A242" s="13"/>
      <c r="B242" s="224"/>
      <c r="C242" s="225"/>
      <c r="D242" s="226" t="s">
        <v>147</v>
      </c>
      <c r="E242" s="227" t="s">
        <v>19</v>
      </c>
      <c r="F242" s="228" t="s">
        <v>169</v>
      </c>
      <c r="G242" s="225"/>
      <c r="H242" s="229">
        <v>19.699999999999999</v>
      </c>
      <c r="I242" s="230"/>
      <c r="J242" s="225"/>
      <c r="K242" s="225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147</v>
      </c>
      <c r="AU242" s="235" t="s">
        <v>144</v>
      </c>
      <c r="AV242" s="13" t="s">
        <v>144</v>
      </c>
      <c r="AW242" s="13" t="s">
        <v>36</v>
      </c>
      <c r="AX242" s="13" t="s">
        <v>76</v>
      </c>
      <c r="AY242" s="235" t="s">
        <v>135</v>
      </c>
    </row>
    <row r="243" s="13" customFormat="1">
      <c r="A243" s="13"/>
      <c r="B243" s="224"/>
      <c r="C243" s="225"/>
      <c r="D243" s="226" t="s">
        <v>147</v>
      </c>
      <c r="E243" s="227" t="s">
        <v>19</v>
      </c>
      <c r="F243" s="228" t="s">
        <v>170</v>
      </c>
      <c r="G243" s="225"/>
      <c r="H243" s="229">
        <v>2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147</v>
      </c>
      <c r="AU243" s="235" t="s">
        <v>144</v>
      </c>
      <c r="AV243" s="13" t="s">
        <v>144</v>
      </c>
      <c r="AW243" s="13" t="s">
        <v>36</v>
      </c>
      <c r="AX243" s="13" t="s">
        <v>76</v>
      </c>
      <c r="AY243" s="235" t="s">
        <v>135</v>
      </c>
    </row>
    <row r="244" s="13" customFormat="1">
      <c r="A244" s="13"/>
      <c r="B244" s="224"/>
      <c r="C244" s="225"/>
      <c r="D244" s="226" t="s">
        <v>147</v>
      </c>
      <c r="E244" s="227" t="s">
        <v>19</v>
      </c>
      <c r="F244" s="228" t="s">
        <v>171</v>
      </c>
      <c r="G244" s="225"/>
      <c r="H244" s="229">
        <v>11.73</v>
      </c>
      <c r="I244" s="230"/>
      <c r="J244" s="225"/>
      <c r="K244" s="225"/>
      <c r="L244" s="231"/>
      <c r="M244" s="232"/>
      <c r="N244" s="233"/>
      <c r="O244" s="233"/>
      <c r="P244" s="233"/>
      <c r="Q244" s="233"/>
      <c r="R244" s="233"/>
      <c r="S244" s="233"/>
      <c r="T244" s="23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5" t="s">
        <v>147</v>
      </c>
      <c r="AU244" s="235" t="s">
        <v>144</v>
      </c>
      <c r="AV244" s="13" t="s">
        <v>144</v>
      </c>
      <c r="AW244" s="13" t="s">
        <v>36</v>
      </c>
      <c r="AX244" s="13" t="s">
        <v>76</v>
      </c>
      <c r="AY244" s="235" t="s">
        <v>135</v>
      </c>
    </row>
    <row r="245" s="14" customFormat="1">
      <c r="A245" s="14"/>
      <c r="B245" s="236"/>
      <c r="C245" s="237"/>
      <c r="D245" s="226" t="s">
        <v>147</v>
      </c>
      <c r="E245" s="238" t="s">
        <v>19</v>
      </c>
      <c r="F245" s="239" t="s">
        <v>149</v>
      </c>
      <c r="G245" s="237"/>
      <c r="H245" s="240">
        <v>53.899999999999999</v>
      </c>
      <c r="I245" s="241"/>
      <c r="J245" s="237"/>
      <c r="K245" s="237"/>
      <c r="L245" s="242"/>
      <c r="M245" s="243"/>
      <c r="N245" s="244"/>
      <c r="O245" s="244"/>
      <c r="P245" s="244"/>
      <c r="Q245" s="244"/>
      <c r="R245" s="244"/>
      <c r="S245" s="244"/>
      <c r="T245" s="24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6" t="s">
        <v>147</v>
      </c>
      <c r="AU245" s="246" t="s">
        <v>144</v>
      </c>
      <c r="AV245" s="14" t="s">
        <v>143</v>
      </c>
      <c r="AW245" s="14" t="s">
        <v>36</v>
      </c>
      <c r="AX245" s="14" t="s">
        <v>84</v>
      </c>
      <c r="AY245" s="246" t="s">
        <v>135</v>
      </c>
    </row>
    <row r="246" s="2" customFormat="1" ht="37.8" customHeight="1">
      <c r="A246" s="40"/>
      <c r="B246" s="41"/>
      <c r="C246" s="206" t="s">
        <v>244</v>
      </c>
      <c r="D246" s="206" t="s">
        <v>138</v>
      </c>
      <c r="E246" s="207" t="s">
        <v>245</v>
      </c>
      <c r="F246" s="208" t="s">
        <v>246</v>
      </c>
      <c r="G246" s="209" t="s">
        <v>141</v>
      </c>
      <c r="H246" s="210">
        <v>107.8</v>
      </c>
      <c r="I246" s="211"/>
      <c r="J246" s="212">
        <f>ROUND(I246*H246,2)</f>
        <v>0</v>
      </c>
      <c r="K246" s="208" t="s">
        <v>142</v>
      </c>
      <c r="L246" s="46"/>
      <c r="M246" s="213" t="s">
        <v>19</v>
      </c>
      <c r="N246" s="214" t="s">
        <v>48</v>
      </c>
      <c r="O246" s="86"/>
      <c r="P246" s="215">
        <f>O246*H246</f>
        <v>0</v>
      </c>
      <c r="Q246" s="215">
        <v>0.011220000000000001</v>
      </c>
      <c r="R246" s="215">
        <f>Q246*H246</f>
        <v>1.209516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143</v>
      </c>
      <c r="AT246" s="217" t="s">
        <v>138</v>
      </c>
      <c r="AU246" s="217" t="s">
        <v>144</v>
      </c>
      <c r="AY246" s="19" t="s">
        <v>135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144</v>
      </c>
      <c r="BK246" s="218">
        <f>ROUND(I246*H246,2)</f>
        <v>0</v>
      </c>
      <c r="BL246" s="19" t="s">
        <v>143</v>
      </c>
      <c r="BM246" s="217" t="s">
        <v>247</v>
      </c>
    </row>
    <row r="247" s="2" customFormat="1">
      <c r="A247" s="40"/>
      <c r="B247" s="41"/>
      <c r="C247" s="42"/>
      <c r="D247" s="219" t="s">
        <v>145</v>
      </c>
      <c r="E247" s="42"/>
      <c r="F247" s="220" t="s">
        <v>248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145</v>
      </c>
      <c r="AU247" s="19" t="s">
        <v>144</v>
      </c>
    </row>
    <row r="248" s="13" customFormat="1">
      <c r="A248" s="13"/>
      <c r="B248" s="224"/>
      <c r="C248" s="225"/>
      <c r="D248" s="226" t="s">
        <v>147</v>
      </c>
      <c r="E248" s="225"/>
      <c r="F248" s="228" t="s">
        <v>249</v>
      </c>
      <c r="G248" s="225"/>
      <c r="H248" s="229">
        <v>107.8</v>
      </c>
      <c r="I248" s="230"/>
      <c r="J248" s="225"/>
      <c r="K248" s="225"/>
      <c r="L248" s="231"/>
      <c r="M248" s="232"/>
      <c r="N248" s="233"/>
      <c r="O248" s="233"/>
      <c r="P248" s="233"/>
      <c r="Q248" s="233"/>
      <c r="R248" s="233"/>
      <c r="S248" s="233"/>
      <c r="T248" s="23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5" t="s">
        <v>147</v>
      </c>
      <c r="AU248" s="235" t="s">
        <v>144</v>
      </c>
      <c r="AV248" s="13" t="s">
        <v>144</v>
      </c>
      <c r="AW248" s="13" t="s">
        <v>4</v>
      </c>
      <c r="AX248" s="13" t="s">
        <v>84</v>
      </c>
      <c r="AY248" s="235" t="s">
        <v>135</v>
      </c>
    </row>
    <row r="249" s="2" customFormat="1" ht="33" customHeight="1">
      <c r="A249" s="40"/>
      <c r="B249" s="41"/>
      <c r="C249" s="206" t="s">
        <v>190</v>
      </c>
      <c r="D249" s="206" t="s">
        <v>138</v>
      </c>
      <c r="E249" s="207" t="s">
        <v>250</v>
      </c>
      <c r="F249" s="208" t="s">
        <v>251</v>
      </c>
      <c r="G249" s="209" t="s">
        <v>141</v>
      </c>
      <c r="H249" s="210">
        <v>53.899999999999999</v>
      </c>
      <c r="I249" s="211"/>
      <c r="J249" s="212">
        <f>ROUND(I249*H249,2)</f>
        <v>0</v>
      </c>
      <c r="K249" s="208" t="s">
        <v>142</v>
      </c>
      <c r="L249" s="46"/>
      <c r="M249" s="213" t="s">
        <v>19</v>
      </c>
      <c r="N249" s="214" t="s">
        <v>48</v>
      </c>
      <c r="O249" s="86"/>
      <c r="P249" s="215">
        <f>O249*H249</f>
        <v>0</v>
      </c>
      <c r="Q249" s="215">
        <v>0.063</v>
      </c>
      <c r="R249" s="215">
        <f>Q249*H249</f>
        <v>3.3956999999999997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143</v>
      </c>
      <c r="AT249" s="217" t="s">
        <v>138</v>
      </c>
      <c r="AU249" s="217" t="s">
        <v>144</v>
      </c>
      <c r="AY249" s="19" t="s">
        <v>135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144</v>
      </c>
      <c r="BK249" s="218">
        <f>ROUND(I249*H249,2)</f>
        <v>0</v>
      </c>
      <c r="BL249" s="19" t="s">
        <v>143</v>
      </c>
      <c r="BM249" s="217" t="s">
        <v>252</v>
      </c>
    </row>
    <row r="250" s="2" customFormat="1">
      <c r="A250" s="40"/>
      <c r="B250" s="41"/>
      <c r="C250" s="42"/>
      <c r="D250" s="219" t="s">
        <v>145</v>
      </c>
      <c r="E250" s="42"/>
      <c r="F250" s="220" t="s">
        <v>253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145</v>
      </c>
      <c r="AU250" s="19" t="s">
        <v>144</v>
      </c>
    </row>
    <row r="251" s="15" customFormat="1">
      <c r="A251" s="15"/>
      <c r="B251" s="247"/>
      <c r="C251" s="248"/>
      <c r="D251" s="226" t="s">
        <v>147</v>
      </c>
      <c r="E251" s="249" t="s">
        <v>19</v>
      </c>
      <c r="F251" s="250" t="s">
        <v>254</v>
      </c>
      <c r="G251" s="248"/>
      <c r="H251" s="249" t="s">
        <v>19</v>
      </c>
      <c r="I251" s="251"/>
      <c r="J251" s="248"/>
      <c r="K251" s="248"/>
      <c r="L251" s="252"/>
      <c r="M251" s="253"/>
      <c r="N251" s="254"/>
      <c r="O251" s="254"/>
      <c r="P251" s="254"/>
      <c r="Q251" s="254"/>
      <c r="R251" s="254"/>
      <c r="S251" s="254"/>
      <c r="T251" s="25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6" t="s">
        <v>147</v>
      </c>
      <c r="AU251" s="256" t="s">
        <v>144</v>
      </c>
      <c r="AV251" s="15" t="s">
        <v>84</v>
      </c>
      <c r="AW251" s="15" t="s">
        <v>36</v>
      </c>
      <c r="AX251" s="15" t="s">
        <v>76</v>
      </c>
      <c r="AY251" s="256" t="s">
        <v>135</v>
      </c>
    </row>
    <row r="252" s="13" customFormat="1">
      <c r="A252" s="13"/>
      <c r="B252" s="224"/>
      <c r="C252" s="225"/>
      <c r="D252" s="226" t="s">
        <v>147</v>
      </c>
      <c r="E252" s="227" t="s">
        <v>19</v>
      </c>
      <c r="F252" s="228" t="s">
        <v>165</v>
      </c>
      <c r="G252" s="225"/>
      <c r="H252" s="229">
        <v>5.6200000000000001</v>
      </c>
      <c r="I252" s="230"/>
      <c r="J252" s="225"/>
      <c r="K252" s="225"/>
      <c r="L252" s="231"/>
      <c r="M252" s="232"/>
      <c r="N252" s="233"/>
      <c r="O252" s="233"/>
      <c r="P252" s="233"/>
      <c r="Q252" s="233"/>
      <c r="R252" s="233"/>
      <c r="S252" s="233"/>
      <c r="T252" s="23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5" t="s">
        <v>147</v>
      </c>
      <c r="AU252" s="235" t="s">
        <v>144</v>
      </c>
      <c r="AV252" s="13" t="s">
        <v>144</v>
      </c>
      <c r="AW252" s="13" t="s">
        <v>36</v>
      </c>
      <c r="AX252" s="13" t="s">
        <v>76</v>
      </c>
      <c r="AY252" s="235" t="s">
        <v>135</v>
      </c>
    </row>
    <row r="253" s="13" customFormat="1">
      <c r="A253" s="13"/>
      <c r="B253" s="224"/>
      <c r="C253" s="225"/>
      <c r="D253" s="226" t="s">
        <v>147</v>
      </c>
      <c r="E253" s="227" t="s">
        <v>19</v>
      </c>
      <c r="F253" s="228" t="s">
        <v>166</v>
      </c>
      <c r="G253" s="225"/>
      <c r="H253" s="229">
        <v>1.1599999999999999</v>
      </c>
      <c r="I253" s="230"/>
      <c r="J253" s="225"/>
      <c r="K253" s="225"/>
      <c r="L253" s="231"/>
      <c r="M253" s="232"/>
      <c r="N253" s="233"/>
      <c r="O253" s="233"/>
      <c r="P253" s="233"/>
      <c r="Q253" s="233"/>
      <c r="R253" s="233"/>
      <c r="S253" s="233"/>
      <c r="T253" s="23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5" t="s">
        <v>147</v>
      </c>
      <c r="AU253" s="235" t="s">
        <v>144</v>
      </c>
      <c r="AV253" s="13" t="s">
        <v>144</v>
      </c>
      <c r="AW253" s="13" t="s">
        <v>36</v>
      </c>
      <c r="AX253" s="13" t="s">
        <v>76</v>
      </c>
      <c r="AY253" s="235" t="s">
        <v>135</v>
      </c>
    </row>
    <row r="254" s="13" customFormat="1">
      <c r="A254" s="13"/>
      <c r="B254" s="224"/>
      <c r="C254" s="225"/>
      <c r="D254" s="226" t="s">
        <v>147</v>
      </c>
      <c r="E254" s="227" t="s">
        <v>19</v>
      </c>
      <c r="F254" s="228" t="s">
        <v>167</v>
      </c>
      <c r="G254" s="225"/>
      <c r="H254" s="229">
        <v>3.23</v>
      </c>
      <c r="I254" s="230"/>
      <c r="J254" s="225"/>
      <c r="K254" s="225"/>
      <c r="L254" s="231"/>
      <c r="M254" s="232"/>
      <c r="N254" s="233"/>
      <c r="O254" s="233"/>
      <c r="P254" s="233"/>
      <c r="Q254" s="233"/>
      <c r="R254" s="233"/>
      <c r="S254" s="233"/>
      <c r="T254" s="23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5" t="s">
        <v>147</v>
      </c>
      <c r="AU254" s="235" t="s">
        <v>144</v>
      </c>
      <c r="AV254" s="13" t="s">
        <v>144</v>
      </c>
      <c r="AW254" s="13" t="s">
        <v>36</v>
      </c>
      <c r="AX254" s="13" t="s">
        <v>76</v>
      </c>
      <c r="AY254" s="235" t="s">
        <v>135</v>
      </c>
    </row>
    <row r="255" s="13" customFormat="1">
      <c r="A255" s="13"/>
      <c r="B255" s="224"/>
      <c r="C255" s="225"/>
      <c r="D255" s="226" t="s">
        <v>147</v>
      </c>
      <c r="E255" s="227" t="s">
        <v>19</v>
      </c>
      <c r="F255" s="228" t="s">
        <v>168</v>
      </c>
      <c r="G255" s="225"/>
      <c r="H255" s="229">
        <v>10.460000000000001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147</v>
      </c>
      <c r="AU255" s="235" t="s">
        <v>144</v>
      </c>
      <c r="AV255" s="13" t="s">
        <v>144</v>
      </c>
      <c r="AW255" s="13" t="s">
        <v>36</v>
      </c>
      <c r="AX255" s="13" t="s">
        <v>76</v>
      </c>
      <c r="AY255" s="235" t="s">
        <v>135</v>
      </c>
    </row>
    <row r="256" s="13" customFormat="1">
      <c r="A256" s="13"/>
      <c r="B256" s="224"/>
      <c r="C256" s="225"/>
      <c r="D256" s="226" t="s">
        <v>147</v>
      </c>
      <c r="E256" s="227" t="s">
        <v>19</v>
      </c>
      <c r="F256" s="228" t="s">
        <v>169</v>
      </c>
      <c r="G256" s="225"/>
      <c r="H256" s="229">
        <v>19.699999999999999</v>
      </c>
      <c r="I256" s="230"/>
      <c r="J256" s="225"/>
      <c r="K256" s="225"/>
      <c r="L256" s="231"/>
      <c r="M256" s="232"/>
      <c r="N256" s="233"/>
      <c r="O256" s="233"/>
      <c r="P256" s="233"/>
      <c r="Q256" s="233"/>
      <c r="R256" s="233"/>
      <c r="S256" s="233"/>
      <c r="T256" s="23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5" t="s">
        <v>147</v>
      </c>
      <c r="AU256" s="235" t="s">
        <v>144</v>
      </c>
      <c r="AV256" s="13" t="s">
        <v>144</v>
      </c>
      <c r="AW256" s="13" t="s">
        <v>36</v>
      </c>
      <c r="AX256" s="13" t="s">
        <v>76</v>
      </c>
      <c r="AY256" s="235" t="s">
        <v>135</v>
      </c>
    </row>
    <row r="257" s="13" customFormat="1">
      <c r="A257" s="13"/>
      <c r="B257" s="224"/>
      <c r="C257" s="225"/>
      <c r="D257" s="226" t="s">
        <v>147</v>
      </c>
      <c r="E257" s="227" t="s">
        <v>19</v>
      </c>
      <c r="F257" s="228" t="s">
        <v>170</v>
      </c>
      <c r="G257" s="225"/>
      <c r="H257" s="229">
        <v>2</v>
      </c>
      <c r="I257" s="230"/>
      <c r="J257" s="225"/>
      <c r="K257" s="225"/>
      <c r="L257" s="231"/>
      <c r="M257" s="232"/>
      <c r="N257" s="233"/>
      <c r="O257" s="233"/>
      <c r="P257" s="233"/>
      <c r="Q257" s="233"/>
      <c r="R257" s="233"/>
      <c r="S257" s="233"/>
      <c r="T257" s="23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5" t="s">
        <v>147</v>
      </c>
      <c r="AU257" s="235" t="s">
        <v>144</v>
      </c>
      <c r="AV257" s="13" t="s">
        <v>144</v>
      </c>
      <c r="AW257" s="13" t="s">
        <v>36</v>
      </c>
      <c r="AX257" s="13" t="s">
        <v>76</v>
      </c>
      <c r="AY257" s="235" t="s">
        <v>135</v>
      </c>
    </row>
    <row r="258" s="13" customFormat="1">
      <c r="A258" s="13"/>
      <c r="B258" s="224"/>
      <c r="C258" s="225"/>
      <c r="D258" s="226" t="s">
        <v>147</v>
      </c>
      <c r="E258" s="227" t="s">
        <v>19</v>
      </c>
      <c r="F258" s="228" t="s">
        <v>171</v>
      </c>
      <c r="G258" s="225"/>
      <c r="H258" s="229">
        <v>11.73</v>
      </c>
      <c r="I258" s="230"/>
      <c r="J258" s="225"/>
      <c r="K258" s="225"/>
      <c r="L258" s="231"/>
      <c r="M258" s="232"/>
      <c r="N258" s="233"/>
      <c r="O258" s="233"/>
      <c r="P258" s="233"/>
      <c r="Q258" s="233"/>
      <c r="R258" s="233"/>
      <c r="S258" s="233"/>
      <c r="T258" s="23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5" t="s">
        <v>147</v>
      </c>
      <c r="AU258" s="235" t="s">
        <v>144</v>
      </c>
      <c r="AV258" s="13" t="s">
        <v>144</v>
      </c>
      <c r="AW258" s="13" t="s">
        <v>36</v>
      </c>
      <c r="AX258" s="13" t="s">
        <v>76</v>
      </c>
      <c r="AY258" s="235" t="s">
        <v>135</v>
      </c>
    </row>
    <row r="259" s="14" customFormat="1">
      <c r="A259" s="14"/>
      <c r="B259" s="236"/>
      <c r="C259" s="237"/>
      <c r="D259" s="226" t="s">
        <v>147</v>
      </c>
      <c r="E259" s="238" t="s">
        <v>19</v>
      </c>
      <c r="F259" s="239" t="s">
        <v>149</v>
      </c>
      <c r="G259" s="237"/>
      <c r="H259" s="240">
        <v>53.899999999999999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6" t="s">
        <v>147</v>
      </c>
      <c r="AU259" s="246" t="s">
        <v>144</v>
      </c>
      <c r="AV259" s="14" t="s">
        <v>143</v>
      </c>
      <c r="AW259" s="14" t="s">
        <v>36</v>
      </c>
      <c r="AX259" s="14" t="s">
        <v>84</v>
      </c>
      <c r="AY259" s="246" t="s">
        <v>135</v>
      </c>
    </row>
    <row r="260" s="2" customFormat="1" ht="37.8" customHeight="1">
      <c r="A260" s="40"/>
      <c r="B260" s="41"/>
      <c r="C260" s="206" t="s">
        <v>255</v>
      </c>
      <c r="D260" s="206" t="s">
        <v>138</v>
      </c>
      <c r="E260" s="207" t="s">
        <v>256</v>
      </c>
      <c r="F260" s="208" t="s">
        <v>257</v>
      </c>
      <c r="G260" s="209" t="s">
        <v>258</v>
      </c>
      <c r="H260" s="210">
        <v>1</v>
      </c>
      <c r="I260" s="211"/>
      <c r="J260" s="212">
        <f>ROUND(I260*H260,2)</f>
        <v>0</v>
      </c>
      <c r="K260" s="208" t="s">
        <v>142</v>
      </c>
      <c r="L260" s="46"/>
      <c r="M260" s="213" t="s">
        <v>19</v>
      </c>
      <c r="N260" s="214" t="s">
        <v>48</v>
      </c>
      <c r="O260" s="86"/>
      <c r="P260" s="215">
        <f>O260*H260</f>
        <v>0</v>
      </c>
      <c r="Q260" s="215">
        <v>0.00048161770000000002</v>
      </c>
      <c r="R260" s="215">
        <f>Q260*H260</f>
        <v>0.00048161770000000002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143</v>
      </c>
      <c r="AT260" s="217" t="s">
        <v>138</v>
      </c>
      <c r="AU260" s="217" t="s">
        <v>144</v>
      </c>
      <c r="AY260" s="19" t="s">
        <v>135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144</v>
      </c>
      <c r="BK260" s="218">
        <f>ROUND(I260*H260,2)</f>
        <v>0</v>
      </c>
      <c r="BL260" s="19" t="s">
        <v>143</v>
      </c>
      <c r="BM260" s="217" t="s">
        <v>259</v>
      </c>
    </row>
    <row r="261" s="2" customFormat="1">
      <c r="A261" s="40"/>
      <c r="B261" s="41"/>
      <c r="C261" s="42"/>
      <c r="D261" s="219" t="s">
        <v>145</v>
      </c>
      <c r="E261" s="42"/>
      <c r="F261" s="220" t="s">
        <v>260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145</v>
      </c>
      <c r="AU261" s="19" t="s">
        <v>144</v>
      </c>
    </row>
    <row r="262" s="15" customFormat="1">
      <c r="A262" s="15"/>
      <c r="B262" s="247"/>
      <c r="C262" s="248"/>
      <c r="D262" s="226" t="s">
        <v>147</v>
      </c>
      <c r="E262" s="249" t="s">
        <v>19</v>
      </c>
      <c r="F262" s="250" t="s">
        <v>261</v>
      </c>
      <c r="G262" s="248"/>
      <c r="H262" s="249" t="s">
        <v>19</v>
      </c>
      <c r="I262" s="251"/>
      <c r="J262" s="248"/>
      <c r="K262" s="248"/>
      <c r="L262" s="252"/>
      <c r="M262" s="253"/>
      <c r="N262" s="254"/>
      <c r="O262" s="254"/>
      <c r="P262" s="254"/>
      <c r="Q262" s="254"/>
      <c r="R262" s="254"/>
      <c r="S262" s="254"/>
      <c r="T262" s="25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56" t="s">
        <v>147</v>
      </c>
      <c r="AU262" s="256" t="s">
        <v>144</v>
      </c>
      <c r="AV262" s="15" t="s">
        <v>84</v>
      </c>
      <c r="AW262" s="15" t="s">
        <v>36</v>
      </c>
      <c r="AX262" s="15" t="s">
        <v>76</v>
      </c>
      <c r="AY262" s="256" t="s">
        <v>135</v>
      </c>
    </row>
    <row r="263" s="13" customFormat="1">
      <c r="A263" s="13"/>
      <c r="B263" s="224"/>
      <c r="C263" s="225"/>
      <c r="D263" s="226" t="s">
        <v>147</v>
      </c>
      <c r="E263" s="227" t="s">
        <v>19</v>
      </c>
      <c r="F263" s="228" t="s">
        <v>84</v>
      </c>
      <c r="G263" s="225"/>
      <c r="H263" s="229">
        <v>1</v>
      </c>
      <c r="I263" s="230"/>
      <c r="J263" s="225"/>
      <c r="K263" s="225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147</v>
      </c>
      <c r="AU263" s="235" t="s">
        <v>144</v>
      </c>
      <c r="AV263" s="13" t="s">
        <v>144</v>
      </c>
      <c r="AW263" s="13" t="s">
        <v>36</v>
      </c>
      <c r="AX263" s="13" t="s">
        <v>76</v>
      </c>
      <c r="AY263" s="235" t="s">
        <v>135</v>
      </c>
    </row>
    <row r="264" s="14" customFormat="1">
      <c r="A264" s="14"/>
      <c r="B264" s="236"/>
      <c r="C264" s="237"/>
      <c r="D264" s="226" t="s">
        <v>147</v>
      </c>
      <c r="E264" s="238" t="s">
        <v>19</v>
      </c>
      <c r="F264" s="239" t="s">
        <v>149</v>
      </c>
      <c r="G264" s="237"/>
      <c r="H264" s="240">
        <v>1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6" t="s">
        <v>147</v>
      </c>
      <c r="AU264" s="246" t="s">
        <v>144</v>
      </c>
      <c r="AV264" s="14" t="s">
        <v>143</v>
      </c>
      <c r="AW264" s="14" t="s">
        <v>36</v>
      </c>
      <c r="AX264" s="14" t="s">
        <v>84</v>
      </c>
      <c r="AY264" s="246" t="s">
        <v>135</v>
      </c>
    </row>
    <row r="265" s="2" customFormat="1" ht="24.15" customHeight="1">
      <c r="A265" s="40"/>
      <c r="B265" s="41"/>
      <c r="C265" s="257" t="s">
        <v>203</v>
      </c>
      <c r="D265" s="257" t="s">
        <v>262</v>
      </c>
      <c r="E265" s="258" t="s">
        <v>263</v>
      </c>
      <c r="F265" s="259" t="s">
        <v>264</v>
      </c>
      <c r="G265" s="260" t="s">
        <v>258</v>
      </c>
      <c r="H265" s="261">
        <v>1</v>
      </c>
      <c r="I265" s="262"/>
      <c r="J265" s="263">
        <f>ROUND(I265*H265,2)</f>
        <v>0</v>
      </c>
      <c r="K265" s="259" t="s">
        <v>142</v>
      </c>
      <c r="L265" s="264"/>
      <c r="M265" s="265" t="s">
        <v>19</v>
      </c>
      <c r="N265" s="266" t="s">
        <v>48</v>
      </c>
      <c r="O265" s="86"/>
      <c r="P265" s="215">
        <f>O265*H265</f>
        <v>0</v>
      </c>
      <c r="Q265" s="215">
        <v>0.01201</v>
      </c>
      <c r="R265" s="215">
        <f>Q265*H265</f>
        <v>0.01201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187</v>
      </c>
      <c r="AT265" s="217" t="s">
        <v>262</v>
      </c>
      <c r="AU265" s="217" t="s">
        <v>144</v>
      </c>
      <c r="AY265" s="19" t="s">
        <v>135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144</v>
      </c>
      <c r="BK265" s="218">
        <f>ROUND(I265*H265,2)</f>
        <v>0</v>
      </c>
      <c r="BL265" s="19" t="s">
        <v>143</v>
      </c>
      <c r="BM265" s="217" t="s">
        <v>265</v>
      </c>
    </row>
    <row r="266" s="2" customFormat="1">
      <c r="A266" s="40"/>
      <c r="B266" s="41"/>
      <c r="C266" s="42"/>
      <c r="D266" s="226" t="s">
        <v>266</v>
      </c>
      <c r="E266" s="42"/>
      <c r="F266" s="267" t="s">
        <v>267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266</v>
      </c>
      <c r="AU266" s="19" t="s">
        <v>144</v>
      </c>
    </row>
    <row r="267" s="12" customFormat="1" ht="22.8" customHeight="1">
      <c r="A267" s="12"/>
      <c r="B267" s="190"/>
      <c r="C267" s="191"/>
      <c r="D267" s="192" t="s">
        <v>75</v>
      </c>
      <c r="E267" s="204" t="s">
        <v>200</v>
      </c>
      <c r="F267" s="204" t="s">
        <v>268</v>
      </c>
      <c r="G267" s="191"/>
      <c r="H267" s="191"/>
      <c r="I267" s="194"/>
      <c r="J267" s="205">
        <f>BK267</f>
        <v>0</v>
      </c>
      <c r="K267" s="191"/>
      <c r="L267" s="196"/>
      <c r="M267" s="197"/>
      <c r="N267" s="198"/>
      <c r="O267" s="198"/>
      <c r="P267" s="199">
        <f>SUM(P268:P302)</f>
        <v>0</v>
      </c>
      <c r="Q267" s="198"/>
      <c r="R267" s="199">
        <f>SUM(R268:R302)</f>
        <v>0.0018864999999999997</v>
      </c>
      <c r="S267" s="198"/>
      <c r="T267" s="200">
        <f>SUM(T268:T302)</f>
        <v>10.572704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01" t="s">
        <v>84</v>
      </c>
      <c r="AT267" s="202" t="s">
        <v>75</v>
      </c>
      <c r="AU267" s="202" t="s">
        <v>84</v>
      </c>
      <c r="AY267" s="201" t="s">
        <v>135</v>
      </c>
      <c r="BK267" s="203">
        <f>SUM(BK268:BK302)</f>
        <v>0</v>
      </c>
    </row>
    <row r="268" s="2" customFormat="1" ht="37.8" customHeight="1">
      <c r="A268" s="40"/>
      <c r="B268" s="41"/>
      <c r="C268" s="206" t="s">
        <v>7</v>
      </c>
      <c r="D268" s="206" t="s">
        <v>138</v>
      </c>
      <c r="E268" s="207" t="s">
        <v>269</v>
      </c>
      <c r="F268" s="208" t="s">
        <v>270</v>
      </c>
      <c r="G268" s="209" t="s">
        <v>141</v>
      </c>
      <c r="H268" s="210">
        <v>53.899999999999999</v>
      </c>
      <c r="I268" s="211"/>
      <c r="J268" s="212">
        <f>ROUND(I268*H268,2)</f>
        <v>0</v>
      </c>
      <c r="K268" s="208" t="s">
        <v>142</v>
      </c>
      <c r="L268" s="46"/>
      <c r="M268" s="213" t="s">
        <v>19</v>
      </c>
      <c r="N268" s="214" t="s">
        <v>48</v>
      </c>
      <c r="O268" s="86"/>
      <c r="P268" s="215">
        <f>O268*H268</f>
        <v>0</v>
      </c>
      <c r="Q268" s="215">
        <v>3.4999999999999997E-05</v>
      </c>
      <c r="R268" s="215">
        <f>Q268*H268</f>
        <v>0.0018864999999999997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143</v>
      </c>
      <c r="AT268" s="217" t="s">
        <v>138</v>
      </c>
      <c r="AU268" s="217" t="s">
        <v>144</v>
      </c>
      <c r="AY268" s="19" t="s">
        <v>135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144</v>
      </c>
      <c r="BK268" s="218">
        <f>ROUND(I268*H268,2)</f>
        <v>0</v>
      </c>
      <c r="BL268" s="19" t="s">
        <v>143</v>
      </c>
      <c r="BM268" s="217" t="s">
        <v>271</v>
      </c>
    </row>
    <row r="269" s="2" customFormat="1">
      <c r="A269" s="40"/>
      <c r="B269" s="41"/>
      <c r="C269" s="42"/>
      <c r="D269" s="219" t="s">
        <v>145</v>
      </c>
      <c r="E269" s="42"/>
      <c r="F269" s="220" t="s">
        <v>272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145</v>
      </c>
      <c r="AU269" s="19" t="s">
        <v>144</v>
      </c>
    </row>
    <row r="270" s="13" customFormat="1">
      <c r="A270" s="13"/>
      <c r="B270" s="224"/>
      <c r="C270" s="225"/>
      <c r="D270" s="226" t="s">
        <v>147</v>
      </c>
      <c r="E270" s="227" t="s">
        <v>19</v>
      </c>
      <c r="F270" s="228" t="s">
        <v>165</v>
      </c>
      <c r="G270" s="225"/>
      <c r="H270" s="229">
        <v>5.6200000000000001</v>
      </c>
      <c r="I270" s="230"/>
      <c r="J270" s="225"/>
      <c r="K270" s="225"/>
      <c r="L270" s="231"/>
      <c r="M270" s="232"/>
      <c r="N270" s="233"/>
      <c r="O270" s="233"/>
      <c r="P270" s="233"/>
      <c r="Q270" s="233"/>
      <c r="R270" s="233"/>
      <c r="S270" s="233"/>
      <c r="T270" s="23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5" t="s">
        <v>147</v>
      </c>
      <c r="AU270" s="235" t="s">
        <v>144</v>
      </c>
      <c r="AV270" s="13" t="s">
        <v>144</v>
      </c>
      <c r="AW270" s="13" t="s">
        <v>36</v>
      </c>
      <c r="AX270" s="13" t="s">
        <v>76</v>
      </c>
      <c r="AY270" s="235" t="s">
        <v>135</v>
      </c>
    </row>
    <row r="271" s="13" customFormat="1">
      <c r="A271" s="13"/>
      <c r="B271" s="224"/>
      <c r="C271" s="225"/>
      <c r="D271" s="226" t="s">
        <v>147</v>
      </c>
      <c r="E271" s="227" t="s">
        <v>19</v>
      </c>
      <c r="F271" s="228" t="s">
        <v>166</v>
      </c>
      <c r="G271" s="225"/>
      <c r="H271" s="229">
        <v>1.1599999999999999</v>
      </c>
      <c r="I271" s="230"/>
      <c r="J271" s="225"/>
      <c r="K271" s="225"/>
      <c r="L271" s="231"/>
      <c r="M271" s="232"/>
      <c r="N271" s="233"/>
      <c r="O271" s="233"/>
      <c r="P271" s="233"/>
      <c r="Q271" s="233"/>
      <c r="R271" s="233"/>
      <c r="S271" s="233"/>
      <c r="T271" s="23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5" t="s">
        <v>147</v>
      </c>
      <c r="AU271" s="235" t="s">
        <v>144</v>
      </c>
      <c r="AV271" s="13" t="s">
        <v>144</v>
      </c>
      <c r="AW271" s="13" t="s">
        <v>36</v>
      </c>
      <c r="AX271" s="13" t="s">
        <v>76</v>
      </c>
      <c r="AY271" s="235" t="s">
        <v>135</v>
      </c>
    </row>
    <row r="272" s="13" customFormat="1">
      <c r="A272" s="13"/>
      <c r="B272" s="224"/>
      <c r="C272" s="225"/>
      <c r="D272" s="226" t="s">
        <v>147</v>
      </c>
      <c r="E272" s="227" t="s">
        <v>19</v>
      </c>
      <c r="F272" s="228" t="s">
        <v>167</v>
      </c>
      <c r="G272" s="225"/>
      <c r="H272" s="229">
        <v>3.23</v>
      </c>
      <c r="I272" s="230"/>
      <c r="J272" s="225"/>
      <c r="K272" s="225"/>
      <c r="L272" s="231"/>
      <c r="M272" s="232"/>
      <c r="N272" s="233"/>
      <c r="O272" s="233"/>
      <c r="P272" s="233"/>
      <c r="Q272" s="233"/>
      <c r="R272" s="233"/>
      <c r="S272" s="233"/>
      <c r="T272" s="23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5" t="s">
        <v>147</v>
      </c>
      <c r="AU272" s="235" t="s">
        <v>144</v>
      </c>
      <c r="AV272" s="13" t="s">
        <v>144</v>
      </c>
      <c r="AW272" s="13" t="s">
        <v>36</v>
      </c>
      <c r="AX272" s="13" t="s">
        <v>76</v>
      </c>
      <c r="AY272" s="235" t="s">
        <v>135</v>
      </c>
    </row>
    <row r="273" s="13" customFormat="1">
      <c r="A273" s="13"/>
      <c r="B273" s="224"/>
      <c r="C273" s="225"/>
      <c r="D273" s="226" t="s">
        <v>147</v>
      </c>
      <c r="E273" s="227" t="s">
        <v>19</v>
      </c>
      <c r="F273" s="228" t="s">
        <v>168</v>
      </c>
      <c r="G273" s="225"/>
      <c r="H273" s="229">
        <v>10.460000000000001</v>
      </c>
      <c r="I273" s="230"/>
      <c r="J273" s="225"/>
      <c r="K273" s="225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147</v>
      </c>
      <c r="AU273" s="235" t="s">
        <v>144</v>
      </c>
      <c r="AV273" s="13" t="s">
        <v>144</v>
      </c>
      <c r="AW273" s="13" t="s">
        <v>36</v>
      </c>
      <c r="AX273" s="13" t="s">
        <v>76</v>
      </c>
      <c r="AY273" s="235" t="s">
        <v>135</v>
      </c>
    </row>
    <row r="274" s="13" customFormat="1">
      <c r="A274" s="13"/>
      <c r="B274" s="224"/>
      <c r="C274" s="225"/>
      <c r="D274" s="226" t="s">
        <v>147</v>
      </c>
      <c r="E274" s="227" t="s">
        <v>19</v>
      </c>
      <c r="F274" s="228" t="s">
        <v>169</v>
      </c>
      <c r="G274" s="225"/>
      <c r="H274" s="229">
        <v>19.699999999999999</v>
      </c>
      <c r="I274" s="230"/>
      <c r="J274" s="225"/>
      <c r="K274" s="225"/>
      <c r="L274" s="231"/>
      <c r="M274" s="232"/>
      <c r="N274" s="233"/>
      <c r="O274" s="233"/>
      <c r="P274" s="233"/>
      <c r="Q274" s="233"/>
      <c r="R274" s="233"/>
      <c r="S274" s="233"/>
      <c r="T274" s="23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5" t="s">
        <v>147</v>
      </c>
      <c r="AU274" s="235" t="s">
        <v>144</v>
      </c>
      <c r="AV274" s="13" t="s">
        <v>144</v>
      </c>
      <c r="AW274" s="13" t="s">
        <v>36</v>
      </c>
      <c r="AX274" s="13" t="s">
        <v>76</v>
      </c>
      <c r="AY274" s="235" t="s">
        <v>135</v>
      </c>
    </row>
    <row r="275" s="13" customFormat="1">
      <c r="A275" s="13"/>
      <c r="B275" s="224"/>
      <c r="C275" s="225"/>
      <c r="D275" s="226" t="s">
        <v>147</v>
      </c>
      <c r="E275" s="227" t="s">
        <v>19</v>
      </c>
      <c r="F275" s="228" t="s">
        <v>170</v>
      </c>
      <c r="G275" s="225"/>
      <c r="H275" s="229">
        <v>2</v>
      </c>
      <c r="I275" s="230"/>
      <c r="J275" s="225"/>
      <c r="K275" s="225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147</v>
      </c>
      <c r="AU275" s="235" t="s">
        <v>144</v>
      </c>
      <c r="AV275" s="13" t="s">
        <v>144</v>
      </c>
      <c r="AW275" s="13" t="s">
        <v>36</v>
      </c>
      <c r="AX275" s="13" t="s">
        <v>76</v>
      </c>
      <c r="AY275" s="235" t="s">
        <v>135</v>
      </c>
    </row>
    <row r="276" s="13" customFormat="1">
      <c r="A276" s="13"/>
      <c r="B276" s="224"/>
      <c r="C276" s="225"/>
      <c r="D276" s="226" t="s">
        <v>147</v>
      </c>
      <c r="E276" s="227" t="s">
        <v>19</v>
      </c>
      <c r="F276" s="228" t="s">
        <v>171</v>
      </c>
      <c r="G276" s="225"/>
      <c r="H276" s="229">
        <v>11.73</v>
      </c>
      <c r="I276" s="230"/>
      <c r="J276" s="225"/>
      <c r="K276" s="225"/>
      <c r="L276" s="231"/>
      <c r="M276" s="232"/>
      <c r="N276" s="233"/>
      <c r="O276" s="233"/>
      <c r="P276" s="233"/>
      <c r="Q276" s="233"/>
      <c r="R276" s="233"/>
      <c r="S276" s="233"/>
      <c r="T276" s="23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5" t="s">
        <v>147</v>
      </c>
      <c r="AU276" s="235" t="s">
        <v>144</v>
      </c>
      <c r="AV276" s="13" t="s">
        <v>144</v>
      </c>
      <c r="AW276" s="13" t="s">
        <v>36</v>
      </c>
      <c r="AX276" s="13" t="s">
        <v>76</v>
      </c>
      <c r="AY276" s="235" t="s">
        <v>135</v>
      </c>
    </row>
    <row r="277" s="14" customFormat="1">
      <c r="A277" s="14"/>
      <c r="B277" s="236"/>
      <c r="C277" s="237"/>
      <c r="D277" s="226" t="s">
        <v>147</v>
      </c>
      <c r="E277" s="238" t="s">
        <v>19</v>
      </c>
      <c r="F277" s="239" t="s">
        <v>149</v>
      </c>
      <c r="G277" s="237"/>
      <c r="H277" s="240">
        <v>53.899999999999999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6" t="s">
        <v>147</v>
      </c>
      <c r="AU277" s="246" t="s">
        <v>144</v>
      </c>
      <c r="AV277" s="14" t="s">
        <v>143</v>
      </c>
      <c r="AW277" s="14" t="s">
        <v>36</v>
      </c>
      <c r="AX277" s="14" t="s">
        <v>84</v>
      </c>
      <c r="AY277" s="246" t="s">
        <v>135</v>
      </c>
    </row>
    <row r="278" s="2" customFormat="1" ht="37.8" customHeight="1">
      <c r="A278" s="40"/>
      <c r="B278" s="41"/>
      <c r="C278" s="206" t="s">
        <v>209</v>
      </c>
      <c r="D278" s="206" t="s">
        <v>138</v>
      </c>
      <c r="E278" s="207" t="s">
        <v>273</v>
      </c>
      <c r="F278" s="208" t="s">
        <v>274</v>
      </c>
      <c r="G278" s="209" t="s">
        <v>258</v>
      </c>
      <c r="H278" s="210">
        <v>6</v>
      </c>
      <c r="I278" s="211"/>
      <c r="J278" s="212">
        <f>ROUND(I278*H278,2)</f>
        <v>0</v>
      </c>
      <c r="K278" s="208" t="s">
        <v>142</v>
      </c>
      <c r="L278" s="46"/>
      <c r="M278" s="213" t="s">
        <v>19</v>
      </c>
      <c r="N278" s="214" t="s">
        <v>48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0.001</v>
      </c>
      <c r="T278" s="216">
        <f>S278*H278</f>
        <v>0.0060000000000000001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143</v>
      </c>
      <c r="AT278" s="217" t="s">
        <v>138</v>
      </c>
      <c r="AU278" s="217" t="s">
        <v>144</v>
      </c>
      <c r="AY278" s="19" t="s">
        <v>135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144</v>
      </c>
      <c r="BK278" s="218">
        <f>ROUND(I278*H278,2)</f>
        <v>0</v>
      </c>
      <c r="BL278" s="19" t="s">
        <v>143</v>
      </c>
      <c r="BM278" s="217" t="s">
        <v>275</v>
      </c>
    </row>
    <row r="279" s="2" customFormat="1">
      <c r="A279" s="40"/>
      <c r="B279" s="41"/>
      <c r="C279" s="42"/>
      <c r="D279" s="219" t="s">
        <v>145</v>
      </c>
      <c r="E279" s="42"/>
      <c r="F279" s="220" t="s">
        <v>276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145</v>
      </c>
      <c r="AU279" s="19" t="s">
        <v>144</v>
      </c>
    </row>
    <row r="280" s="2" customFormat="1" ht="33" customHeight="1">
      <c r="A280" s="40"/>
      <c r="B280" s="41"/>
      <c r="C280" s="206" t="s">
        <v>277</v>
      </c>
      <c r="D280" s="206" t="s">
        <v>138</v>
      </c>
      <c r="E280" s="207" t="s">
        <v>278</v>
      </c>
      <c r="F280" s="208" t="s">
        <v>279</v>
      </c>
      <c r="G280" s="209" t="s">
        <v>141</v>
      </c>
      <c r="H280" s="210">
        <v>53.899999999999999</v>
      </c>
      <c r="I280" s="211"/>
      <c r="J280" s="212">
        <f>ROUND(I280*H280,2)</f>
        <v>0</v>
      </c>
      <c r="K280" s="208" t="s">
        <v>142</v>
      </c>
      <c r="L280" s="46"/>
      <c r="M280" s="213" t="s">
        <v>19</v>
      </c>
      <c r="N280" s="214" t="s">
        <v>48</v>
      </c>
      <c r="O280" s="86"/>
      <c r="P280" s="215">
        <f>O280*H280</f>
        <v>0</v>
      </c>
      <c r="Q280" s="215">
        <v>0</v>
      </c>
      <c r="R280" s="215">
        <f>Q280*H280</f>
        <v>0</v>
      </c>
      <c r="S280" s="215">
        <v>0.050000000000000003</v>
      </c>
      <c r="T280" s="216">
        <f>S280*H280</f>
        <v>2.6950000000000003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143</v>
      </c>
      <c r="AT280" s="217" t="s">
        <v>138</v>
      </c>
      <c r="AU280" s="217" t="s">
        <v>144</v>
      </c>
      <c r="AY280" s="19" t="s">
        <v>135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144</v>
      </c>
      <c r="BK280" s="218">
        <f>ROUND(I280*H280,2)</f>
        <v>0</v>
      </c>
      <c r="BL280" s="19" t="s">
        <v>143</v>
      </c>
      <c r="BM280" s="217" t="s">
        <v>280</v>
      </c>
    </row>
    <row r="281" s="2" customFormat="1">
      <c r="A281" s="40"/>
      <c r="B281" s="41"/>
      <c r="C281" s="42"/>
      <c r="D281" s="219" t="s">
        <v>145</v>
      </c>
      <c r="E281" s="42"/>
      <c r="F281" s="220" t="s">
        <v>281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145</v>
      </c>
      <c r="AU281" s="19" t="s">
        <v>144</v>
      </c>
    </row>
    <row r="282" s="13" customFormat="1">
      <c r="A282" s="13"/>
      <c r="B282" s="224"/>
      <c r="C282" s="225"/>
      <c r="D282" s="226" t="s">
        <v>147</v>
      </c>
      <c r="E282" s="227" t="s">
        <v>19</v>
      </c>
      <c r="F282" s="228" t="s">
        <v>165</v>
      </c>
      <c r="G282" s="225"/>
      <c r="H282" s="229">
        <v>5.6200000000000001</v>
      </c>
      <c r="I282" s="230"/>
      <c r="J282" s="225"/>
      <c r="K282" s="225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147</v>
      </c>
      <c r="AU282" s="235" t="s">
        <v>144</v>
      </c>
      <c r="AV282" s="13" t="s">
        <v>144</v>
      </c>
      <c r="AW282" s="13" t="s">
        <v>36</v>
      </c>
      <c r="AX282" s="13" t="s">
        <v>76</v>
      </c>
      <c r="AY282" s="235" t="s">
        <v>135</v>
      </c>
    </row>
    <row r="283" s="13" customFormat="1">
      <c r="A283" s="13"/>
      <c r="B283" s="224"/>
      <c r="C283" s="225"/>
      <c r="D283" s="226" t="s">
        <v>147</v>
      </c>
      <c r="E283" s="227" t="s">
        <v>19</v>
      </c>
      <c r="F283" s="228" t="s">
        <v>166</v>
      </c>
      <c r="G283" s="225"/>
      <c r="H283" s="229">
        <v>1.1599999999999999</v>
      </c>
      <c r="I283" s="230"/>
      <c r="J283" s="225"/>
      <c r="K283" s="225"/>
      <c r="L283" s="231"/>
      <c r="M283" s="232"/>
      <c r="N283" s="233"/>
      <c r="O283" s="233"/>
      <c r="P283" s="233"/>
      <c r="Q283" s="233"/>
      <c r="R283" s="233"/>
      <c r="S283" s="233"/>
      <c r="T283" s="23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5" t="s">
        <v>147</v>
      </c>
      <c r="AU283" s="235" t="s">
        <v>144</v>
      </c>
      <c r="AV283" s="13" t="s">
        <v>144</v>
      </c>
      <c r="AW283" s="13" t="s">
        <v>36</v>
      </c>
      <c r="AX283" s="13" t="s">
        <v>76</v>
      </c>
      <c r="AY283" s="235" t="s">
        <v>135</v>
      </c>
    </row>
    <row r="284" s="13" customFormat="1">
      <c r="A284" s="13"/>
      <c r="B284" s="224"/>
      <c r="C284" s="225"/>
      <c r="D284" s="226" t="s">
        <v>147</v>
      </c>
      <c r="E284" s="227" t="s">
        <v>19</v>
      </c>
      <c r="F284" s="228" t="s">
        <v>167</v>
      </c>
      <c r="G284" s="225"/>
      <c r="H284" s="229">
        <v>3.23</v>
      </c>
      <c r="I284" s="230"/>
      <c r="J284" s="225"/>
      <c r="K284" s="225"/>
      <c r="L284" s="231"/>
      <c r="M284" s="232"/>
      <c r="N284" s="233"/>
      <c r="O284" s="233"/>
      <c r="P284" s="233"/>
      <c r="Q284" s="233"/>
      <c r="R284" s="233"/>
      <c r="S284" s="233"/>
      <c r="T284" s="23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5" t="s">
        <v>147</v>
      </c>
      <c r="AU284" s="235" t="s">
        <v>144</v>
      </c>
      <c r="AV284" s="13" t="s">
        <v>144</v>
      </c>
      <c r="AW284" s="13" t="s">
        <v>36</v>
      </c>
      <c r="AX284" s="13" t="s">
        <v>76</v>
      </c>
      <c r="AY284" s="235" t="s">
        <v>135</v>
      </c>
    </row>
    <row r="285" s="13" customFormat="1">
      <c r="A285" s="13"/>
      <c r="B285" s="224"/>
      <c r="C285" s="225"/>
      <c r="D285" s="226" t="s">
        <v>147</v>
      </c>
      <c r="E285" s="227" t="s">
        <v>19</v>
      </c>
      <c r="F285" s="228" t="s">
        <v>168</v>
      </c>
      <c r="G285" s="225"/>
      <c r="H285" s="229">
        <v>10.460000000000001</v>
      </c>
      <c r="I285" s="230"/>
      <c r="J285" s="225"/>
      <c r="K285" s="225"/>
      <c r="L285" s="231"/>
      <c r="M285" s="232"/>
      <c r="N285" s="233"/>
      <c r="O285" s="233"/>
      <c r="P285" s="233"/>
      <c r="Q285" s="233"/>
      <c r="R285" s="233"/>
      <c r="S285" s="233"/>
      <c r="T285" s="23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5" t="s">
        <v>147</v>
      </c>
      <c r="AU285" s="235" t="s">
        <v>144</v>
      </c>
      <c r="AV285" s="13" t="s">
        <v>144</v>
      </c>
      <c r="AW285" s="13" t="s">
        <v>36</v>
      </c>
      <c r="AX285" s="13" t="s">
        <v>76</v>
      </c>
      <c r="AY285" s="235" t="s">
        <v>135</v>
      </c>
    </row>
    <row r="286" s="13" customFormat="1">
      <c r="A286" s="13"/>
      <c r="B286" s="224"/>
      <c r="C286" s="225"/>
      <c r="D286" s="226" t="s">
        <v>147</v>
      </c>
      <c r="E286" s="227" t="s">
        <v>19</v>
      </c>
      <c r="F286" s="228" t="s">
        <v>169</v>
      </c>
      <c r="G286" s="225"/>
      <c r="H286" s="229">
        <v>19.699999999999999</v>
      </c>
      <c r="I286" s="230"/>
      <c r="J286" s="225"/>
      <c r="K286" s="225"/>
      <c r="L286" s="231"/>
      <c r="M286" s="232"/>
      <c r="N286" s="233"/>
      <c r="O286" s="233"/>
      <c r="P286" s="233"/>
      <c r="Q286" s="233"/>
      <c r="R286" s="233"/>
      <c r="S286" s="233"/>
      <c r="T286" s="23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5" t="s">
        <v>147</v>
      </c>
      <c r="AU286" s="235" t="s">
        <v>144</v>
      </c>
      <c r="AV286" s="13" t="s">
        <v>144</v>
      </c>
      <c r="AW286" s="13" t="s">
        <v>36</v>
      </c>
      <c r="AX286" s="13" t="s">
        <v>76</v>
      </c>
      <c r="AY286" s="235" t="s">
        <v>135</v>
      </c>
    </row>
    <row r="287" s="13" customFormat="1">
      <c r="A287" s="13"/>
      <c r="B287" s="224"/>
      <c r="C287" s="225"/>
      <c r="D287" s="226" t="s">
        <v>147</v>
      </c>
      <c r="E287" s="227" t="s">
        <v>19</v>
      </c>
      <c r="F287" s="228" t="s">
        <v>170</v>
      </c>
      <c r="G287" s="225"/>
      <c r="H287" s="229">
        <v>2</v>
      </c>
      <c r="I287" s="230"/>
      <c r="J287" s="225"/>
      <c r="K287" s="225"/>
      <c r="L287" s="231"/>
      <c r="M287" s="232"/>
      <c r="N287" s="233"/>
      <c r="O287" s="233"/>
      <c r="P287" s="233"/>
      <c r="Q287" s="233"/>
      <c r="R287" s="233"/>
      <c r="S287" s="233"/>
      <c r="T287" s="23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5" t="s">
        <v>147</v>
      </c>
      <c r="AU287" s="235" t="s">
        <v>144</v>
      </c>
      <c r="AV287" s="13" t="s">
        <v>144</v>
      </c>
      <c r="AW287" s="13" t="s">
        <v>36</v>
      </c>
      <c r="AX287" s="13" t="s">
        <v>76</v>
      </c>
      <c r="AY287" s="235" t="s">
        <v>135</v>
      </c>
    </row>
    <row r="288" s="13" customFormat="1">
      <c r="A288" s="13"/>
      <c r="B288" s="224"/>
      <c r="C288" s="225"/>
      <c r="D288" s="226" t="s">
        <v>147</v>
      </c>
      <c r="E288" s="227" t="s">
        <v>19</v>
      </c>
      <c r="F288" s="228" t="s">
        <v>171</v>
      </c>
      <c r="G288" s="225"/>
      <c r="H288" s="229">
        <v>11.73</v>
      </c>
      <c r="I288" s="230"/>
      <c r="J288" s="225"/>
      <c r="K288" s="225"/>
      <c r="L288" s="231"/>
      <c r="M288" s="232"/>
      <c r="N288" s="233"/>
      <c r="O288" s="233"/>
      <c r="P288" s="233"/>
      <c r="Q288" s="233"/>
      <c r="R288" s="233"/>
      <c r="S288" s="233"/>
      <c r="T288" s="23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5" t="s">
        <v>147</v>
      </c>
      <c r="AU288" s="235" t="s">
        <v>144</v>
      </c>
      <c r="AV288" s="13" t="s">
        <v>144</v>
      </c>
      <c r="AW288" s="13" t="s">
        <v>36</v>
      </c>
      <c r="AX288" s="13" t="s">
        <v>76</v>
      </c>
      <c r="AY288" s="235" t="s">
        <v>135</v>
      </c>
    </row>
    <row r="289" s="14" customFormat="1">
      <c r="A289" s="14"/>
      <c r="B289" s="236"/>
      <c r="C289" s="237"/>
      <c r="D289" s="226" t="s">
        <v>147</v>
      </c>
      <c r="E289" s="238" t="s">
        <v>19</v>
      </c>
      <c r="F289" s="239" t="s">
        <v>149</v>
      </c>
      <c r="G289" s="237"/>
      <c r="H289" s="240">
        <v>53.899999999999999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6" t="s">
        <v>147</v>
      </c>
      <c r="AU289" s="246" t="s">
        <v>144</v>
      </c>
      <c r="AV289" s="14" t="s">
        <v>143</v>
      </c>
      <c r="AW289" s="14" t="s">
        <v>36</v>
      </c>
      <c r="AX289" s="14" t="s">
        <v>84</v>
      </c>
      <c r="AY289" s="246" t="s">
        <v>135</v>
      </c>
    </row>
    <row r="290" s="2" customFormat="1" ht="44.25" customHeight="1">
      <c r="A290" s="40"/>
      <c r="B290" s="41"/>
      <c r="C290" s="206" t="s">
        <v>214</v>
      </c>
      <c r="D290" s="206" t="s">
        <v>138</v>
      </c>
      <c r="E290" s="207" t="s">
        <v>282</v>
      </c>
      <c r="F290" s="208" t="s">
        <v>283</v>
      </c>
      <c r="G290" s="209" t="s">
        <v>141</v>
      </c>
      <c r="H290" s="210">
        <v>171.124</v>
      </c>
      <c r="I290" s="211"/>
      <c r="J290" s="212">
        <f>ROUND(I290*H290,2)</f>
        <v>0</v>
      </c>
      <c r="K290" s="208" t="s">
        <v>142</v>
      </c>
      <c r="L290" s="46"/>
      <c r="M290" s="213" t="s">
        <v>19</v>
      </c>
      <c r="N290" s="214" t="s">
        <v>48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0.045999999999999999</v>
      </c>
      <c r="T290" s="216">
        <f>S290*H290</f>
        <v>7.8717039999999994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143</v>
      </c>
      <c r="AT290" s="217" t="s">
        <v>138</v>
      </c>
      <c r="AU290" s="217" t="s">
        <v>144</v>
      </c>
      <c r="AY290" s="19" t="s">
        <v>135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144</v>
      </c>
      <c r="BK290" s="218">
        <f>ROUND(I290*H290,2)</f>
        <v>0</v>
      </c>
      <c r="BL290" s="19" t="s">
        <v>143</v>
      </c>
      <c r="BM290" s="217" t="s">
        <v>284</v>
      </c>
    </row>
    <row r="291" s="2" customFormat="1">
      <c r="A291" s="40"/>
      <c r="B291" s="41"/>
      <c r="C291" s="42"/>
      <c r="D291" s="219" t="s">
        <v>145</v>
      </c>
      <c r="E291" s="42"/>
      <c r="F291" s="220" t="s">
        <v>285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145</v>
      </c>
      <c r="AU291" s="19" t="s">
        <v>144</v>
      </c>
    </row>
    <row r="292" s="13" customFormat="1">
      <c r="A292" s="13"/>
      <c r="B292" s="224"/>
      <c r="C292" s="225"/>
      <c r="D292" s="226" t="s">
        <v>147</v>
      </c>
      <c r="E292" s="227" t="s">
        <v>19</v>
      </c>
      <c r="F292" s="228" t="s">
        <v>193</v>
      </c>
      <c r="G292" s="225"/>
      <c r="H292" s="229">
        <v>20.355</v>
      </c>
      <c r="I292" s="230"/>
      <c r="J292" s="225"/>
      <c r="K292" s="225"/>
      <c r="L292" s="231"/>
      <c r="M292" s="232"/>
      <c r="N292" s="233"/>
      <c r="O292" s="233"/>
      <c r="P292" s="233"/>
      <c r="Q292" s="233"/>
      <c r="R292" s="233"/>
      <c r="S292" s="233"/>
      <c r="T292" s="23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5" t="s">
        <v>147</v>
      </c>
      <c r="AU292" s="235" t="s">
        <v>144</v>
      </c>
      <c r="AV292" s="13" t="s">
        <v>144</v>
      </c>
      <c r="AW292" s="13" t="s">
        <v>36</v>
      </c>
      <c r="AX292" s="13" t="s">
        <v>76</v>
      </c>
      <c r="AY292" s="235" t="s">
        <v>135</v>
      </c>
    </row>
    <row r="293" s="13" customFormat="1">
      <c r="A293" s="13"/>
      <c r="B293" s="224"/>
      <c r="C293" s="225"/>
      <c r="D293" s="226" t="s">
        <v>147</v>
      </c>
      <c r="E293" s="227" t="s">
        <v>19</v>
      </c>
      <c r="F293" s="228" t="s">
        <v>194</v>
      </c>
      <c r="G293" s="225"/>
      <c r="H293" s="229">
        <v>9.8780000000000001</v>
      </c>
      <c r="I293" s="230"/>
      <c r="J293" s="225"/>
      <c r="K293" s="225"/>
      <c r="L293" s="231"/>
      <c r="M293" s="232"/>
      <c r="N293" s="233"/>
      <c r="O293" s="233"/>
      <c r="P293" s="233"/>
      <c r="Q293" s="233"/>
      <c r="R293" s="233"/>
      <c r="S293" s="233"/>
      <c r="T293" s="23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5" t="s">
        <v>147</v>
      </c>
      <c r="AU293" s="235" t="s">
        <v>144</v>
      </c>
      <c r="AV293" s="13" t="s">
        <v>144</v>
      </c>
      <c r="AW293" s="13" t="s">
        <v>36</v>
      </c>
      <c r="AX293" s="13" t="s">
        <v>76</v>
      </c>
      <c r="AY293" s="235" t="s">
        <v>135</v>
      </c>
    </row>
    <row r="294" s="13" customFormat="1">
      <c r="A294" s="13"/>
      <c r="B294" s="224"/>
      <c r="C294" s="225"/>
      <c r="D294" s="226" t="s">
        <v>147</v>
      </c>
      <c r="E294" s="227" t="s">
        <v>19</v>
      </c>
      <c r="F294" s="228" t="s">
        <v>195</v>
      </c>
      <c r="G294" s="225"/>
      <c r="H294" s="229">
        <v>18.026</v>
      </c>
      <c r="I294" s="230"/>
      <c r="J294" s="225"/>
      <c r="K294" s="225"/>
      <c r="L294" s="231"/>
      <c r="M294" s="232"/>
      <c r="N294" s="233"/>
      <c r="O294" s="233"/>
      <c r="P294" s="233"/>
      <c r="Q294" s="233"/>
      <c r="R294" s="233"/>
      <c r="S294" s="233"/>
      <c r="T294" s="23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5" t="s">
        <v>147</v>
      </c>
      <c r="AU294" s="235" t="s">
        <v>144</v>
      </c>
      <c r="AV294" s="13" t="s">
        <v>144</v>
      </c>
      <c r="AW294" s="13" t="s">
        <v>36</v>
      </c>
      <c r="AX294" s="13" t="s">
        <v>76</v>
      </c>
      <c r="AY294" s="235" t="s">
        <v>135</v>
      </c>
    </row>
    <row r="295" s="13" customFormat="1">
      <c r="A295" s="13"/>
      <c r="B295" s="224"/>
      <c r="C295" s="225"/>
      <c r="D295" s="226" t="s">
        <v>147</v>
      </c>
      <c r="E295" s="227" t="s">
        <v>19</v>
      </c>
      <c r="F295" s="228" t="s">
        <v>196</v>
      </c>
      <c r="G295" s="225"/>
      <c r="H295" s="229">
        <v>34.258000000000003</v>
      </c>
      <c r="I295" s="230"/>
      <c r="J295" s="225"/>
      <c r="K295" s="225"/>
      <c r="L295" s="231"/>
      <c r="M295" s="232"/>
      <c r="N295" s="233"/>
      <c r="O295" s="233"/>
      <c r="P295" s="233"/>
      <c r="Q295" s="233"/>
      <c r="R295" s="233"/>
      <c r="S295" s="233"/>
      <c r="T295" s="23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5" t="s">
        <v>147</v>
      </c>
      <c r="AU295" s="235" t="s">
        <v>144</v>
      </c>
      <c r="AV295" s="13" t="s">
        <v>144</v>
      </c>
      <c r="AW295" s="13" t="s">
        <v>36</v>
      </c>
      <c r="AX295" s="13" t="s">
        <v>76</v>
      </c>
      <c r="AY295" s="235" t="s">
        <v>135</v>
      </c>
    </row>
    <row r="296" s="13" customFormat="1">
      <c r="A296" s="13"/>
      <c r="B296" s="224"/>
      <c r="C296" s="225"/>
      <c r="D296" s="226" t="s">
        <v>147</v>
      </c>
      <c r="E296" s="227" t="s">
        <v>19</v>
      </c>
      <c r="F296" s="228" t="s">
        <v>286</v>
      </c>
      <c r="G296" s="225"/>
      <c r="H296" s="229">
        <v>0.622</v>
      </c>
      <c r="I296" s="230"/>
      <c r="J296" s="225"/>
      <c r="K296" s="225"/>
      <c r="L296" s="231"/>
      <c r="M296" s="232"/>
      <c r="N296" s="233"/>
      <c r="O296" s="233"/>
      <c r="P296" s="233"/>
      <c r="Q296" s="233"/>
      <c r="R296" s="233"/>
      <c r="S296" s="233"/>
      <c r="T296" s="23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5" t="s">
        <v>147</v>
      </c>
      <c r="AU296" s="235" t="s">
        <v>144</v>
      </c>
      <c r="AV296" s="13" t="s">
        <v>144</v>
      </c>
      <c r="AW296" s="13" t="s">
        <v>36</v>
      </c>
      <c r="AX296" s="13" t="s">
        <v>76</v>
      </c>
      <c r="AY296" s="235" t="s">
        <v>135</v>
      </c>
    </row>
    <row r="297" s="13" customFormat="1">
      <c r="A297" s="13"/>
      <c r="B297" s="224"/>
      <c r="C297" s="225"/>
      <c r="D297" s="226" t="s">
        <v>147</v>
      </c>
      <c r="E297" s="227" t="s">
        <v>19</v>
      </c>
      <c r="F297" s="228" t="s">
        <v>197</v>
      </c>
      <c r="G297" s="225"/>
      <c r="H297" s="229">
        <v>41.923999999999999</v>
      </c>
      <c r="I297" s="230"/>
      <c r="J297" s="225"/>
      <c r="K297" s="225"/>
      <c r="L297" s="231"/>
      <c r="M297" s="232"/>
      <c r="N297" s="233"/>
      <c r="O297" s="233"/>
      <c r="P297" s="233"/>
      <c r="Q297" s="233"/>
      <c r="R297" s="233"/>
      <c r="S297" s="233"/>
      <c r="T297" s="23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5" t="s">
        <v>147</v>
      </c>
      <c r="AU297" s="235" t="s">
        <v>144</v>
      </c>
      <c r="AV297" s="13" t="s">
        <v>144</v>
      </c>
      <c r="AW297" s="13" t="s">
        <v>36</v>
      </c>
      <c r="AX297" s="13" t="s">
        <v>76</v>
      </c>
      <c r="AY297" s="235" t="s">
        <v>135</v>
      </c>
    </row>
    <row r="298" s="13" customFormat="1">
      <c r="A298" s="13"/>
      <c r="B298" s="224"/>
      <c r="C298" s="225"/>
      <c r="D298" s="226" t="s">
        <v>147</v>
      </c>
      <c r="E298" s="227" t="s">
        <v>19</v>
      </c>
      <c r="F298" s="228" t="s">
        <v>286</v>
      </c>
      <c r="G298" s="225"/>
      <c r="H298" s="229">
        <v>0.622</v>
      </c>
      <c r="I298" s="230"/>
      <c r="J298" s="225"/>
      <c r="K298" s="225"/>
      <c r="L298" s="231"/>
      <c r="M298" s="232"/>
      <c r="N298" s="233"/>
      <c r="O298" s="233"/>
      <c r="P298" s="233"/>
      <c r="Q298" s="233"/>
      <c r="R298" s="233"/>
      <c r="S298" s="233"/>
      <c r="T298" s="23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5" t="s">
        <v>147</v>
      </c>
      <c r="AU298" s="235" t="s">
        <v>144</v>
      </c>
      <c r="AV298" s="13" t="s">
        <v>144</v>
      </c>
      <c r="AW298" s="13" t="s">
        <v>36</v>
      </c>
      <c r="AX298" s="13" t="s">
        <v>76</v>
      </c>
      <c r="AY298" s="235" t="s">
        <v>135</v>
      </c>
    </row>
    <row r="299" s="13" customFormat="1">
      <c r="A299" s="13"/>
      <c r="B299" s="224"/>
      <c r="C299" s="225"/>
      <c r="D299" s="226" t="s">
        <v>147</v>
      </c>
      <c r="E299" s="227" t="s">
        <v>19</v>
      </c>
      <c r="F299" s="228" t="s">
        <v>198</v>
      </c>
      <c r="G299" s="225"/>
      <c r="H299" s="229">
        <v>13.939</v>
      </c>
      <c r="I299" s="230"/>
      <c r="J299" s="225"/>
      <c r="K299" s="225"/>
      <c r="L299" s="231"/>
      <c r="M299" s="232"/>
      <c r="N299" s="233"/>
      <c r="O299" s="233"/>
      <c r="P299" s="233"/>
      <c r="Q299" s="233"/>
      <c r="R299" s="233"/>
      <c r="S299" s="233"/>
      <c r="T299" s="23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5" t="s">
        <v>147</v>
      </c>
      <c r="AU299" s="235" t="s">
        <v>144</v>
      </c>
      <c r="AV299" s="13" t="s">
        <v>144</v>
      </c>
      <c r="AW299" s="13" t="s">
        <v>36</v>
      </c>
      <c r="AX299" s="13" t="s">
        <v>76</v>
      </c>
      <c r="AY299" s="235" t="s">
        <v>135</v>
      </c>
    </row>
    <row r="300" s="13" customFormat="1">
      <c r="A300" s="13"/>
      <c r="B300" s="224"/>
      <c r="C300" s="225"/>
      <c r="D300" s="226" t="s">
        <v>147</v>
      </c>
      <c r="E300" s="227" t="s">
        <v>19</v>
      </c>
      <c r="F300" s="228" t="s">
        <v>199</v>
      </c>
      <c r="G300" s="225"/>
      <c r="H300" s="229">
        <v>30.878</v>
      </c>
      <c r="I300" s="230"/>
      <c r="J300" s="225"/>
      <c r="K300" s="225"/>
      <c r="L300" s="231"/>
      <c r="M300" s="232"/>
      <c r="N300" s="233"/>
      <c r="O300" s="233"/>
      <c r="P300" s="233"/>
      <c r="Q300" s="233"/>
      <c r="R300" s="233"/>
      <c r="S300" s="233"/>
      <c r="T300" s="234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5" t="s">
        <v>147</v>
      </c>
      <c r="AU300" s="235" t="s">
        <v>144</v>
      </c>
      <c r="AV300" s="13" t="s">
        <v>144</v>
      </c>
      <c r="AW300" s="13" t="s">
        <v>36</v>
      </c>
      <c r="AX300" s="13" t="s">
        <v>76</v>
      </c>
      <c r="AY300" s="235" t="s">
        <v>135</v>
      </c>
    </row>
    <row r="301" s="13" customFormat="1">
      <c r="A301" s="13"/>
      <c r="B301" s="224"/>
      <c r="C301" s="225"/>
      <c r="D301" s="226" t="s">
        <v>147</v>
      </c>
      <c r="E301" s="227" t="s">
        <v>19</v>
      </c>
      <c r="F301" s="228" t="s">
        <v>286</v>
      </c>
      <c r="G301" s="225"/>
      <c r="H301" s="229">
        <v>0.622</v>
      </c>
      <c r="I301" s="230"/>
      <c r="J301" s="225"/>
      <c r="K301" s="225"/>
      <c r="L301" s="231"/>
      <c r="M301" s="232"/>
      <c r="N301" s="233"/>
      <c r="O301" s="233"/>
      <c r="P301" s="233"/>
      <c r="Q301" s="233"/>
      <c r="R301" s="233"/>
      <c r="S301" s="233"/>
      <c r="T301" s="23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5" t="s">
        <v>147</v>
      </c>
      <c r="AU301" s="235" t="s">
        <v>144</v>
      </c>
      <c r="AV301" s="13" t="s">
        <v>144</v>
      </c>
      <c r="AW301" s="13" t="s">
        <v>36</v>
      </c>
      <c r="AX301" s="13" t="s">
        <v>76</v>
      </c>
      <c r="AY301" s="235" t="s">
        <v>135</v>
      </c>
    </row>
    <row r="302" s="14" customFormat="1">
      <c r="A302" s="14"/>
      <c r="B302" s="236"/>
      <c r="C302" s="237"/>
      <c r="D302" s="226" t="s">
        <v>147</v>
      </c>
      <c r="E302" s="238" t="s">
        <v>19</v>
      </c>
      <c r="F302" s="239" t="s">
        <v>149</v>
      </c>
      <c r="G302" s="237"/>
      <c r="H302" s="240">
        <v>171.124</v>
      </c>
      <c r="I302" s="241"/>
      <c r="J302" s="237"/>
      <c r="K302" s="237"/>
      <c r="L302" s="242"/>
      <c r="M302" s="243"/>
      <c r="N302" s="244"/>
      <c r="O302" s="244"/>
      <c r="P302" s="244"/>
      <c r="Q302" s="244"/>
      <c r="R302" s="244"/>
      <c r="S302" s="244"/>
      <c r="T302" s="24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6" t="s">
        <v>147</v>
      </c>
      <c r="AU302" s="246" t="s">
        <v>144</v>
      </c>
      <c r="AV302" s="14" t="s">
        <v>143</v>
      </c>
      <c r="AW302" s="14" t="s">
        <v>36</v>
      </c>
      <c r="AX302" s="14" t="s">
        <v>84</v>
      </c>
      <c r="AY302" s="246" t="s">
        <v>135</v>
      </c>
    </row>
    <row r="303" s="12" customFormat="1" ht="22.8" customHeight="1">
      <c r="A303" s="12"/>
      <c r="B303" s="190"/>
      <c r="C303" s="191"/>
      <c r="D303" s="192" t="s">
        <v>75</v>
      </c>
      <c r="E303" s="204" t="s">
        <v>287</v>
      </c>
      <c r="F303" s="204" t="s">
        <v>288</v>
      </c>
      <c r="G303" s="191"/>
      <c r="H303" s="191"/>
      <c r="I303" s="194"/>
      <c r="J303" s="205">
        <f>BK303</f>
        <v>0</v>
      </c>
      <c r="K303" s="191"/>
      <c r="L303" s="196"/>
      <c r="M303" s="197"/>
      <c r="N303" s="198"/>
      <c r="O303" s="198"/>
      <c r="P303" s="199">
        <f>SUM(P304:P315)</f>
        <v>0</v>
      </c>
      <c r="Q303" s="198"/>
      <c r="R303" s="199">
        <f>SUM(R304:R315)</f>
        <v>0</v>
      </c>
      <c r="S303" s="198"/>
      <c r="T303" s="200">
        <f>SUM(T304:T315)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1" t="s">
        <v>84</v>
      </c>
      <c r="AT303" s="202" t="s">
        <v>75</v>
      </c>
      <c r="AU303" s="202" t="s">
        <v>84</v>
      </c>
      <c r="AY303" s="201" t="s">
        <v>135</v>
      </c>
      <c r="BK303" s="203">
        <f>SUM(BK304:BK315)</f>
        <v>0</v>
      </c>
    </row>
    <row r="304" s="2" customFormat="1" ht="37.8" customHeight="1">
      <c r="A304" s="40"/>
      <c r="B304" s="41"/>
      <c r="C304" s="206" t="s">
        <v>289</v>
      </c>
      <c r="D304" s="206" t="s">
        <v>138</v>
      </c>
      <c r="E304" s="207" t="s">
        <v>290</v>
      </c>
      <c r="F304" s="208" t="s">
        <v>291</v>
      </c>
      <c r="G304" s="209" t="s">
        <v>292</v>
      </c>
      <c r="H304" s="210">
        <v>12.483000000000001</v>
      </c>
      <c r="I304" s="211"/>
      <c r="J304" s="212">
        <f>ROUND(I304*H304,2)</f>
        <v>0</v>
      </c>
      <c r="K304" s="208" t="s">
        <v>142</v>
      </c>
      <c r="L304" s="46"/>
      <c r="M304" s="213" t="s">
        <v>19</v>
      </c>
      <c r="N304" s="214" t="s">
        <v>48</v>
      </c>
      <c r="O304" s="86"/>
      <c r="P304" s="215">
        <f>O304*H304</f>
        <v>0</v>
      </c>
      <c r="Q304" s="215">
        <v>0</v>
      </c>
      <c r="R304" s="215">
        <f>Q304*H304</f>
        <v>0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143</v>
      </c>
      <c r="AT304" s="217" t="s">
        <v>138</v>
      </c>
      <c r="AU304" s="217" t="s">
        <v>144</v>
      </c>
      <c r="AY304" s="19" t="s">
        <v>135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144</v>
      </c>
      <c r="BK304" s="218">
        <f>ROUND(I304*H304,2)</f>
        <v>0</v>
      </c>
      <c r="BL304" s="19" t="s">
        <v>143</v>
      </c>
      <c r="BM304" s="217" t="s">
        <v>293</v>
      </c>
    </row>
    <row r="305" s="2" customFormat="1">
      <c r="A305" s="40"/>
      <c r="B305" s="41"/>
      <c r="C305" s="42"/>
      <c r="D305" s="219" t="s">
        <v>145</v>
      </c>
      <c r="E305" s="42"/>
      <c r="F305" s="220" t="s">
        <v>294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145</v>
      </c>
      <c r="AU305" s="19" t="s">
        <v>144</v>
      </c>
    </row>
    <row r="306" s="2" customFormat="1" ht="37.8" customHeight="1">
      <c r="A306" s="40"/>
      <c r="B306" s="41"/>
      <c r="C306" s="206" t="s">
        <v>219</v>
      </c>
      <c r="D306" s="206" t="s">
        <v>138</v>
      </c>
      <c r="E306" s="207" t="s">
        <v>295</v>
      </c>
      <c r="F306" s="208" t="s">
        <v>296</v>
      </c>
      <c r="G306" s="209" t="s">
        <v>292</v>
      </c>
      <c r="H306" s="210">
        <v>12.483000000000001</v>
      </c>
      <c r="I306" s="211"/>
      <c r="J306" s="212">
        <f>ROUND(I306*H306,2)</f>
        <v>0</v>
      </c>
      <c r="K306" s="208" t="s">
        <v>142</v>
      </c>
      <c r="L306" s="46"/>
      <c r="M306" s="213" t="s">
        <v>19</v>
      </c>
      <c r="N306" s="214" t="s">
        <v>48</v>
      </c>
      <c r="O306" s="86"/>
      <c r="P306" s="215">
        <f>O306*H306</f>
        <v>0</v>
      </c>
      <c r="Q306" s="215">
        <v>0</v>
      </c>
      <c r="R306" s="215">
        <f>Q306*H306</f>
        <v>0</v>
      </c>
      <c r="S306" s="215">
        <v>0</v>
      </c>
      <c r="T306" s="216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143</v>
      </c>
      <c r="AT306" s="217" t="s">
        <v>138</v>
      </c>
      <c r="AU306" s="217" t="s">
        <v>144</v>
      </c>
      <c r="AY306" s="19" t="s">
        <v>135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9" t="s">
        <v>144</v>
      </c>
      <c r="BK306" s="218">
        <f>ROUND(I306*H306,2)</f>
        <v>0</v>
      </c>
      <c r="BL306" s="19" t="s">
        <v>143</v>
      </c>
      <c r="BM306" s="217" t="s">
        <v>297</v>
      </c>
    </row>
    <row r="307" s="2" customFormat="1">
      <c r="A307" s="40"/>
      <c r="B307" s="41"/>
      <c r="C307" s="42"/>
      <c r="D307" s="219" t="s">
        <v>145</v>
      </c>
      <c r="E307" s="42"/>
      <c r="F307" s="220" t="s">
        <v>298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145</v>
      </c>
      <c r="AU307" s="19" t="s">
        <v>144</v>
      </c>
    </row>
    <row r="308" s="2" customFormat="1" ht="44.25" customHeight="1">
      <c r="A308" s="40"/>
      <c r="B308" s="41"/>
      <c r="C308" s="206" t="s">
        <v>299</v>
      </c>
      <c r="D308" s="206" t="s">
        <v>138</v>
      </c>
      <c r="E308" s="207" t="s">
        <v>300</v>
      </c>
      <c r="F308" s="208" t="s">
        <v>301</v>
      </c>
      <c r="G308" s="209" t="s">
        <v>292</v>
      </c>
      <c r="H308" s="210">
        <v>299.59199999999998</v>
      </c>
      <c r="I308" s="211"/>
      <c r="J308" s="212">
        <f>ROUND(I308*H308,2)</f>
        <v>0</v>
      </c>
      <c r="K308" s="208" t="s">
        <v>142</v>
      </c>
      <c r="L308" s="46"/>
      <c r="M308" s="213" t="s">
        <v>19</v>
      </c>
      <c r="N308" s="214" t="s">
        <v>48</v>
      </c>
      <c r="O308" s="86"/>
      <c r="P308" s="215">
        <f>O308*H308</f>
        <v>0</v>
      </c>
      <c r="Q308" s="215">
        <v>0</v>
      </c>
      <c r="R308" s="215">
        <f>Q308*H308</f>
        <v>0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143</v>
      </c>
      <c r="AT308" s="217" t="s">
        <v>138</v>
      </c>
      <c r="AU308" s="217" t="s">
        <v>144</v>
      </c>
      <c r="AY308" s="19" t="s">
        <v>135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144</v>
      </c>
      <c r="BK308" s="218">
        <f>ROUND(I308*H308,2)</f>
        <v>0</v>
      </c>
      <c r="BL308" s="19" t="s">
        <v>143</v>
      </c>
      <c r="BM308" s="217" t="s">
        <v>302</v>
      </c>
    </row>
    <row r="309" s="2" customFormat="1">
      <c r="A309" s="40"/>
      <c r="B309" s="41"/>
      <c r="C309" s="42"/>
      <c r="D309" s="219" t="s">
        <v>145</v>
      </c>
      <c r="E309" s="42"/>
      <c r="F309" s="220" t="s">
        <v>303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145</v>
      </c>
      <c r="AU309" s="19" t="s">
        <v>144</v>
      </c>
    </row>
    <row r="310" s="15" customFormat="1">
      <c r="A310" s="15"/>
      <c r="B310" s="247"/>
      <c r="C310" s="248"/>
      <c r="D310" s="226" t="s">
        <v>147</v>
      </c>
      <c r="E310" s="249" t="s">
        <v>19</v>
      </c>
      <c r="F310" s="250" t="s">
        <v>304</v>
      </c>
      <c r="G310" s="248"/>
      <c r="H310" s="249" t="s">
        <v>19</v>
      </c>
      <c r="I310" s="251"/>
      <c r="J310" s="248"/>
      <c r="K310" s="248"/>
      <c r="L310" s="252"/>
      <c r="M310" s="253"/>
      <c r="N310" s="254"/>
      <c r="O310" s="254"/>
      <c r="P310" s="254"/>
      <c r="Q310" s="254"/>
      <c r="R310" s="254"/>
      <c r="S310" s="254"/>
      <c r="T310" s="25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56" t="s">
        <v>147</v>
      </c>
      <c r="AU310" s="256" t="s">
        <v>144</v>
      </c>
      <c r="AV310" s="15" t="s">
        <v>84</v>
      </c>
      <c r="AW310" s="15" t="s">
        <v>36</v>
      </c>
      <c r="AX310" s="15" t="s">
        <v>76</v>
      </c>
      <c r="AY310" s="256" t="s">
        <v>135</v>
      </c>
    </row>
    <row r="311" s="15" customFormat="1">
      <c r="A311" s="15"/>
      <c r="B311" s="247"/>
      <c r="C311" s="248"/>
      <c r="D311" s="226" t="s">
        <v>147</v>
      </c>
      <c r="E311" s="249" t="s">
        <v>19</v>
      </c>
      <c r="F311" s="250" t="s">
        <v>305</v>
      </c>
      <c r="G311" s="248"/>
      <c r="H311" s="249" t="s">
        <v>19</v>
      </c>
      <c r="I311" s="251"/>
      <c r="J311" s="248"/>
      <c r="K311" s="248"/>
      <c r="L311" s="252"/>
      <c r="M311" s="253"/>
      <c r="N311" s="254"/>
      <c r="O311" s="254"/>
      <c r="P311" s="254"/>
      <c r="Q311" s="254"/>
      <c r="R311" s="254"/>
      <c r="S311" s="254"/>
      <c r="T311" s="25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56" t="s">
        <v>147</v>
      </c>
      <c r="AU311" s="256" t="s">
        <v>144</v>
      </c>
      <c r="AV311" s="15" t="s">
        <v>84</v>
      </c>
      <c r="AW311" s="15" t="s">
        <v>36</v>
      </c>
      <c r="AX311" s="15" t="s">
        <v>76</v>
      </c>
      <c r="AY311" s="256" t="s">
        <v>135</v>
      </c>
    </row>
    <row r="312" s="13" customFormat="1">
      <c r="A312" s="13"/>
      <c r="B312" s="224"/>
      <c r="C312" s="225"/>
      <c r="D312" s="226" t="s">
        <v>147</v>
      </c>
      <c r="E312" s="227" t="s">
        <v>19</v>
      </c>
      <c r="F312" s="228" t="s">
        <v>306</v>
      </c>
      <c r="G312" s="225"/>
      <c r="H312" s="229">
        <v>299.59199999999998</v>
      </c>
      <c r="I312" s="230"/>
      <c r="J312" s="225"/>
      <c r="K312" s="225"/>
      <c r="L312" s="231"/>
      <c r="M312" s="232"/>
      <c r="N312" s="233"/>
      <c r="O312" s="233"/>
      <c r="P312" s="233"/>
      <c r="Q312" s="233"/>
      <c r="R312" s="233"/>
      <c r="S312" s="233"/>
      <c r="T312" s="23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5" t="s">
        <v>147</v>
      </c>
      <c r="AU312" s="235" t="s">
        <v>144</v>
      </c>
      <c r="AV312" s="13" t="s">
        <v>144</v>
      </c>
      <c r="AW312" s="13" t="s">
        <v>36</v>
      </c>
      <c r="AX312" s="13" t="s">
        <v>76</v>
      </c>
      <c r="AY312" s="235" t="s">
        <v>135</v>
      </c>
    </row>
    <row r="313" s="14" customFormat="1">
      <c r="A313" s="14"/>
      <c r="B313" s="236"/>
      <c r="C313" s="237"/>
      <c r="D313" s="226" t="s">
        <v>147</v>
      </c>
      <c r="E313" s="238" t="s">
        <v>19</v>
      </c>
      <c r="F313" s="239" t="s">
        <v>149</v>
      </c>
      <c r="G313" s="237"/>
      <c r="H313" s="240">
        <v>299.59199999999998</v>
      </c>
      <c r="I313" s="241"/>
      <c r="J313" s="237"/>
      <c r="K313" s="237"/>
      <c r="L313" s="242"/>
      <c r="M313" s="243"/>
      <c r="N313" s="244"/>
      <c r="O313" s="244"/>
      <c r="P313" s="244"/>
      <c r="Q313" s="244"/>
      <c r="R313" s="244"/>
      <c r="S313" s="244"/>
      <c r="T313" s="24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6" t="s">
        <v>147</v>
      </c>
      <c r="AU313" s="246" t="s">
        <v>144</v>
      </c>
      <c r="AV313" s="14" t="s">
        <v>143</v>
      </c>
      <c r="AW313" s="14" t="s">
        <v>36</v>
      </c>
      <c r="AX313" s="14" t="s">
        <v>84</v>
      </c>
      <c r="AY313" s="246" t="s">
        <v>135</v>
      </c>
    </row>
    <row r="314" s="2" customFormat="1" ht="44.25" customHeight="1">
      <c r="A314" s="40"/>
      <c r="B314" s="41"/>
      <c r="C314" s="206" t="s">
        <v>228</v>
      </c>
      <c r="D314" s="206" t="s">
        <v>138</v>
      </c>
      <c r="E314" s="207" t="s">
        <v>307</v>
      </c>
      <c r="F314" s="208" t="s">
        <v>308</v>
      </c>
      <c r="G314" s="209" t="s">
        <v>292</v>
      </c>
      <c r="H314" s="210">
        <v>12.483000000000001</v>
      </c>
      <c r="I314" s="211"/>
      <c r="J314" s="212">
        <f>ROUND(I314*H314,2)</f>
        <v>0</v>
      </c>
      <c r="K314" s="208" t="s">
        <v>142</v>
      </c>
      <c r="L314" s="46"/>
      <c r="M314" s="213" t="s">
        <v>19</v>
      </c>
      <c r="N314" s="214" t="s">
        <v>48</v>
      </c>
      <c r="O314" s="86"/>
      <c r="P314" s="215">
        <f>O314*H314</f>
        <v>0</v>
      </c>
      <c r="Q314" s="215">
        <v>0</v>
      </c>
      <c r="R314" s="215">
        <f>Q314*H314</f>
        <v>0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143</v>
      </c>
      <c r="AT314" s="217" t="s">
        <v>138</v>
      </c>
      <c r="AU314" s="217" t="s">
        <v>144</v>
      </c>
      <c r="AY314" s="19" t="s">
        <v>135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144</v>
      </c>
      <c r="BK314" s="218">
        <f>ROUND(I314*H314,2)</f>
        <v>0</v>
      </c>
      <c r="BL314" s="19" t="s">
        <v>143</v>
      </c>
      <c r="BM314" s="217" t="s">
        <v>309</v>
      </c>
    </row>
    <row r="315" s="2" customFormat="1">
      <c r="A315" s="40"/>
      <c r="B315" s="41"/>
      <c r="C315" s="42"/>
      <c r="D315" s="219" t="s">
        <v>145</v>
      </c>
      <c r="E315" s="42"/>
      <c r="F315" s="220" t="s">
        <v>310</v>
      </c>
      <c r="G315" s="42"/>
      <c r="H315" s="42"/>
      <c r="I315" s="221"/>
      <c r="J315" s="42"/>
      <c r="K315" s="42"/>
      <c r="L315" s="46"/>
      <c r="M315" s="222"/>
      <c r="N315" s="223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145</v>
      </c>
      <c r="AU315" s="19" t="s">
        <v>144</v>
      </c>
    </row>
    <row r="316" s="12" customFormat="1" ht="22.8" customHeight="1">
      <c r="A316" s="12"/>
      <c r="B316" s="190"/>
      <c r="C316" s="191"/>
      <c r="D316" s="192" t="s">
        <v>75</v>
      </c>
      <c r="E316" s="204" t="s">
        <v>311</v>
      </c>
      <c r="F316" s="204" t="s">
        <v>312</v>
      </c>
      <c r="G316" s="191"/>
      <c r="H316" s="191"/>
      <c r="I316" s="194"/>
      <c r="J316" s="205">
        <f>BK316</f>
        <v>0</v>
      </c>
      <c r="K316" s="191"/>
      <c r="L316" s="196"/>
      <c r="M316" s="197"/>
      <c r="N316" s="198"/>
      <c r="O316" s="198"/>
      <c r="P316" s="199">
        <f>SUM(P317:P318)</f>
        <v>0</v>
      </c>
      <c r="Q316" s="198"/>
      <c r="R316" s="199">
        <f>SUM(R317:R318)</f>
        <v>0</v>
      </c>
      <c r="S316" s="198"/>
      <c r="T316" s="200">
        <f>SUM(T317:T318)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201" t="s">
        <v>84</v>
      </c>
      <c r="AT316" s="202" t="s">
        <v>75</v>
      </c>
      <c r="AU316" s="202" t="s">
        <v>84</v>
      </c>
      <c r="AY316" s="201" t="s">
        <v>135</v>
      </c>
      <c r="BK316" s="203">
        <f>SUM(BK317:BK318)</f>
        <v>0</v>
      </c>
    </row>
    <row r="317" s="2" customFormat="1" ht="55.5" customHeight="1">
      <c r="A317" s="40"/>
      <c r="B317" s="41"/>
      <c r="C317" s="206" t="s">
        <v>313</v>
      </c>
      <c r="D317" s="206" t="s">
        <v>138</v>
      </c>
      <c r="E317" s="207" t="s">
        <v>314</v>
      </c>
      <c r="F317" s="208" t="s">
        <v>315</v>
      </c>
      <c r="G317" s="209" t="s">
        <v>292</v>
      </c>
      <c r="H317" s="210">
        <v>18.908000000000001</v>
      </c>
      <c r="I317" s="211"/>
      <c r="J317" s="212">
        <f>ROUND(I317*H317,2)</f>
        <v>0</v>
      </c>
      <c r="K317" s="208" t="s">
        <v>142</v>
      </c>
      <c r="L317" s="46"/>
      <c r="M317" s="213" t="s">
        <v>19</v>
      </c>
      <c r="N317" s="214" t="s">
        <v>48</v>
      </c>
      <c r="O317" s="86"/>
      <c r="P317" s="215">
        <f>O317*H317</f>
        <v>0</v>
      </c>
      <c r="Q317" s="215">
        <v>0</v>
      </c>
      <c r="R317" s="215">
        <f>Q317*H317</f>
        <v>0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143</v>
      </c>
      <c r="AT317" s="217" t="s">
        <v>138</v>
      </c>
      <c r="AU317" s="217" t="s">
        <v>144</v>
      </c>
      <c r="AY317" s="19" t="s">
        <v>135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144</v>
      </c>
      <c r="BK317" s="218">
        <f>ROUND(I317*H317,2)</f>
        <v>0</v>
      </c>
      <c r="BL317" s="19" t="s">
        <v>143</v>
      </c>
      <c r="BM317" s="217" t="s">
        <v>316</v>
      </c>
    </row>
    <row r="318" s="2" customFormat="1">
      <c r="A318" s="40"/>
      <c r="B318" s="41"/>
      <c r="C318" s="42"/>
      <c r="D318" s="219" t="s">
        <v>145</v>
      </c>
      <c r="E318" s="42"/>
      <c r="F318" s="220" t="s">
        <v>317</v>
      </c>
      <c r="G318" s="42"/>
      <c r="H318" s="42"/>
      <c r="I318" s="221"/>
      <c r="J318" s="42"/>
      <c r="K318" s="42"/>
      <c r="L318" s="46"/>
      <c r="M318" s="222"/>
      <c r="N318" s="223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145</v>
      </c>
      <c r="AU318" s="19" t="s">
        <v>144</v>
      </c>
    </row>
    <row r="319" s="12" customFormat="1" ht="25.92" customHeight="1">
      <c r="A319" s="12"/>
      <c r="B319" s="190"/>
      <c r="C319" s="191"/>
      <c r="D319" s="192" t="s">
        <v>75</v>
      </c>
      <c r="E319" s="193" t="s">
        <v>318</v>
      </c>
      <c r="F319" s="193" t="s">
        <v>319</v>
      </c>
      <c r="G319" s="191"/>
      <c r="H319" s="191"/>
      <c r="I319" s="194"/>
      <c r="J319" s="195">
        <f>BK319</f>
        <v>0</v>
      </c>
      <c r="K319" s="191"/>
      <c r="L319" s="196"/>
      <c r="M319" s="197"/>
      <c r="N319" s="198"/>
      <c r="O319" s="198"/>
      <c r="P319" s="199">
        <f>P320+P336+P380+P395+P401+P413+P425+P439+P476+P489+P498+P507+P566+P613+P643+P718+P775</f>
        <v>0</v>
      </c>
      <c r="Q319" s="198"/>
      <c r="R319" s="199">
        <f>R320+R336+R380+R395+R401+R413+R425+R439+R476+R489+R498+R507+R566+R613+R643+R718+R775</f>
        <v>1.8683909983727998</v>
      </c>
      <c r="S319" s="198"/>
      <c r="T319" s="200">
        <f>T320+T336+T380+T395+T401+T413+T425+T439+T476+T489+T498+T507+T566+T613+T643+T718+T775</f>
        <v>1.91058755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01" t="s">
        <v>144</v>
      </c>
      <c r="AT319" s="202" t="s">
        <v>75</v>
      </c>
      <c r="AU319" s="202" t="s">
        <v>76</v>
      </c>
      <c r="AY319" s="201" t="s">
        <v>135</v>
      </c>
      <c r="BK319" s="203">
        <f>BK320+BK336+BK380+BK395+BK401+BK413+BK425+BK439+BK476+BK489+BK498+BK507+BK566+BK613+BK643+BK718+BK775</f>
        <v>0</v>
      </c>
    </row>
    <row r="320" s="12" customFormat="1" ht="22.8" customHeight="1">
      <c r="A320" s="12"/>
      <c r="B320" s="190"/>
      <c r="C320" s="191"/>
      <c r="D320" s="192" t="s">
        <v>75</v>
      </c>
      <c r="E320" s="204" t="s">
        <v>320</v>
      </c>
      <c r="F320" s="204" t="s">
        <v>321</v>
      </c>
      <c r="G320" s="191"/>
      <c r="H320" s="191"/>
      <c r="I320" s="194"/>
      <c r="J320" s="205">
        <f>BK320</f>
        <v>0</v>
      </c>
      <c r="K320" s="191"/>
      <c r="L320" s="196"/>
      <c r="M320" s="197"/>
      <c r="N320" s="198"/>
      <c r="O320" s="198"/>
      <c r="P320" s="199">
        <f>SUM(P321:P335)</f>
        <v>0</v>
      </c>
      <c r="Q320" s="198"/>
      <c r="R320" s="199">
        <f>SUM(R321:R335)</f>
        <v>0.2512818</v>
      </c>
      <c r="S320" s="198"/>
      <c r="T320" s="200">
        <f>SUM(T321:T335)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01" t="s">
        <v>144</v>
      </c>
      <c r="AT320" s="202" t="s">
        <v>75</v>
      </c>
      <c r="AU320" s="202" t="s">
        <v>84</v>
      </c>
      <c r="AY320" s="201" t="s">
        <v>135</v>
      </c>
      <c r="BK320" s="203">
        <f>SUM(BK321:BK335)</f>
        <v>0</v>
      </c>
    </row>
    <row r="321" s="2" customFormat="1" ht="37.8" customHeight="1">
      <c r="A321" s="40"/>
      <c r="B321" s="41"/>
      <c r="C321" s="206" t="s">
        <v>232</v>
      </c>
      <c r="D321" s="206" t="s">
        <v>138</v>
      </c>
      <c r="E321" s="207" t="s">
        <v>322</v>
      </c>
      <c r="F321" s="208" t="s">
        <v>323</v>
      </c>
      <c r="G321" s="209" t="s">
        <v>141</v>
      </c>
      <c r="H321" s="210">
        <v>53.899999999999999</v>
      </c>
      <c r="I321" s="211"/>
      <c r="J321" s="212">
        <f>ROUND(I321*H321,2)</f>
        <v>0</v>
      </c>
      <c r="K321" s="208" t="s">
        <v>142</v>
      </c>
      <c r="L321" s="46"/>
      <c r="M321" s="213" t="s">
        <v>19</v>
      </c>
      <c r="N321" s="214" t="s">
        <v>48</v>
      </c>
      <c r="O321" s="86"/>
      <c r="P321" s="215">
        <f>O321*H321</f>
        <v>0</v>
      </c>
      <c r="Q321" s="215">
        <v>0</v>
      </c>
      <c r="R321" s="215">
        <f>Q321*H321</f>
        <v>0</v>
      </c>
      <c r="S321" s="215">
        <v>0</v>
      </c>
      <c r="T321" s="21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184</v>
      </c>
      <c r="AT321" s="217" t="s">
        <v>138</v>
      </c>
      <c r="AU321" s="217" t="s">
        <v>144</v>
      </c>
      <c r="AY321" s="19" t="s">
        <v>135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144</v>
      </c>
      <c r="BK321" s="218">
        <f>ROUND(I321*H321,2)</f>
        <v>0</v>
      </c>
      <c r="BL321" s="19" t="s">
        <v>184</v>
      </c>
      <c r="BM321" s="217" t="s">
        <v>324</v>
      </c>
    </row>
    <row r="322" s="2" customFormat="1">
      <c r="A322" s="40"/>
      <c r="B322" s="41"/>
      <c r="C322" s="42"/>
      <c r="D322" s="219" t="s">
        <v>145</v>
      </c>
      <c r="E322" s="42"/>
      <c r="F322" s="220" t="s">
        <v>325</v>
      </c>
      <c r="G322" s="42"/>
      <c r="H322" s="42"/>
      <c r="I322" s="221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145</v>
      </c>
      <c r="AU322" s="19" t="s">
        <v>144</v>
      </c>
    </row>
    <row r="323" s="15" customFormat="1">
      <c r="A323" s="15"/>
      <c r="B323" s="247"/>
      <c r="C323" s="248"/>
      <c r="D323" s="226" t="s">
        <v>147</v>
      </c>
      <c r="E323" s="249" t="s">
        <v>19</v>
      </c>
      <c r="F323" s="250" t="s">
        <v>254</v>
      </c>
      <c r="G323" s="248"/>
      <c r="H323" s="249" t="s">
        <v>19</v>
      </c>
      <c r="I323" s="251"/>
      <c r="J323" s="248"/>
      <c r="K323" s="248"/>
      <c r="L323" s="252"/>
      <c r="M323" s="253"/>
      <c r="N323" s="254"/>
      <c r="O323" s="254"/>
      <c r="P323" s="254"/>
      <c r="Q323" s="254"/>
      <c r="R323" s="254"/>
      <c r="S323" s="254"/>
      <c r="T323" s="25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56" t="s">
        <v>147</v>
      </c>
      <c r="AU323" s="256" t="s">
        <v>144</v>
      </c>
      <c r="AV323" s="15" t="s">
        <v>84</v>
      </c>
      <c r="AW323" s="15" t="s">
        <v>36</v>
      </c>
      <c r="AX323" s="15" t="s">
        <v>76</v>
      </c>
      <c r="AY323" s="256" t="s">
        <v>135</v>
      </c>
    </row>
    <row r="324" s="13" customFormat="1">
      <c r="A324" s="13"/>
      <c r="B324" s="224"/>
      <c r="C324" s="225"/>
      <c r="D324" s="226" t="s">
        <v>147</v>
      </c>
      <c r="E324" s="227" t="s">
        <v>19</v>
      </c>
      <c r="F324" s="228" t="s">
        <v>165</v>
      </c>
      <c r="G324" s="225"/>
      <c r="H324" s="229">
        <v>5.6200000000000001</v>
      </c>
      <c r="I324" s="230"/>
      <c r="J324" s="225"/>
      <c r="K324" s="225"/>
      <c r="L324" s="231"/>
      <c r="M324" s="232"/>
      <c r="N324" s="233"/>
      <c r="O324" s="233"/>
      <c r="P324" s="233"/>
      <c r="Q324" s="233"/>
      <c r="R324" s="233"/>
      <c r="S324" s="233"/>
      <c r="T324" s="23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5" t="s">
        <v>147</v>
      </c>
      <c r="AU324" s="235" t="s">
        <v>144</v>
      </c>
      <c r="AV324" s="13" t="s">
        <v>144</v>
      </c>
      <c r="AW324" s="13" t="s">
        <v>36</v>
      </c>
      <c r="AX324" s="13" t="s">
        <v>76</v>
      </c>
      <c r="AY324" s="235" t="s">
        <v>135</v>
      </c>
    </row>
    <row r="325" s="13" customFormat="1">
      <c r="A325" s="13"/>
      <c r="B325" s="224"/>
      <c r="C325" s="225"/>
      <c r="D325" s="226" t="s">
        <v>147</v>
      </c>
      <c r="E325" s="227" t="s">
        <v>19</v>
      </c>
      <c r="F325" s="228" t="s">
        <v>166</v>
      </c>
      <c r="G325" s="225"/>
      <c r="H325" s="229">
        <v>1.1599999999999999</v>
      </c>
      <c r="I325" s="230"/>
      <c r="J325" s="225"/>
      <c r="K325" s="225"/>
      <c r="L325" s="231"/>
      <c r="M325" s="232"/>
      <c r="N325" s="233"/>
      <c r="O325" s="233"/>
      <c r="P325" s="233"/>
      <c r="Q325" s="233"/>
      <c r="R325" s="233"/>
      <c r="S325" s="233"/>
      <c r="T325" s="23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5" t="s">
        <v>147</v>
      </c>
      <c r="AU325" s="235" t="s">
        <v>144</v>
      </c>
      <c r="AV325" s="13" t="s">
        <v>144</v>
      </c>
      <c r="AW325" s="13" t="s">
        <v>36</v>
      </c>
      <c r="AX325" s="13" t="s">
        <v>76</v>
      </c>
      <c r="AY325" s="235" t="s">
        <v>135</v>
      </c>
    </row>
    <row r="326" s="13" customFormat="1">
      <c r="A326" s="13"/>
      <c r="B326" s="224"/>
      <c r="C326" s="225"/>
      <c r="D326" s="226" t="s">
        <v>147</v>
      </c>
      <c r="E326" s="227" t="s">
        <v>19</v>
      </c>
      <c r="F326" s="228" t="s">
        <v>167</v>
      </c>
      <c r="G326" s="225"/>
      <c r="H326" s="229">
        <v>3.23</v>
      </c>
      <c r="I326" s="230"/>
      <c r="J326" s="225"/>
      <c r="K326" s="225"/>
      <c r="L326" s="231"/>
      <c r="M326" s="232"/>
      <c r="N326" s="233"/>
      <c r="O326" s="233"/>
      <c r="P326" s="233"/>
      <c r="Q326" s="233"/>
      <c r="R326" s="233"/>
      <c r="S326" s="233"/>
      <c r="T326" s="23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5" t="s">
        <v>147</v>
      </c>
      <c r="AU326" s="235" t="s">
        <v>144</v>
      </c>
      <c r="AV326" s="13" t="s">
        <v>144</v>
      </c>
      <c r="AW326" s="13" t="s">
        <v>36</v>
      </c>
      <c r="AX326" s="13" t="s">
        <v>76</v>
      </c>
      <c r="AY326" s="235" t="s">
        <v>135</v>
      </c>
    </row>
    <row r="327" s="13" customFormat="1">
      <c r="A327" s="13"/>
      <c r="B327" s="224"/>
      <c r="C327" s="225"/>
      <c r="D327" s="226" t="s">
        <v>147</v>
      </c>
      <c r="E327" s="227" t="s">
        <v>19</v>
      </c>
      <c r="F327" s="228" t="s">
        <v>168</v>
      </c>
      <c r="G327" s="225"/>
      <c r="H327" s="229">
        <v>10.460000000000001</v>
      </c>
      <c r="I327" s="230"/>
      <c r="J327" s="225"/>
      <c r="K327" s="225"/>
      <c r="L327" s="231"/>
      <c r="M327" s="232"/>
      <c r="N327" s="233"/>
      <c r="O327" s="233"/>
      <c r="P327" s="233"/>
      <c r="Q327" s="233"/>
      <c r="R327" s="233"/>
      <c r="S327" s="233"/>
      <c r="T327" s="23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5" t="s">
        <v>147</v>
      </c>
      <c r="AU327" s="235" t="s">
        <v>144</v>
      </c>
      <c r="AV327" s="13" t="s">
        <v>144</v>
      </c>
      <c r="AW327" s="13" t="s">
        <v>36</v>
      </c>
      <c r="AX327" s="13" t="s">
        <v>76</v>
      </c>
      <c r="AY327" s="235" t="s">
        <v>135</v>
      </c>
    </row>
    <row r="328" s="13" customFormat="1">
      <c r="A328" s="13"/>
      <c r="B328" s="224"/>
      <c r="C328" s="225"/>
      <c r="D328" s="226" t="s">
        <v>147</v>
      </c>
      <c r="E328" s="227" t="s">
        <v>19</v>
      </c>
      <c r="F328" s="228" t="s">
        <v>169</v>
      </c>
      <c r="G328" s="225"/>
      <c r="H328" s="229">
        <v>19.699999999999999</v>
      </c>
      <c r="I328" s="230"/>
      <c r="J328" s="225"/>
      <c r="K328" s="225"/>
      <c r="L328" s="231"/>
      <c r="M328" s="232"/>
      <c r="N328" s="233"/>
      <c r="O328" s="233"/>
      <c r="P328" s="233"/>
      <c r="Q328" s="233"/>
      <c r="R328" s="233"/>
      <c r="S328" s="233"/>
      <c r="T328" s="23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5" t="s">
        <v>147</v>
      </c>
      <c r="AU328" s="235" t="s">
        <v>144</v>
      </c>
      <c r="AV328" s="13" t="s">
        <v>144</v>
      </c>
      <c r="AW328" s="13" t="s">
        <v>36</v>
      </c>
      <c r="AX328" s="13" t="s">
        <v>76</v>
      </c>
      <c r="AY328" s="235" t="s">
        <v>135</v>
      </c>
    </row>
    <row r="329" s="13" customFormat="1">
      <c r="A329" s="13"/>
      <c r="B329" s="224"/>
      <c r="C329" s="225"/>
      <c r="D329" s="226" t="s">
        <v>147</v>
      </c>
      <c r="E329" s="227" t="s">
        <v>19</v>
      </c>
      <c r="F329" s="228" t="s">
        <v>170</v>
      </c>
      <c r="G329" s="225"/>
      <c r="H329" s="229">
        <v>2</v>
      </c>
      <c r="I329" s="230"/>
      <c r="J329" s="225"/>
      <c r="K329" s="225"/>
      <c r="L329" s="231"/>
      <c r="M329" s="232"/>
      <c r="N329" s="233"/>
      <c r="O329" s="233"/>
      <c r="P329" s="233"/>
      <c r="Q329" s="233"/>
      <c r="R329" s="233"/>
      <c r="S329" s="233"/>
      <c r="T329" s="23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5" t="s">
        <v>147</v>
      </c>
      <c r="AU329" s="235" t="s">
        <v>144</v>
      </c>
      <c r="AV329" s="13" t="s">
        <v>144</v>
      </c>
      <c r="AW329" s="13" t="s">
        <v>36</v>
      </c>
      <c r="AX329" s="13" t="s">
        <v>76</v>
      </c>
      <c r="AY329" s="235" t="s">
        <v>135</v>
      </c>
    </row>
    <row r="330" s="13" customFormat="1">
      <c r="A330" s="13"/>
      <c r="B330" s="224"/>
      <c r="C330" s="225"/>
      <c r="D330" s="226" t="s">
        <v>147</v>
      </c>
      <c r="E330" s="227" t="s">
        <v>19</v>
      </c>
      <c r="F330" s="228" t="s">
        <v>171</v>
      </c>
      <c r="G330" s="225"/>
      <c r="H330" s="229">
        <v>11.73</v>
      </c>
      <c r="I330" s="230"/>
      <c r="J330" s="225"/>
      <c r="K330" s="225"/>
      <c r="L330" s="231"/>
      <c r="M330" s="232"/>
      <c r="N330" s="233"/>
      <c r="O330" s="233"/>
      <c r="P330" s="233"/>
      <c r="Q330" s="233"/>
      <c r="R330" s="233"/>
      <c r="S330" s="233"/>
      <c r="T330" s="23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5" t="s">
        <v>147</v>
      </c>
      <c r="AU330" s="235" t="s">
        <v>144</v>
      </c>
      <c r="AV330" s="13" t="s">
        <v>144</v>
      </c>
      <c r="AW330" s="13" t="s">
        <v>36</v>
      </c>
      <c r="AX330" s="13" t="s">
        <v>76</v>
      </c>
      <c r="AY330" s="235" t="s">
        <v>135</v>
      </c>
    </row>
    <row r="331" s="14" customFormat="1">
      <c r="A331" s="14"/>
      <c r="B331" s="236"/>
      <c r="C331" s="237"/>
      <c r="D331" s="226" t="s">
        <v>147</v>
      </c>
      <c r="E331" s="238" t="s">
        <v>19</v>
      </c>
      <c r="F331" s="239" t="s">
        <v>149</v>
      </c>
      <c r="G331" s="237"/>
      <c r="H331" s="240">
        <v>53.899999999999999</v>
      </c>
      <c r="I331" s="241"/>
      <c r="J331" s="237"/>
      <c r="K331" s="237"/>
      <c r="L331" s="242"/>
      <c r="M331" s="243"/>
      <c r="N331" s="244"/>
      <c r="O331" s="244"/>
      <c r="P331" s="244"/>
      <c r="Q331" s="244"/>
      <c r="R331" s="244"/>
      <c r="S331" s="244"/>
      <c r="T331" s="24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6" t="s">
        <v>147</v>
      </c>
      <c r="AU331" s="246" t="s">
        <v>144</v>
      </c>
      <c r="AV331" s="14" t="s">
        <v>143</v>
      </c>
      <c r="AW331" s="14" t="s">
        <v>36</v>
      </c>
      <c r="AX331" s="14" t="s">
        <v>84</v>
      </c>
      <c r="AY331" s="246" t="s">
        <v>135</v>
      </c>
    </row>
    <row r="332" s="2" customFormat="1" ht="33" customHeight="1">
      <c r="A332" s="40"/>
      <c r="B332" s="41"/>
      <c r="C332" s="257" t="s">
        <v>326</v>
      </c>
      <c r="D332" s="257" t="s">
        <v>262</v>
      </c>
      <c r="E332" s="258" t="s">
        <v>327</v>
      </c>
      <c r="F332" s="259" t="s">
        <v>328</v>
      </c>
      <c r="G332" s="260" t="s">
        <v>141</v>
      </c>
      <c r="H332" s="261">
        <v>56.594999999999999</v>
      </c>
      <c r="I332" s="262"/>
      <c r="J332" s="263">
        <f>ROUND(I332*H332,2)</f>
        <v>0</v>
      </c>
      <c r="K332" s="259" t="s">
        <v>142</v>
      </c>
      <c r="L332" s="264"/>
      <c r="M332" s="265" t="s">
        <v>19</v>
      </c>
      <c r="N332" s="266" t="s">
        <v>48</v>
      </c>
      <c r="O332" s="86"/>
      <c r="P332" s="215">
        <f>O332*H332</f>
        <v>0</v>
      </c>
      <c r="Q332" s="215">
        <v>0.0044400000000000004</v>
      </c>
      <c r="R332" s="215">
        <f>Q332*H332</f>
        <v>0.2512818</v>
      </c>
      <c r="S332" s="215">
        <v>0</v>
      </c>
      <c r="T332" s="216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237</v>
      </c>
      <c r="AT332" s="217" t="s">
        <v>262</v>
      </c>
      <c r="AU332" s="217" t="s">
        <v>144</v>
      </c>
      <c r="AY332" s="19" t="s">
        <v>135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144</v>
      </c>
      <c r="BK332" s="218">
        <f>ROUND(I332*H332,2)</f>
        <v>0</v>
      </c>
      <c r="BL332" s="19" t="s">
        <v>184</v>
      </c>
      <c r="BM332" s="217" t="s">
        <v>329</v>
      </c>
    </row>
    <row r="333" s="13" customFormat="1">
      <c r="A333" s="13"/>
      <c r="B333" s="224"/>
      <c r="C333" s="225"/>
      <c r="D333" s="226" t="s">
        <v>147</v>
      </c>
      <c r="E333" s="225"/>
      <c r="F333" s="228" t="s">
        <v>330</v>
      </c>
      <c r="G333" s="225"/>
      <c r="H333" s="229">
        <v>56.594999999999999</v>
      </c>
      <c r="I333" s="230"/>
      <c r="J333" s="225"/>
      <c r="K333" s="225"/>
      <c r="L333" s="231"/>
      <c r="M333" s="232"/>
      <c r="N333" s="233"/>
      <c r="O333" s="233"/>
      <c r="P333" s="233"/>
      <c r="Q333" s="233"/>
      <c r="R333" s="233"/>
      <c r="S333" s="233"/>
      <c r="T333" s="23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5" t="s">
        <v>147</v>
      </c>
      <c r="AU333" s="235" t="s">
        <v>144</v>
      </c>
      <c r="AV333" s="13" t="s">
        <v>144</v>
      </c>
      <c r="AW333" s="13" t="s">
        <v>4</v>
      </c>
      <c r="AX333" s="13" t="s">
        <v>84</v>
      </c>
      <c r="AY333" s="235" t="s">
        <v>135</v>
      </c>
    </row>
    <row r="334" s="2" customFormat="1" ht="49.05" customHeight="1">
      <c r="A334" s="40"/>
      <c r="B334" s="41"/>
      <c r="C334" s="206" t="s">
        <v>237</v>
      </c>
      <c r="D334" s="206" t="s">
        <v>138</v>
      </c>
      <c r="E334" s="207" t="s">
        <v>331</v>
      </c>
      <c r="F334" s="208" t="s">
        <v>332</v>
      </c>
      <c r="G334" s="209" t="s">
        <v>333</v>
      </c>
      <c r="H334" s="268"/>
      <c r="I334" s="211"/>
      <c r="J334" s="212">
        <f>ROUND(I334*H334,2)</f>
        <v>0</v>
      </c>
      <c r="K334" s="208" t="s">
        <v>142</v>
      </c>
      <c r="L334" s="46"/>
      <c r="M334" s="213" t="s">
        <v>19</v>
      </c>
      <c r="N334" s="214" t="s">
        <v>48</v>
      </c>
      <c r="O334" s="86"/>
      <c r="P334" s="215">
        <f>O334*H334</f>
        <v>0</v>
      </c>
      <c r="Q334" s="215">
        <v>0</v>
      </c>
      <c r="R334" s="215">
        <f>Q334*H334</f>
        <v>0</v>
      </c>
      <c r="S334" s="215">
        <v>0</v>
      </c>
      <c r="T334" s="216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7" t="s">
        <v>184</v>
      </c>
      <c r="AT334" s="217" t="s">
        <v>138</v>
      </c>
      <c r="AU334" s="217" t="s">
        <v>144</v>
      </c>
      <c r="AY334" s="19" t="s">
        <v>135</v>
      </c>
      <c r="BE334" s="218">
        <f>IF(N334="základní",J334,0)</f>
        <v>0</v>
      </c>
      <c r="BF334" s="218">
        <f>IF(N334="snížená",J334,0)</f>
        <v>0</v>
      </c>
      <c r="BG334" s="218">
        <f>IF(N334="zákl. přenesená",J334,0)</f>
        <v>0</v>
      </c>
      <c r="BH334" s="218">
        <f>IF(N334="sníž. přenesená",J334,0)</f>
        <v>0</v>
      </c>
      <c r="BI334" s="218">
        <f>IF(N334="nulová",J334,0)</f>
        <v>0</v>
      </c>
      <c r="BJ334" s="19" t="s">
        <v>144</v>
      </c>
      <c r="BK334" s="218">
        <f>ROUND(I334*H334,2)</f>
        <v>0</v>
      </c>
      <c r="BL334" s="19" t="s">
        <v>184</v>
      </c>
      <c r="BM334" s="217" t="s">
        <v>334</v>
      </c>
    </row>
    <row r="335" s="2" customFormat="1">
      <c r="A335" s="40"/>
      <c r="B335" s="41"/>
      <c r="C335" s="42"/>
      <c r="D335" s="219" t="s">
        <v>145</v>
      </c>
      <c r="E335" s="42"/>
      <c r="F335" s="220" t="s">
        <v>335</v>
      </c>
      <c r="G335" s="42"/>
      <c r="H335" s="42"/>
      <c r="I335" s="221"/>
      <c r="J335" s="42"/>
      <c r="K335" s="42"/>
      <c r="L335" s="46"/>
      <c r="M335" s="222"/>
      <c r="N335" s="223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145</v>
      </c>
      <c r="AU335" s="19" t="s">
        <v>144</v>
      </c>
    </row>
    <row r="336" s="12" customFormat="1" ht="22.8" customHeight="1">
      <c r="A336" s="12"/>
      <c r="B336" s="190"/>
      <c r="C336" s="191"/>
      <c r="D336" s="192" t="s">
        <v>75</v>
      </c>
      <c r="E336" s="204" t="s">
        <v>336</v>
      </c>
      <c r="F336" s="204" t="s">
        <v>337</v>
      </c>
      <c r="G336" s="191"/>
      <c r="H336" s="191"/>
      <c r="I336" s="194"/>
      <c r="J336" s="205">
        <f>BK336</f>
        <v>0</v>
      </c>
      <c r="K336" s="191"/>
      <c r="L336" s="196"/>
      <c r="M336" s="197"/>
      <c r="N336" s="198"/>
      <c r="O336" s="198"/>
      <c r="P336" s="199">
        <f>SUM(P337:P379)</f>
        <v>0</v>
      </c>
      <c r="Q336" s="198"/>
      <c r="R336" s="199">
        <f>SUM(R337:R379)</f>
        <v>0.1781284974</v>
      </c>
      <c r="S336" s="198"/>
      <c r="T336" s="200">
        <f>SUM(T337:T379)</f>
        <v>0.30923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01" t="s">
        <v>144</v>
      </c>
      <c r="AT336" s="202" t="s">
        <v>75</v>
      </c>
      <c r="AU336" s="202" t="s">
        <v>84</v>
      </c>
      <c r="AY336" s="201" t="s">
        <v>135</v>
      </c>
      <c r="BK336" s="203">
        <f>SUM(BK337:BK379)</f>
        <v>0</v>
      </c>
    </row>
    <row r="337" s="2" customFormat="1" ht="24.15" customHeight="1">
      <c r="A337" s="40"/>
      <c r="B337" s="41"/>
      <c r="C337" s="206" t="s">
        <v>338</v>
      </c>
      <c r="D337" s="206" t="s">
        <v>138</v>
      </c>
      <c r="E337" s="207" t="s">
        <v>339</v>
      </c>
      <c r="F337" s="208" t="s">
        <v>340</v>
      </c>
      <c r="G337" s="209" t="s">
        <v>341</v>
      </c>
      <c r="H337" s="210">
        <v>1</v>
      </c>
      <c r="I337" s="211"/>
      <c r="J337" s="212">
        <f>ROUND(I337*H337,2)</f>
        <v>0</v>
      </c>
      <c r="K337" s="208" t="s">
        <v>142</v>
      </c>
      <c r="L337" s="46"/>
      <c r="M337" s="213" t="s">
        <v>19</v>
      </c>
      <c r="N337" s="214" t="s">
        <v>48</v>
      </c>
      <c r="O337" s="86"/>
      <c r="P337" s="215">
        <f>O337*H337</f>
        <v>0</v>
      </c>
      <c r="Q337" s="215">
        <v>0</v>
      </c>
      <c r="R337" s="215">
        <f>Q337*H337</f>
        <v>0</v>
      </c>
      <c r="S337" s="215">
        <v>0.01933</v>
      </c>
      <c r="T337" s="216">
        <f>S337*H337</f>
        <v>0.01933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7" t="s">
        <v>184</v>
      </c>
      <c r="AT337" s="217" t="s">
        <v>138</v>
      </c>
      <c r="AU337" s="217" t="s">
        <v>144</v>
      </c>
      <c r="AY337" s="19" t="s">
        <v>135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9" t="s">
        <v>144</v>
      </c>
      <c r="BK337" s="218">
        <f>ROUND(I337*H337,2)</f>
        <v>0</v>
      </c>
      <c r="BL337" s="19" t="s">
        <v>184</v>
      </c>
      <c r="BM337" s="217" t="s">
        <v>342</v>
      </c>
    </row>
    <row r="338" s="2" customFormat="1">
      <c r="A338" s="40"/>
      <c r="B338" s="41"/>
      <c r="C338" s="42"/>
      <c r="D338" s="219" t="s">
        <v>145</v>
      </c>
      <c r="E338" s="42"/>
      <c r="F338" s="220" t="s">
        <v>343</v>
      </c>
      <c r="G338" s="42"/>
      <c r="H338" s="42"/>
      <c r="I338" s="221"/>
      <c r="J338" s="42"/>
      <c r="K338" s="42"/>
      <c r="L338" s="46"/>
      <c r="M338" s="222"/>
      <c r="N338" s="223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145</v>
      </c>
      <c r="AU338" s="19" t="s">
        <v>144</v>
      </c>
    </row>
    <row r="339" s="2" customFormat="1" ht="21.75" customHeight="1">
      <c r="A339" s="40"/>
      <c r="B339" s="41"/>
      <c r="C339" s="206" t="s">
        <v>259</v>
      </c>
      <c r="D339" s="206" t="s">
        <v>138</v>
      </c>
      <c r="E339" s="207" t="s">
        <v>344</v>
      </c>
      <c r="F339" s="208" t="s">
        <v>345</v>
      </c>
      <c r="G339" s="209" t="s">
        <v>341</v>
      </c>
      <c r="H339" s="210">
        <v>1</v>
      </c>
      <c r="I339" s="211"/>
      <c r="J339" s="212">
        <f>ROUND(I339*H339,2)</f>
        <v>0</v>
      </c>
      <c r="K339" s="208" t="s">
        <v>142</v>
      </c>
      <c r="L339" s="46"/>
      <c r="M339" s="213" t="s">
        <v>19</v>
      </c>
      <c r="N339" s="214" t="s">
        <v>48</v>
      </c>
      <c r="O339" s="86"/>
      <c r="P339" s="215">
        <f>O339*H339</f>
        <v>0</v>
      </c>
      <c r="Q339" s="215">
        <v>0</v>
      </c>
      <c r="R339" s="215">
        <f>Q339*H339</f>
        <v>0</v>
      </c>
      <c r="S339" s="215">
        <v>0.019460000000000002</v>
      </c>
      <c r="T339" s="216">
        <f>S339*H339</f>
        <v>0.019460000000000002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7" t="s">
        <v>184</v>
      </c>
      <c r="AT339" s="217" t="s">
        <v>138</v>
      </c>
      <c r="AU339" s="217" t="s">
        <v>144</v>
      </c>
      <c r="AY339" s="19" t="s">
        <v>135</v>
      </c>
      <c r="BE339" s="218">
        <f>IF(N339="základní",J339,0)</f>
        <v>0</v>
      </c>
      <c r="BF339" s="218">
        <f>IF(N339="snížená",J339,0)</f>
        <v>0</v>
      </c>
      <c r="BG339" s="218">
        <f>IF(N339="zákl. přenesená",J339,0)</f>
        <v>0</v>
      </c>
      <c r="BH339" s="218">
        <f>IF(N339="sníž. přenesená",J339,0)</f>
        <v>0</v>
      </c>
      <c r="BI339" s="218">
        <f>IF(N339="nulová",J339,0)</f>
        <v>0</v>
      </c>
      <c r="BJ339" s="19" t="s">
        <v>144</v>
      </c>
      <c r="BK339" s="218">
        <f>ROUND(I339*H339,2)</f>
        <v>0</v>
      </c>
      <c r="BL339" s="19" t="s">
        <v>184</v>
      </c>
      <c r="BM339" s="217" t="s">
        <v>346</v>
      </c>
    </row>
    <row r="340" s="2" customFormat="1">
      <c r="A340" s="40"/>
      <c r="B340" s="41"/>
      <c r="C340" s="42"/>
      <c r="D340" s="219" t="s">
        <v>145</v>
      </c>
      <c r="E340" s="42"/>
      <c r="F340" s="220" t="s">
        <v>347</v>
      </c>
      <c r="G340" s="42"/>
      <c r="H340" s="42"/>
      <c r="I340" s="221"/>
      <c r="J340" s="42"/>
      <c r="K340" s="42"/>
      <c r="L340" s="46"/>
      <c r="M340" s="222"/>
      <c r="N340" s="223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145</v>
      </c>
      <c r="AU340" s="19" t="s">
        <v>144</v>
      </c>
    </row>
    <row r="341" s="2" customFormat="1" ht="16.5" customHeight="1">
      <c r="A341" s="40"/>
      <c r="B341" s="41"/>
      <c r="C341" s="206" t="s">
        <v>348</v>
      </c>
      <c r="D341" s="206" t="s">
        <v>138</v>
      </c>
      <c r="E341" s="207" t="s">
        <v>349</v>
      </c>
      <c r="F341" s="208" t="s">
        <v>350</v>
      </c>
      <c r="G341" s="209" t="s">
        <v>341</v>
      </c>
      <c r="H341" s="210">
        <v>1</v>
      </c>
      <c r="I341" s="211"/>
      <c r="J341" s="212">
        <f>ROUND(I341*H341,2)</f>
        <v>0</v>
      </c>
      <c r="K341" s="208" t="s">
        <v>142</v>
      </c>
      <c r="L341" s="46"/>
      <c r="M341" s="213" t="s">
        <v>19</v>
      </c>
      <c r="N341" s="214" t="s">
        <v>48</v>
      </c>
      <c r="O341" s="86"/>
      <c r="P341" s="215">
        <f>O341*H341</f>
        <v>0</v>
      </c>
      <c r="Q341" s="215">
        <v>0</v>
      </c>
      <c r="R341" s="215">
        <f>Q341*H341</f>
        <v>0</v>
      </c>
      <c r="S341" s="215">
        <v>0.032899999999999999</v>
      </c>
      <c r="T341" s="216">
        <f>S341*H341</f>
        <v>0.032899999999999999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7" t="s">
        <v>184</v>
      </c>
      <c r="AT341" s="217" t="s">
        <v>138</v>
      </c>
      <c r="AU341" s="217" t="s">
        <v>144</v>
      </c>
      <c r="AY341" s="19" t="s">
        <v>135</v>
      </c>
      <c r="BE341" s="218">
        <f>IF(N341="základní",J341,0)</f>
        <v>0</v>
      </c>
      <c r="BF341" s="218">
        <f>IF(N341="snížená",J341,0)</f>
        <v>0</v>
      </c>
      <c r="BG341" s="218">
        <f>IF(N341="zákl. přenesená",J341,0)</f>
        <v>0</v>
      </c>
      <c r="BH341" s="218">
        <f>IF(N341="sníž. přenesená",J341,0)</f>
        <v>0</v>
      </c>
      <c r="BI341" s="218">
        <f>IF(N341="nulová",J341,0)</f>
        <v>0</v>
      </c>
      <c r="BJ341" s="19" t="s">
        <v>144</v>
      </c>
      <c r="BK341" s="218">
        <f>ROUND(I341*H341,2)</f>
        <v>0</v>
      </c>
      <c r="BL341" s="19" t="s">
        <v>184</v>
      </c>
      <c r="BM341" s="217" t="s">
        <v>351</v>
      </c>
    </row>
    <row r="342" s="2" customFormat="1">
      <c r="A342" s="40"/>
      <c r="B342" s="41"/>
      <c r="C342" s="42"/>
      <c r="D342" s="219" t="s">
        <v>145</v>
      </c>
      <c r="E342" s="42"/>
      <c r="F342" s="220" t="s">
        <v>352</v>
      </c>
      <c r="G342" s="42"/>
      <c r="H342" s="42"/>
      <c r="I342" s="221"/>
      <c r="J342" s="42"/>
      <c r="K342" s="42"/>
      <c r="L342" s="46"/>
      <c r="M342" s="222"/>
      <c r="N342" s="223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145</v>
      </c>
      <c r="AU342" s="19" t="s">
        <v>144</v>
      </c>
    </row>
    <row r="343" s="2" customFormat="1" ht="21.75" customHeight="1">
      <c r="A343" s="40"/>
      <c r="B343" s="41"/>
      <c r="C343" s="206" t="s">
        <v>265</v>
      </c>
      <c r="D343" s="206" t="s">
        <v>138</v>
      </c>
      <c r="E343" s="207" t="s">
        <v>353</v>
      </c>
      <c r="F343" s="208" t="s">
        <v>354</v>
      </c>
      <c r="G343" s="209" t="s">
        <v>341</v>
      </c>
      <c r="H343" s="210">
        <v>1</v>
      </c>
      <c r="I343" s="211"/>
      <c r="J343" s="212">
        <f>ROUND(I343*H343,2)</f>
        <v>0</v>
      </c>
      <c r="K343" s="208" t="s">
        <v>142</v>
      </c>
      <c r="L343" s="46"/>
      <c r="M343" s="213" t="s">
        <v>19</v>
      </c>
      <c r="N343" s="214" t="s">
        <v>48</v>
      </c>
      <c r="O343" s="86"/>
      <c r="P343" s="215">
        <f>O343*H343</f>
        <v>0</v>
      </c>
      <c r="Q343" s="215">
        <v>0.014968920199999999</v>
      </c>
      <c r="R343" s="215">
        <f>Q343*H343</f>
        <v>0.014968920199999999</v>
      </c>
      <c r="S343" s="215">
        <v>0</v>
      </c>
      <c r="T343" s="21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184</v>
      </c>
      <c r="AT343" s="217" t="s">
        <v>138</v>
      </c>
      <c r="AU343" s="217" t="s">
        <v>144</v>
      </c>
      <c r="AY343" s="19" t="s">
        <v>135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144</v>
      </c>
      <c r="BK343" s="218">
        <f>ROUND(I343*H343,2)</f>
        <v>0</v>
      </c>
      <c r="BL343" s="19" t="s">
        <v>184</v>
      </c>
      <c r="BM343" s="217" t="s">
        <v>355</v>
      </c>
    </row>
    <row r="344" s="2" customFormat="1">
      <c r="A344" s="40"/>
      <c r="B344" s="41"/>
      <c r="C344" s="42"/>
      <c r="D344" s="219" t="s">
        <v>145</v>
      </c>
      <c r="E344" s="42"/>
      <c r="F344" s="220" t="s">
        <v>356</v>
      </c>
      <c r="G344" s="42"/>
      <c r="H344" s="42"/>
      <c r="I344" s="221"/>
      <c r="J344" s="42"/>
      <c r="K344" s="42"/>
      <c r="L344" s="46"/>
      <c r="M344" s="222"/>
      <c r="N344" s="223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145</v>
      </c>
      <c r="AU344" s="19" t="s">
        <v>144</v>
      </c>
    </row>
    <row r="345" s="2" customFormat="1" ht="55.5" customHeight="1">
      <c r="A345" s="40"/>
      <c r="B345" s="41"/>
      <c r="C345" s="206" t="s">
        <v>357</v>
      </c>
      <c r="D345" s="206" t="s">
        <v>138</v>
      </c>
      <c r="E345" s="207" t="s">
        <v>358</v>
      </c>
      <c r="F345" s="208" t="s">
        <v>359</v>
      </c>
      <c r="G345" s="209" t="s">
        <v>341</v>
      </c>
      <c r="H345" s="210">
        <v>1</v>
      </c>
      <c r="I345" s="211"/>
      <c r="J345" s="212">
        <f>ROUND(I345*H345,2)</f>
        <v>0</v>
      </c>
      <c r="K345" s="208" t="s">
        <v>142</v>
      </c>
      <c r="L345" s="46"/>
      <c r="M345" s="213" t="s">
        <v>19</v>
      </c>
      <c r="N345" s="214" t="s">
        <v>48</v>
      </c>
      <c r="O345" s="86"/>
      <c r="P345" s="215">
        <f>O345*H345</f>
        <v>0</v>
      </c>
      <c r="Q345" s="215">
        <v>0.037479999999999999</v>
      </c>
      <c r="R345" s="215">
        <f>Q345*H345</f>
        <v>0.037479999999999999</v>
      </c>
      <c r="S345" s="215">
        <v>0</v>
      </c>
      <c r="T345" s="216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7" t="s">
        <v>184</v>
      </c>
      <c r="AT345" s="217" t="s">
        <v>138</v>
      </c>
      <c r="AU345" s="217" t="s">
        <v>144</v>
      </c>
      <c r="AY345" s="19" t="s">
        <v>135</v>
      </c>
      <c r="BE345" s="218">
        <f>IF(N345="základní",J345,0)</f>
        <v>0</v>
      </c>
      <c r="BF345" s="218">
        <f>IF(N345="snížená",J345,0)</f>
        <v>0</v>
      </c>
      <c r="BG345" s="218">
        <f>IF(N345="zákl. přenesená",J345,0)</f>
        <v>0</v>
      </c>
      <c r="BH345" s="218">
        <f>IF(N345="sníž. přenesená",J345,0)</f>
        <v>0</v>
      </c>
      <c r="BI345" s="218">
        <f>IF(N345="nulová",J345,0)</f>
        <v>0</v>
      </c>
      <c r="BJ345" s="19" t="s">
        <v>144</v>
      </c>
      <c r="BK345" s="218">
        <f>ROUND(I345*H345,2)</f>
        <v>0</v>
      </c>
      <c r="BL345" s="19" t="s">
        <v>184</v>
      </c>
      <c r="BM345" s="217" t="s">
        <v>360</v>
      </c>
    </row>
    <row r="346" s="2" customFormat="1">
      <c r="A346" s="40"/>
      <c r="B346" s="41"/>
      <c r="C346" s="42"/>
      <c r="D346" s="219" t="s">
        <v>145</v>
      </c>
      <c r="E346" s="42"/>
      <c r="F346" s="220" t="s">
        <v>361</v>
      </c>
      <c r="G346" s="42"/>
      <c r="H346" s="42"/>
      <c r="I346" s="221"/>
      <c r="J346" s="42"/>
      <c r="K346" s="42"/>
      <c r="L346" s="46"/>
      <c r="M346" s="222"/>
      <c r="N346" s="223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145</v>
      </c>
      <c r="AU346" s="19" t="s">
        <v>144</v>
      </c>
    </row>
    <row r="347" s="2" customFormat="1" ht="24.15" customHeight="1">
      <c r="A347" s="40"/>
      <c r="B347" s="41"/>
      <c r="C347" s="206" t="s">
        <v>271</v>
      </c>
      <c r="D347" s="206" t="s">
        <v>138</v>
      </c>
      <c r="E347" s="207" t="s">
        <v>362</v>
      </c>
      <c r="F347" s="208" t="s">
        <v>363</v>
      </c>
      <c r="G347" s="209" t="s">
        <v>341</v>
      </c>
      <c r="H347" s="210">
        <v>1</v>
      </c>
      <c r="I347" s="211"/>
      <c r="J347" s="212">
        <f>ROUND(I347*H347,2)</f>
        <v>0</v>
      </c>
      <c r="K347" s="208" t="s">
        <v>142</v>
      </c>
      <c r="L347" s="46"/>
      <c r="M347" s="213" t="s">
        <v>19</v>
      </c>
      <c r="N347" s="214" t="s">
        <v>48</v>
      </c>
      <c r="O347" s="86"/>
      <c r="P347" s="215">
        <f>O347*H347</f>
        <v>0</v>
      </c>
      <c r="Q347" s="215">
        <v>0</v>
      </c>
      <c r="R347" s="215">
        <f>Q347*H347</f>
        <v>0</v>
      </c>
      <c r="S347" s="215">
        <v>0.0091999999999999998</v>
      </c>
      <c r="T347" s="216">
        <f>S347*H347</f>
        <v>0.0091999999999999998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7" t="s">
        <v>184</v>
      </c>
      <c r="AT347" s="217" t="s">
        <v>138</v>
      </c>
      <c r="AU347" s="217" t="s">
        <v>144</v>
      </c>
      <c r="AY347" s="19" t="s">
        <v>135</v>
      </c>
      <c r="BE347" s="218">
        <f>IF(N347="základní",J347,0)</f>
        <v>0</v>
      </c>
      <c r="BF347" s="218">
        <f>IF(N347="snížená",J347,0)</f>
        <v>0</v>
      </c>
      <c r="BG347" s="218">
        <f>IF(N347="zákl. přenesená",J347,0)</f>
        <v>0</v>
      </c>
      <c r="BH347" s="218">
        <f>IF(N347="sníž. přenesená",J347,0)</f>
        <v>0</v>
      </c>
      <c r="BI347" s="218">
        <f>IF(N347="nulová",J347,0)</f>
        <v>0</v>
      </c>
      <c r="BJ347" s="19" t="s">
        <v>144</v>
      </c>
      <c r="BK347" s="218">
        <f>ROUND(I347*H347,2)</f>
        <v>0</v>
      </c>
      <c r="BL347" s="19" t="s">
        <v>184</v>
      </c>
      <c r="BM347" s="217" t="s">
        <v>364</v>
      </c>
    </row>
    <row r="348" s="2" customFormat="1">
      <c r="A348" s="40"/>
      <c r="B348" s="41"/>
      <c r="C348" s="42"/>
      <c r="D348" s="219" t="s">
        <v>145</v>
      </c>
      <c r="E348" s="42"/>
      <c r="F348" s="220" t="s">
        <v>365</v>
      </c>
      <c r="G348" s="42"/>
      <c r="H348" s="42"/>
      <c r="I348" s="221"/>
      <c r="J348" s="42"/>
      <c r="K348" s="42"/>
      <c r="L348" s="46"/>
      <c r="M348" s="222"/>
      <c r="N348" s="223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145</v>
      </c>
      <c r="AU348" s="19" t="s">
        <v>144</v>
      </c>
    </row>
    <row r="349" s="2" customFormat="1" ht="24.15" customHeight="1">
      <c r="A349" s="40"/>
      <c r="B349" s="41"/>
      <c r="C349" s="206" t="s">
        <v>366</v>
      </c>
      <c r="D349" s="206" t="s">
        <v>138</v>
      </c>
      <c r="E349" s="207" t="s">
        <v>367</v>
      </c>
      <c r="F349" s="208" t="s">
        <v>368</v>
      </c>
      <c r="G349" s="209" t="s">
        <v>341</v>
      </c>
      <c r="H349" s="210">
        <v>1</v>
      </c>
      <c r="I349" s="211"/>
      <c r="J349" s="212">
        <f>ROUND(I349*H349,2)</f>
        <v>0</v>
      </c>
      <c r="K349" s="208" t="s">
        <v>142</v>
      </c>
      <c r="L349" s="46"/>
      <c r="M349" s="213" t="s">
        <v>19</v>
      </c>
      <c r="N349" s="214" t="s">
        <v>48</v>
      </c>
      <c r="O349" s="86"/>
      <c r="P349" s="215">
        <f>O349*H349</f>
        <v>0</v>
      </c>
      <c r="Q349" s="215">
        <v>0</v>
      </c>
      <c r="R349" s="215">
        <f>Q349*H349</f>
        <v>0</v>
      </c>
      <c r="S349" s="215">
        <v>0.155</v>
      </c>
      <c r="T349" s="216">
        <f>S349*H349</f>
        <v>0.155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7" t="s">
        <v>184</v>
      </c>
      <c r="AT349" s="217" t="s">
        <v>138</v>
      </c>
      <c r="AU349" s="217" t="s">
        <v>144</v>
      </c>
      <c r="AY349" s="19" t="s">
        <v>135</v>
      </c>
      <c r="BE349" s="218">
        <f>IF(N349="základní",J349,0)</f>
        <v>0</v>
      </c>
      <c r="BF349" s="218">
        <f>IF(N349="snížená",J349,0)</f>
        <v>0</v>
      </c>
      <c r="BG349" s="218">
        <f>IF(N349="zákl. přenesená",J349,0)</f>
        <v>0</v>
      </c>
      <c r="BH349" s="218">
        <f>IF(N349="sníž. přenesená",J349,0)</f>
        <v>0</v>
      </c>
      <c r="BI349" s="218">
        <f>IF(N349="nulová",J349,0)</f>
        <v>0</v>
      </c>
      <c r="BJ349" s="19" t="s">
        <v>144</v>
      </c>
      <c r="BK349" s="218">
        <f>ROUND(I349*H349,2)</f>
        <v>0</v>
      </c>
      <c r="BL349" s="19" t="s">
        <v>184</v>
      </c>
      <c r="BM349" s="217" t="s">
        <v>369</v>
      </c>
    </row>
    <row r="350" s="2" customFormat="1">
      <c r="A350" s="40"/>
      <c r="B350" s="41"/>
      <c r="C350" s="42"/>
      <c r="D350" s="219" t="s">
        <v>145</v>
      </c>
      <c r="E350" s="42"/>
      <c r="F350" s="220" t="s">
        <v>370</v>
      </c>
      <c r="G350" s="42"/>
      <c r="H350" s="42"/>
      <c r="I350" s="221"/>
      <c r="J350" s="42"/>
      <c r="K350" s="42"/>
      <c r="L350" s="46"/>
      <c r="M350" s="222"/>
      <c r="N350" s="223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145</v>
      </c>
      <c r="AU350" s="19" t="s">
        <v>144</v>
      </c>
    </row>
    <row r="351" s="2" customFormat="1" ht="24.15" customHeight="1">
      <c r="A351" s="40"/>
      <c r="B351" s="41"/>
      <c r="C351" s="206" t="s">
        <v>371</v>
      </c>
      <c r="D351" s="206" t="s">
        <v>138</v>
      </c>
      <c r="E351" s="207" t="s">
        <v>372</v>
      </c>
      <c r="F351" s="208" t="s">
        <v>373</v>
      </c>
      <c r="G351" s="209" t="s">
        <v>341</v>
      </c>
      <c r="H351" s="210">
        <v>1</v>
      </c>
      <c r="I351" s="211"/>
      <c r="J351" s="212">
        <f>ROUND(I351*H351,2)</f>
        <v>0</v>
      </c>
      <c r="K351" s="208" t="s">
        <v>142</v>
      </c>
      <c r="L351" s="46"/>
      <c r="M351" s="213" t="s">
        <v>19</v>
      </c>
      <c r="N351" s="214" t="s">
        <v>48</v>
      </c>
      <c r="O351" s="86"/>
      <c r="P351" s="215">
        <f>O351*H351</f>
        <v>0</v>
      </c>
      <c r="Q351" s="215">
        <v>0</v>
      </c>
      <c r="R351" s="215">
        <f>Q351*H351</f>
        <v>0</v>
      </c>
      <c r="S351" s="215">
        <v>0.067000000000000004</v>
      </c>
      <c r="T351" s="216">
        <f>S351*H351</f>
        <v>0.067000000000000004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7" t="s">
        <v>184</v>
      </c>
      <c r="AT351" s="217" t="s">
        <v>138</v>
      </c>
      <c r="AU351" s="217" t="s">
        <v>144</v>
      </c>
      <c r="AY351" s="19" t="s">
        <v>135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9" t="s">
        <v>144</v>
      </c>
      <c r="BK351" s="218">
        <f>ROUND(I351*H351,2)</f>
        <v>0</v>
      </c>
      <c r="BL351" s="19" t="s">
        <v>184</v>
      </c>
      <c r="BM351" s="217" t="s">
        <v>374</v>
      </c>
    </row>
    <row r="352" s="2" customFormat="1">
      <c r="A352" s="40"/>
      <c r="B352" s="41"/>
      <c r="C352" s="42"/>
      <c r="D352" s="219" t="s">
        <v>145</v>
      </c>
      <c r="E352" s="42"/>
      <c r="F352" s="220" t="s">
        <v>375</v>
      </c>
      <c r="G352" s="42"/>
      <c r="H352" s="42"/>
      <c r="I352" s="221"/>
      <c r="J352" s="42"/>
      <c r="K352" s="42"/>
      <c r="L352" s="46"/>
      <c r="M352" s="222"/>
      <c r="N352" s="223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145</v>
      </c>
      <c r="AU352" s="19" t="s">
        <v>144</v>
      </c>
    </row>
    <row r="353" s="2" customFormat="1" ht="16.5" customHeight="1">
      <c r="A353" s="40"/>
      <c r="B353" s="41"/>
      <c r="C353" s="206" t="s">
        <v>376</v>
      </c>
      <c r="D353" s="206" t="s">
        <v>138</v>
      </c>
      <c r="E353" s="207" t="s">
        <v>377</v>
      </c>
      <c r="F353" s="208" t="s">
        <v>378</v>
      </c>
      <c r="G353" s="209" t="s">
        <v>341</v>
      </c>
      <c r="H353" s="210">
        <v>1</v>
      </c>
      <c r="I353" s="211"/>
      <c r="J353" s="212">
        <f>ROUND(I353*H353,2)</f>
        <v>0</v>
      </c>
      <c r="K353" s="208" t="s">
        <v>142</v>
      </c>
      <c r="L353" s="46"/>
      <c r="M353" s="213" t="s">
        <v>19</v>
      </c>
      <c r="N353" s="214" t="s">
        <v>48</v>
      </c>
      <c r="O353" s="86"/>
      <c r="P353" s="215">
        <f>O353*H353</f>
        <v>0</v>
      </c>
      <c r="Q353" s="215">
        <v>0</v>
      </c>
      <c r="R353" s="215">
        <f>Q353*H353</f>
        <v>0</v>
      </c>
      <c r="S353" s="215">
        <v>0.00156</v>
      </c>
      <c r="T353" s="216">
        <f>S353*H353</f>
        <v>0.00156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7" t="s">
        <v>184</v>
      </c>
      <c r="AT353" s="217" t="s">
        <v>138</v>
      </c>
      <c r="AU353" s="217" t="s">
        <v>144</v>
      </c>
      <c r="AY353" s="19" t="s">
        <v>135</v>
      </c>
      <c r="BE353" s="218">
        <f>IF(N353="základní",J353,0)</f>
        <v>0</v>
      </c>
      <c r="BF353" s="218">
        <f>IF(N353="snížená",J353,0)</f>
        <v>0</v>
      </c>
      <c r="BG353" s="218">
        <f>IF(N353="zákl. přenesená",J353,0)</f>
        <v>0</v>
      </c>
      <c r="BH353" s="218">
        <f>IF(N353="sníž. přenesená",J353,0)</f>
        <v>0</v>
      </c>
      <c r="BI353" s="218">
        <f>IF(N353="nulová",J353,0)</f>
        <v>0</v>
      </c>
      <c r="BJ353" s="19" t="s">
        <v>144</v>
      </c>
      <c r="BK353" s="218">
        <f>ROUND(I353*H353,2)</f>
        <v>0</v>
      </c>
      <c r="BL353" s="19" t="s">
        <v>184</v>
      </c>
      <c r="BM353" s="217" t="s">
        <v>379</v>
      </c>
    </row>
    <row r="354" s="2" customFormat="1">
      <c r="A354" s="40"/>
      <c r="B354" s="41"/>
      <c r="C354" s="42"/>
      <c r="D354" s="219" t="s">
        <v>145</v>
      </c>
      <c r="E354" s="42"/>
      <c r="F354" s="220" t="s">
        <v>380</v>
      </c>
      <c r="G354" s="42"/>
      <c r="H354" s="42"/>
      <c r="I354" s="221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145</v>
      </c>
      <c r="AU354" s="19" t="s">
        <v>144</v>
      </c>
    </row>
    <row r="355" s="2" customFormat="1" ht="16.5" customHeight="1">
      <c r="A355" s="40"/>
      <c r="B355" s="41"/>
      <c r="C355" s="206" t="s">
        <v>381</v>
      </c>
      <c r="D355" s="206" t="s">
        <v>138</v>
      </c>
      <c r="E355" s="207" t="s">
        <v>382</v>
      </c>
      <c r="F355" s="208" t="s">
        <v>383</v>
      </c>
      <c r="G355" s="209" t="s">
        <v>341</v>
      </c>
      <c r="H355" s="210">
        <v>1</v>
      </c>
      <c r="I355" s="211"/>
      <c r="J355" s="212">
        <f>ROUND(I355*H355,2)</f>
        <v>0</v>
      </c>
      <c r="K355" s="208" t="s">
        <v>142</v>
      </c>
      <c r="L355" s="46"/>
      <c r="M355" s="213" t="s">
        <v>19</v>
      </c>
      <c r="N355" s="214" t="s">
        <v>48</v>
      </c>
      <c r="O355" s="86"/>
      <c r="P355" s="215">
        <f>O355*H355</f>
        <v>0</v>
      </c>
      <c r="Q355" s="215">
        <v>0</v>
      </c>
      <c r="R355" s="215">
        <f>Q355*H355</f>
        <v>0</v>
      </c>
      <c r="S355" s="215">
        <v>0.00085999999999999998</v>
      </c>
      <c r="T355" s="216">
        <f>S355*H355</f>
        <v>0.00085999999999999998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7" t="s">
        <v>184</v>
      </c>
      <c r="AT355" s="217" t="s">
        <v>138</v>
      </c>
      <c r="AU355" s="217" t="s">
        <v>144</v>
      </c>
      <c r="AY355" s="19" t="s">
        <v>135</v>
      </c>
      <c r="BE355" s="218">
        <f>IF(N355="základní",J355,0)</f>
        <v>0</v>
      </c>
      <c r="BF355" s="218">
        <f>IF(N355="snížená",J355,0)</f>
        <v>0</v>
      </c>
      <c r="BG355" s="218">
        <f>IF(N355="zákl. přenesená",J355,0)</f>
        <v>0</v>
      </c>
      <c r="BH355" s="218">
        <f>IF(N355="sníž. přenesená",J355,0)</f>
        <v>0</v>
      </c>
      <c r="BI355" s="218">
        <f>IF(N355="nulová",J355,0)</f>
        <v>0</v>
      </c>
      <c r="BJ355" s="19" t="s">
        <v>144</v>
      </c>
      <c r="BK355" s="218">
        <f>ROUND(I355*H355,2)</f>
        <v>0</v>
      </c>
      <c r="BL355" s="19" t="s">
        <v>184</v>
      </c>
      <c r="BM355" s="217" t="s">
        <v>384</v>
      </c>
    </row>
    <row r="356" s="2" customFormat="1">
      <c r="A356" s="40"/>
      <c r="B356" s="41"/>
      <c r="C356" s="42"/>
      <c r="D356" s="219" t="s">
        <v>145</v>
      </c>
      <c r="E356" s="42"/>
      <c r="F356" s="220" t="s">
        <v>385</v>
      </c>
      <c r="G356" s="42"/>
      <c r="H356" s="42"/>
      <c r="I356" s="221"/>
      <c r="J356" s="42"/>
      <c r="K356" s="42"/>
      <c r="L356" s="46"/>
      <c r="M356" s="222"/>
      <c r="N356" s="223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145</v>
      </c>
      <c r="AU356" s="19" t="s">
        <v>144</v>
      </c>
    </row>
    <row r="357" s="2" customFormat="1" ht="24.15" customHeight="1">
      <c r="A357" s="40"/>
      <c r="B357" s="41"/>
      <c r="C357" s="206" t="s">
        <v>386</v>
      </c>
      <c r="D357" s="206" t="s">
        <v>138</v>
      </c>
      <c r="E357" s="207" t="s">
        <v>387</v>
      </c>
      <c r="F357" s="208" t="s">
        <v>388</v>
      </c>
      <c r="G357" s="209" t="s">
        <v>258</v>
      </c>
      <c r="H357" s="210">
        <v>1</v>
      </c>
      <c r="I357" s="211"/>
      <c r="J357" s="212">
        <f>ROUND(I357*H357,2)</f>
        <v>0</v>
      </c>
      <c r="K357" s="208" t="s">
        <v>142</v>
      </c>
      <c r="L357" s="46"/>
      <c r="M357" s="213" t="s">
        <v>19</v>
      </c>
      <c r="N357" s="214" t="s">
        <v>48</v>
      </c>
      <c r="O357" s="86"/>
      <c r="P357" s="215">
        <f>O357*H357</f>
        <v>0</v>
      </c>
      <c r="Q357" s="215">
        <v>0</v>
      </c>
      <c r="R357" s="215">
        <f>Q357*H357</f>
        <v>0</v>
      </c>
      <c r="S357" s="215">
        <v>0.00051999999999999995</v>
      </c>
      <c r="T357" s="216">
        <f>S357*H357</f>
        <v>0.00051999999999999995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7" t="s">
        <v>184</v>
      </c>
      <c r="AT357" s="217" t="s">
        <v>138</v>
      </c>
      <c r="AU357" s="217" t="s">
        <v>144</v>
      </c>
      <c r="AY357" s="19" t="s">
        <v>135</v>
      </c>
      <c r="BE357" s="218">
        <f>IF(N357="základní",J357,0)</f>
        <v>0</v>
      </c>
      <c r="BF357" s="218">
        <f>IF(N357="snížená",J357,0)</f>
        <v>0</v>
      </c>
      <c r="BG357" s="218">
        <f>IF(N357="zákl. přenesená",J357,0)</f>
        <v>0</v>
      </c>
      <c r="BH357" s="218">
        <f>IF(N357="sníž. přenesená",J357,0)</f>
        <v>0</v>
      </c>
      <c r="BI357" s="218">
        <f>IF(N357="nulová",J357,0)</f>
        <v>0</v>
      </c>
      <c r="BJ357" s="19" t="s">
        <v>144</v>
      </c>
      <c r="BK357" s="218">
        <f>ROUND(I357*H357,2)</f>
        <v>0</v>
      </c>
      <c r="BL357" s="19" t="s">
        <v>184</v>
      </c>
      <c r="BM357" s="217" t="s">
        <v>389</v>
      </c>
    </row>
    <row r="358" s="2" customFormat="1">
      <c r="A358" s="40"/>
      <c r="B358" s="41"/>
      <c r="C358" s="42"/>
      <c r="D358" s="219" t="s">
        <v>145</v>
      </c>
      <c r="E358" s="42"/>
      <c r="F358" s="220" t="s">
        <v>390</v>
      </c>
      <c r="G358" s="42"/>
      <c r="H358" s="42"/>
      <c r="I358" s="221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145</v>
      </c>
      <c r="AU358" s="19" t="s">
        <v>144</v>
      </c>
    </row>
    <row r="359" s="2" customFormat="1" ht="24.15" customHeight="1">
      <c r="A359" s="40"/>
      <c r="B359" s="41"/>
      <c r="C359" s="206" t="s">
        <v>293</v>
      </c>
      <c r="D359" s="206" t="s">
        <v>138</v>
      </c>
      <c r="E359" s="207" t="s">
        <v>391</v>
      </c>
      <c r="F359" s="208" t="s">
        <v>392</v>
      </c>
      <c r="G359" s="209" t="s">
        <v>258</v>
      </c>
      <c r="H359" s="210">
        <v>4</v>
      </c>
      <c r="I359" s="211"/>
      <c r="J359" s="212">
        <f>ROUND(I359*H359,2)</f>
        <v>0</v>
      </c>
      <c r="K359" s="208" t="s">
        <v>142</v>
      </c>
      <c r="L359" s="46"/>
      <c r="M359" s="213" t="s">
        <v>19</v>
      </c>
      <c r="N359" s="214" t="s">
        <v>48</v>
      </c>
      <c r="O359" s="86"/>
      <c r="P359" s="215">
        <f>O359*H359</f>
        <v>0</v>
      </c>
      <c r="Q359" s="215">
        <v>0</v>
      </c>
      <c r="R359" s="215">
        <f>Q359*H359</f>
        <v>0</v>
      </c>
      <c r="S359" s="215">
        <v>0.00084999999999999995</v>
      </c>
      <c r="T359" s="216">
        <f>S359*H359</f>
        <v>0.0033999999999999998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17" t="s">
        <v>184</v>
      </c>
      <c r="AT359" s="217" t="s">
        <v>138</v>
      </c>
      <c r="AU359" s="217" t="s">
        <v>144</v>
      </c>
      <c r="AY359" s="19" t="s">
        <v>135</v>
      </c>
      <c r="BE359" s="218">
        <f>IF(N359="základní",J359,0)</f>
        <v>0</v>
      </c>
      <c r="BF359" s="218">
        <f>IF(N359="snížená",J359,0)</f>
        <v>0</v>
      </c>
      <c r="BG359" s="218">
        <f>IF(N359="zákl. přenesená",J359,0)</f>
        <v>0</v>
      </c>
      <c r="BH359" s="218">
        <f>IF(N359="sníž. přenesená",J359,0)</f>
        <v>0</v>
      </c>
      <c r="BI359" s="218">
        <f>IF(N359="nulová",J359,0)</f>
        <v>0</v>
      </c>
      <c r="BJ359" s="19" t="s">
        <v>144</v>
      </c>
      <c r="BK359" s="218">
        <f>ROUND(I359*H359,2)</f>
        <v>0</v>
      </c>
      <c r="BL359" s="19" t="s">
        <v>184</v>
      </c>
      <c r="BM359" s="217" t="s">
        <v>393</v>
      </c>
    </row>
    <row r="360" s="2" customFormat="1">
      <c r="A360" s="40"/>
      <c r="B360" s="41"/>
      <c r="C360" s="42"/>
      <c r="D360" s="219" t="s">
        <v>145</v>
      </c>
      <c r="E360" s="42"/>
      <c r="F360" s="220" t="s">
        <v>394</v>
      </c>
      <c r="G360" s="42"/>
      <c r="H360" s="42"/>
      <c r="I360" s="221"/>
      <c r="J360" s="42"/>
      <c r="K360" s="42"/>
      <c r="L360" s="46"/>
      <c r="M360" s="222"/>
      <c r="N360" s="223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145</v>
      </c>
      <c r="AU360" s="19" t="s">
        <v>144</v>
      </c>
    </row>
    <row r="361" s="2" customFormat="1" ht="37.8" customHeight="1">
      <c r="A361" s="40"/>
      <c r="B361" s="41"/>
      <c r="C361" s="206" t="s">
        <v>395</v>
      </c>
      <c r="D361" s="206" t="s">
        <v>138</v>
      </c>
      <c r="E361" s="207" t="s">
        <v>396</v>
      </c>
      <c r="F361" s="208" t="s">
        <v>397</v>
      </c>
      <c r="G361" s="209" t="s">
        <v>341</v>
      </c>
      <c r="H361" s="210">
        <v>1</v>
      </c>
      <c r="I361" s="211"/>
      <c r="J361" s="212">
        <f>ROUND(I361*H361,2)</f>
        <v>0</v>
      </c>
      <c r="K361" s="208" t="s">
        <v>142</v>
      </c>
      <c r="L361" s="46"/>
      <c r="M361" s="213" t="s">
        <v>19</v>
      </c>
      <c r="N361" s="214" t="s">
        <v>48</v>
      </c>
      <c r="O361" s="86"/>
      <c r="P361" s="215">
        <f>O361*H361</f>
        <v>0</v>
      </c>
      <c r="Q361" s="215">
        <v>0.01823</v>
      </c>
      <c r="R361" s="215">
        <f>Q361*H361</f>
        <v>0.01823</v>
      </c>
      <c r="S361" s="215">
        <v>0</v>
      </c>
      <c r="T361" s="216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17" t="s">
        <v>184</v>
      </c>
      <c r="AT361" s="217" t="s">
        <v>138</v>
      </c>
      <c r="AU361" s="217" t="s">
        <v>144</v>
      </c>
      <c r="AY361" s="19" t="s">
        <v>135</v>
      </c>
      <c r="BE361" s="218">
        <f>IF(N361="základní",J361,0)</f>
        <v>0</v>
      </c>
      <c r="BF361" s="218">
        <f>IF(N361="snížená",J361,0)</f>
        <v>0</v>
      </c>
      <c r="BG361" s="218">
        <f>IF(N361="zákl. přenesená",J361,0)</f>
        <v>0</v>
      </c>
      <c r="BH361" s="218">
        <f>IF(N361="sníž. přenesená",J361,0)</f>
        <v>0</v>
      </c>
      <c r="BI361" s="218">
        <f>IF(N361="nulová",J361,0)</f>
        <v>0</v>
      </c>
      <c r="BJ361" s="19" t="s">
        <v>144</v>
      </c>
      <c r="BK361" s="218">
        <f>ROUND(I361*H361,2)</f>
        <v>0</v>
      </c>
      <c r="BL361" s="19" t="s">
        <v>184</v>
      </c>
      <c r="BM361" s="217" t="s">
        <v>398</v>
      </c>
    </row>
    <row r="362" s="2" customFormat="1">
      <c r="A362" s="40"/>
      <c r="B362" s="41"/>
      <c r="C362" s="42"/>
      <c r="D362" s="219" t="s">
        <v>145</v>
      </c>
      <c r="E362" s="42"/>
      <c r="F362" s="220" t="s">
        <v>399</v>
      </c>
      <c r="G362" s="42"/>
      <c r="H362" s="42"/>
      <c r="I362" s="221"/>
      <c r="J362" s="42"/>
      <c r="K362" s="42"/>
      <c r="L362" s="46"/>
      <c r="M362" s="222"/>
      <c r="N362" s="223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145</v>
      </c>
      <c r="AU362" s="19" t="s">
        <v>144</v>
      </c>
    </row>
    <row r="363" s="2" customFormat="1" ht="37.8" customHeight="1">
      <c r="A363" s="40"/>
      <c r="B363" s="41"/>
      <c r="C363" s="206" t="s">
        <v>297</v>
      </c>
      <c r="D363" s="206" t="s">
        <v>138</v>
      </c>
      <c r="E363" s="207" t="s">
        <v>400</v>
      </c>
      <c r="F363" s="208" t="s">
        <v>401</v>
      </c>
      <c r="G363" s="209" t="s">
        <v>341</v>
      </c>
      <c r="H363" s="210">
        <v>1</v>
      </c>
      <c r="I363" s="211"/>
      <c r="J363" s="212">
        <f>ROUND(I363*H363,2)</f>
        <v>0</v>
      </c>
      <c r="K363" s="208" t="s">
        <v>142</v>
      </c>
      <c r="L363" s="46"/>
      <c r="M363" s="213" t="s">
        <v>19</v>
      </c>
      <c r="N363" s="214" t="s">
        <v>48</v>
      </c>
      <c r="O363" s="86"/>
      <c r="P363" s="215">
        <f>O363*H363</f>
        <v>0</v>
      </c>
      <c r="Q363" s="215">
        <v>0.0099605301999999996</v>
      </c>
      <c r="R363" s="215">
        <f>Q363*H363</f>
        <v>0.0099605301999999996</v>
      </c>
      <c r="S363" s="215">
        <v>0</v>
      </c>
      <c r="T363" s="216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7" t="s">
        <v>184</v>
      </c>
      <c r="AT363" s="217" t="s">
        <v>138</v>
      </c>
      <c r="AU363" s="217" t="s">
        <v>144</v>
      </c>
      <c r="AY363" s="19" t="s">
        <v>135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9" t="s">
        <v>144</v>
      </c>
      <c r="BK363" s="218">
        <f>ROUND(I363*H363,2)</f>
        <v>0</v>
      </c>
      <c r="BL363" s="19" t="s">
        <v>184</v>
      </c>
      <c r="BM363" s="217" t="s">
        <v>402</v>
      </c>
    </row>
    <row r="364" s="2" customFormat="1">
      <c r="A364" s="40"/>
      <c r="B364" s="41"/>
      <c r="C364" s="42"/>
      <c r="D364" s="219" t="s">
        <v>145</v>
      </c>
      <c r="E364" s="42"/>
      <c r="F364" s="220" t="s">
        <v>403</v>
      </c>
      <c r="G364" s="42"/>
      <c r="H364" s="42"/>
      <c r="I364" s="221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145</v>
      </c>
      <c r="AU364" s="19" t="s">
        <v>144</v>
      </c>
    </row>
    <row r="365" s="2" customFormat="1" ht="21.75" customHeight="1">
      <c r="A365" s="40"/>
      <c r="B365" s="41"/>
      <c r="C365" s="206" t="s">
        <v>404</v>
      </c>
      <c r="D365" s="206" t="s">
        <v>138</v>
      </c>
      <c r="E365" s="207" t="s">
        <v>405</v>
      </c>
      <c r="F365" s="208" t="s">
        <v>406</v>
      </c>
      <c r="G365" s="209" t="s">
        <v>341</v>
      </c>
      <c r="H365" s="210">
        <v>1</v>
      </c>
      <c r="I365" s="211"/>
      <c r="J365" s="212">
        <f>ROUND(I365*H365,2)</f>
        <v>0</v>
      </c>
      <c r="K365" s="208" t="s">
        <v>142</v>
      </c>
      <c r="L365" s="46"/>
      <c r="M365" s="213" t="s">
        <v>19</v>
      </c>
      <c r="N365" s="214" t="s">
        <v>48</v>
      </c>
      <c r="O365" s="86"/>
      <c r="P365" s="215">
        <f>O365*H365</f>
        <v>0</v>
      </c>
      <c r="Q365" s="215">
        <v>0.0018891400000000001</v>
      </c>
      <c r="R365" s="215">
        <f>Q365*H365</f>
        <v>0.0018891400000000001</v>
      </c>
      <c r="S365" s="215">
        <v>0</v>
      </c>
      <c r="T365" s="216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17" t="s">
        <v>184</v>
      </c>
      <c r="AT365" s="217" t="s">
        <v>138</v>
      </c>
      <c r="AU365" s="217" t="s">
        <v>144</v>
      </c>
      <c r="AY365" s="19" t="s">
        <v>135</v>
      </c>
      <c r="BE365" s="218">
        <f>IF(N365="základní",J365,0)</f>
        <v>0</v>
      </c>
      <c r="BF365" s="218">
        <f>IF(N365="snížená",J365,0)</f>
        <v>0</v>
      </c>
      <c r="BG365" s="218">
        <f>IF(N365="zákl. přenesená",J365,0)</f>
        <v>0</v>
      </c>
      <c r="BH365" s="218">
        <f>IF(N365="sníž. přenesená",J365,0)</f>
        <v>0</v>
      </c>
      <c r="BI365" s="218">
        <f>IF(N365="nulová",J365,0)</f>
        <v>0</v>
      </c>
      <c r="BJ365" s="19" t="s">
        <v>144</v>
      </c>
      <c r="BK365" s="218">
        <f>ROUND(I365*H365,2)</f>
        <v>0</v>
      </c>
      <c r="BL365" s="19" t="s">
        <v>184</v>
      </c>
      <c r="BM365" s="217" t="s">
        <v>407</v>
      </c>
    </row>
    <row r="366" s="2" customFormat="1">
      <c r="A366" s="40"/>
      <c r="B366" s="41"/>
      <c r="C366" s="42"/>
      <c r="D366" s="219" t="s">
        <v>145</v>
      </c>
      <c r="E366" s="42"/>
      <c r="F366" s="220" t="s">
        <v>408</v>
      </c>
      <c r="G366" s="42"/>
      <c r="H366" s="42"/>
      <c r="I366" s="221"/>
      <c r="J366" s="42"/>
      <c r="K366" s="42"/>
      <c r="L366" s="46"/>
      <c r="M366" s="222"/>
      <c r="N366" s="223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145</v>
      </c>
      <c r="AU366" s="19" t="s">
        <v>144</v>
      </c>
    </row>
    <row r="367" s="2" customFormat="1" ht="24.15" customHeight="1">
      <c r="A367" s="40"/>
      <c r="B367" s="41"/>
      <c r="C367" s="206" t="s">
        <v>302</v>
      </c>
      <c r="D367" s="206" t="s">
        <v>138</v>
      </c>
      <c r="E367" s="207" t="s">
        <v>409</v>
      </c>
      <c r="F367" s="208" t="s">
        <v>410</v>
      </c>
      <c r="G367" s="209" t="s">
        <v>341</v>
      </c>
      <c r="H367" s="210">
        <v>1</v>
      </c>
      <c r="I367" s="211"/>
      <c r="J367" s="212">
        <f>ROUND(I367*H367,2)</f>
        <v>0</v>
      </c>
      <c r="K367" s="208" t="s">
        <v>142</v>
      </c>
      <c r="L367" s="46"/>
      <c r="M367" s="213" t="s">
        <v>19</v>
      </c>
      <c r="N367" s="214" t="s">
        <v>48</v>
      </c>
      <c r="O367" s="86"/>
      <c r="P367" s="215">
        <f>O367*H367</f>
        <v>0</v>
      </c>
      <c r="Q367" s="215">
        <v>0.0017191400000000001</v>
      </c>
      <c r="R367" s="215">
        <f>Q367*H367</f>
        <v>0.0017191400000000001</v>
      </c>
      <c r="S367" s="215">
        <v>0</v>
      </c>
      <c r="T367" s="216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17" t="s">
        <v>184</v>
      </c>
      <c r="AT367" s="217" t="s">
        <v>138</v>
      </c>
      <c r="AU367" s="217" t="s">
        <v>144</v>
      </c>
      <c r="AY367" s="19" t="s">
        <v>135</v>
      </c>
      <c r="BE367" s="218">
        <f>IF(N367="základní",J367,0)</f>
        <v>0</v>
      </c>
      <c r="BF367" s="218">
        <f>IF(N367="snížená",J367,0)</f>
        <v>0</v>
      </c>
      <c r="BG367" s="218">
        <f>IF(N367="zákl. přenesená",J367,0)</f>
        <v>0</v>
      </c>
      <c r="BH367" s="218">
        <f>IF(N367="sníž. přenesená",J367,0)</f>
        <v>0</v>
      </c>
      <c r="BI367" s="218">
        <f>IF(N367="nulová",J367,0)</f>
        <v>0</v>
      </c>
      <c r="BJ367" s="19" t="s">
        <v>144</v>
      </c>
      <c r="BK367" s="218">
        <f>ROUND(I367*H367,2)</f>
        <v>0</v>
      </c>
      <c r="BL367" s="19" t="s">
        <v>184</v>
      </c>
      <c r="BM367" s="217" t="s">
        <v>411</v>
      </c>
    </row>
    <row r="368" s="2" customFormat="1">
      <c r="A368" s="40"/>
      <c r="B368" s="41"/>
      <c r="C368" s="42"/>
      <c r="D368" s="219" t="s">
        <v>145</v>
      </c>
      <c r="E368" s="42"/>
      <c r="F368" s="220" t="s">
        <v>412</v>
      </c>
      <c r="G368" s="42"/>
      <c r="H368" s="42"/>
      <c r="I368" s="221"/>
      <c r="J368" s="42"/>
      <c r="K368" s="42"/>
      <c r="L368" s="46"/>
      <c r="M368" s="222"/>
      <c r="N368" s="223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145</v>
      </c>
      <c r="AU368" s="19" t="s">
        <v>144</v>
      </c>
    </row>
    <row r="369" s="2" customFormat="1" ht="21.75" customHeight="1">
      <c r="A369" s="40"/>
      <c r="B369" s="41"/>
      <c r="C369" s="206" t="s">
        <v>413</v>
      </c>
      <c r="D369" s="206" t="s">
        <v>138</v>
      </c>
      <c r="E369" s="207" t="s">
        <v>414</v>
      </c>
      <c r="F369" s="208" t="s">
        <v>415</v>
      </c>
      <c r="G369" s="209" t="s">
        <v>341</v>
      </c>
      <c r="H369" s="210">
        <v>2</v>
      </c>
      <c r="I369" s="211"/>
      <c r="J369" s="212">
        <f>ROUND(I369*H369,2)</f>
        <v>0</v>
      </c>
      <c r="K369" s="208" t="s">
        <v>142</v>
      </c>
      <c r="L369" s="46"/>
      <c r="M369" s="213" t="s">
        <v>19</v>
      </c>
      <c r="N369" s="214" t="s">
        <v>48</v>
      </c>
      <c r="O369" s="86"/>
      <c r="P369" s="215">
        <f>O369*H369</f>
        <v>0</v>
      </c>
      <c r="Q369" s="215">
        <v>0.0018</v>
      </c>
      <c r="R369" s="215">
        <f>Q369*H369</f>
        <v>0.0035999999999999999</v>
      </c>
      <c r="S369" s="215">
        <v>0</v>
      </c>
      <c r="T369" s="216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7" t="s">
        <v>184</v>
      </c>
      <c r="AT369" s="217" t="s">
        <v>138</v>
      </c>
      <c r="AU369" s="217" t="s">
        <v>144</v>
      </c>
      <c r="AY369" s="19" t="s">
        <v>135</v>
      </c>
      <c r="BE369" s="218">
        <f>IF(N369="základní",J369,0)</f>
        <v>0</v>
      </c>
      <c r="BF369" s="218">
        <f>IF(N369="snížená",J369,0)</f>
        <v>0</v>
      </c>
      <c r="BG369" s="218">
        <f>IF(N369="zákl. přenesená",J369,0)</f>
        <v>0</v>
      </c>
      <c r="BH369" s="218">
        <f>IF(N369="sníž. přenesená",J369,0)</f>
        <v>0</v>
      </c>
      <c r="BI369" s="218">
        <f>IF(N369="nulová",J369,0)</f>
        <v>0</v>
      </c>
      <c r="BJ369" s="19" t="s">
        <v>144</v>
      </c>
      <c r="BK369" s="218">
        <f>ROUND(I369*H369,2)</f>
        <v>0</v>
      </c>
      <c r="BL369" s="19" t="s">
        <v>184</v>
      </c>
      <c r="BM369" s="217" t="s">
        <v>416</v>
      </c>
    </row>
    <row r="370" s="2" customFormat="1">
      <c r="A370" s="40"/>
      <c r="B370" s="41"/>
      <c r="C370" s="42"/>
      <c r="D370" s="219" t="s">
        <v>145</v>
      </c>
      <c r="E370" s="42"/>
      <c r="F370" s="220" t="s">
        <v>417</v>
      </c>
      <c r="G370" s="42"/>
      <c r="H370" s="42"/>
      <c r="I370" s="221"/>
      <c r="J370" s="42"/>
      <c r="K370" s="42"/>
      <c r="L370" s="46"/>
      <c r="M370" s="222"/>
      <c r="N370" s="223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145</v>
      </c>
      <c r="AU370" s="19" t="s">
        <v>144</v>
      </c>
    </row>
    <row r="371" s="2" customFormat="1" ht="24.15" customHeight="1">
      <c r="A371" s="40"/>
      <c r="B371" s="41"/>
      <c r="C371" s="206" t="s">
        <v>309</v>
      </c>
      <c r="D371" s="206" t="s">
        <v>138</v>
      </c>
      <c r="E371" s="207" t="s">
        <v>418</v>
      </c>
      <c r="F371" s="208" t="s">
        <v>419</v>
      </c>
      <c r="G371" s="209" t="s">
        <v>341</v>
      </c>
      <c r="H371" s="210">
        <v>1</v>
      </c>
      <c r="I371" s="211"/>
      <c r="J371" s="212">
        <f>ROUND(I371*H371,2)</f>
        <v>0</v>
      </c>
      <c r="K371" s="208" t="s">
        <v>142</v>
      </c>
      <c r="L371" s="46"/>
      <c r="M371" s="213" t="s">
        <v>19</v>
      </c>
      <c r="N371" s="214" t="s">
        <v>48</v>
      </c>
      <c r="O371" s="86"/>
      <c r="P371" s="215">
        <f>O371*H371</f>
        <v>0</v>
      </c>
      <c r="Q371" s="215">
        <v>0.00311014</v>
      </c>
      <c r="R371" s="215">
        <f>Q371*H371</f>
        <v>0.00311014</v>
      </c>
      <c r="S371" s="215">
        <v>0</v>
      </c>
      <c r="T371" s="216">
        <f>S371*H371</f>
        <v>0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17" t="s">
        <v>184</v>
      </c>
      <c r="AT371" s="217" t="s">
        <v>138</v>
      </c>
      <c r="AU371" s="217" t="s">
        <v>144</v>
      </c>
      <c r="AY371" s="19" t="s">
        <v>135</v>
      </c>
      <c r="BE371" s="218">
        <f>IF(N371="základní",J371,0)</f>
        <v>0</v>
      </c>
      <c r="BF371" s="218">
        <f>IF(N371="snížená",J371,0)</f>
        <v>0</v>
      </c>
      <c r="BG371" s="218">
        <f>IF(N371="zákl. přenesená",J371,0)</f>
        <v>0</v>
      </c>
      <c r="BH371" s="218">
        <f>IF(N371="sníž. přenesená",J371,0)</f>
        <v>0</v>
      </c>
      <c r="BI371" s="218">
        <f>IF(N371="nulová",J371,0)</f>
        <v>0</v>
      </c>
      <c r="BJ371" s="19" t="s">
        <v>144</v>
      </c>
      <c r="BK371" s="218">
        <f>ROUND(I371*H371,2)</f>
        <v>0</v>
      </c>
      <c r="BL371" s="19" t="s">
        <v>184</v>
      </c>
      <c r="BM371" s="217" t="s">
        <v>420</v>
      </c>
    </row>
    <row r="372" s="2" customFormat="1">
      <c r="A372" s="40"/>
      <c r="B372" s="41"/>
      <c r="C372" s="42"/>
      <c r="D372" s="219" t="s">
        <v>145</v>
      </c>
      <c r="E372" s="42"/>
      <c r="F372" s="220" t="s">
        <v>421</v>
      </c>
      <c r="G372" s="42"/>
      <c r="H372" s="42"/>
      <c r="I372" s="221"/>
      <c r="J372" s="42"/>
      <c r="K372" s="42"/>
      <c r="L372" s="46"/>
      <c r="M372" s="222"/>
      <c r="N372" s="223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145</v>
      </c>
      <c r="AU372" s="19" t="s">
        <v>144</v>
      </c>
    </row>
    <row r="373" s="2" customFormat="1" ht="24.15" customHeight="1">
      <c r="A373" s="40"/>
      <c r="B373" s="41"/>
      <c r="C373" s="206" t="s">
        <v>422</v>
      </c>
      <c r="D373" s="206" t="s">
        <v>138</v>
      </c>
      <c r="E373" s="207" t="s">
        <v>423</v>
      </c>
      <c r="F373" s="208" t="s">
        <v>424</v>
      </c>
      <c r="G373" s="209" t="s">
        <v>341</v>
      </c>
      <c r="H373" s="210">
        <v>1</v>
      </c>
      <c r="I373" s="211"/>
      <c r="J373" s="212">
        <f>ROUND(I373*H373,2)</f>
        <v>0</v>
      </c>
      <c r="K373" s="208" t="s">
        <v>142</v>
      </c>
      <c r="L373" s="46"/>
      <c r="M373" s="213" t="s">
        <v>19</v>
      </c>
      <c r="N373" s="214" t="s">
        <v>48</v>
      </c>
      <c r="O373" s="86"/>
      <c r="P373" s="215">
        <f>O373*H373</f>
        <v>0</v>
      </c>
      <c r="Q373" s="215">
        <v>0.028718717000000001</v>
      </c>
      <c r="R373" s="215">
        <f>Q373*H373</f>
        <v>0.028718717000000001</v>
      </c>
      <c r="S373" s="215">
        <v>0</v>
      </c>
      <c r="T373" s="216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17" t="s">
        <v>184</v>
      </c>
      <c r="AT373" s="217" t="s">
        <v>138</v>
      </c>
      <c r="AU373" s="217" t="s">
        <v>144</v>
      </c>
      <c r="AY373" s="19" t="s">
        <v>135</v>
      </c>
      <c r="BE373" s="218">
        <f>IF(N373="základní",J373,0)</f>
        <v>0</v>
      </c>
      <c r="BF373" s="218">
        <f>IF(N373="snížená",J373,0)</f>
        <v>0</v>
      </c>
      <c r="BG373" s="218">
        <f>IF(N373="zákl. přenesená",J373,0)</f>
        <v>0</v>
      </c>
      <c r="BH373" s="218">
        <f>IF(N373="sníž. přenesená",J373,0)</f>
        <v>0</v>
      </c>
      <c r="BI373" s="218">
        <f>IF(N373="nulová",J373,0)</f>
        <v>0</v>
      </c>
      <c r="BJ373" s="19" t="s">
        <v>144</v>
      </c>
      <c r="BK373" s="218">
        <f>ROUND(I373*H373,2)</f>
        <v>0</v>
      </c>
      <c r="BL373" s="19" t="s">
        <v>184</v>
      </c>
      <c r="BM373" s="217" t="s">
        <v>425</v>
      </c>
    </row>
    <row r="374" s="2" customFormat="1">
      <c r="A374" s="40"/>
      <c r="B374" s="41"/>
      <c r="C374" s="42"/>
      <c r="D374" s="219" t="s">
        <v>145</v>
      </c>
      <c r="E374" s="42"/>
      <c r="F374" s="220" t="s">
        <v>426</v>
      </c>
      <c r="G374" s="42"/>
      <c r="H374" s="42"/>
      <c r="I374" s="221"/>
      <c r="J374" s="42"/>
      <c r="K374" s="42"/>
      <c r="L374" s="46"/>
      <c r="M374" s="222"/>
      <c r="N374" s="223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145</v>
      </c>
      <c r="AU374" s="19" t="s">
        <v>144</v>
      </c>
    </row>
    <row r="375" s="2" customFormat="1" ht="44.25" customHeight="1">
      <c r="A375" s="40"/>
      <c r="B375" s="41"/>
      <c r="C375" s="206" t="s">
        <v>427</v>
      </c>
      <c r="D375" s="206" t="s">
        <v>138</v>
      </c>
      <c r="E375" s="207" t="s">
        <v>428</v>
      </c>
      <c r="F375" s="208" t="s">
        <v>429</v>
      </c>
      <c r="G375" s="209" t="s">
        <v>341</v>
      </c>
      <c r="H375" s="210">
        <v>1</v>
      </c>
      <c r="I375" s="211"/>
      <c r="J375" s="212">
        <f>ROUND(I375*H375,2)</f>
        <v>0</v>
      </c>
      <c r="K375" s="208" t="s">
        <v>142</v>
      </c>
      <c r="L375" s="46"/>
      <c r="M375" s="213" t="s">
        <v>19</v>
      </c>
      <c r="N375" s="214" t="s">
        <v>48</v>
      </c>
      <c r="O375" s="86"/>
      <c r="P375" s="215">
        <f>O375*H375</f>
        <v>0</v>
      </c>
      <c r="Q375" s="215">
        <v>0.055341910000000001</v>
      </c>
      <c r="R375" s="215">
        <f>Q375*H375</f>
        <v>0.055341910000000001</v>
      </c>
      <c r="S375" s="215">
        <v>0</v>
      </c>
      <c r="T375" s="216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17" t="s">
        <v>184</v>
      </c>
      <c r="AT375" s="217" t="s">
        <v>138</v>
      </c>
      <c r="AU375" s="217" t="s">
        <v>144</v>
      </c>
      <c r="AY375" s="19" t="s">
        <v>135</v>
      </c>
      <c r="BE375" s="218">
        <f>IF(N375="základní",J375,0)</f>
        <v>0</v>
      </c>
      <c r="BF375" s="218">
        <f>IF(N375="snížená",J375,0)</f>
        <v>0</v>
      </c>
      <c r="BG375" s="218">
        <f>IF(N375="zákl. přenesená",J375,0)</f>
        <v>0</v>
      </c>
      <c r="BH375" s="218">
        <f>IF(N375="sníž. přenesená",J375,0)</f>
        <v>0</v>
      </c>
      <c r="BI375" s="218">
        <f>IF(N375="nulová",J375,0)</f>
        <v>0</v>
      </c>
      <c r="BJ375" s="19" t="s">
        <v>144</v>
      </c>
      <c r="BK375" s="218">
        <f>ROUND(I375*H375,2)</f>
        <v>0</v>
      </c>
      <c r="BL375" s="19" t="s">
        <v>184</v>
      </c>
      <c r="BM375" s="217" t="s">
        <v>430</v>
      </c>
    </row>
    <row r="376" s="2" customFormat="1">
      <c r="A376" s="40"/>
      <c r="B376" s="41"/>
      <c r="C376" s="42"/>
      <c r="D376" s="219" t="s">
        <v>145</v>
      </c>
      <c r="E376" s="42"/>
      <c r="F376" s="220" t="s">
        <v>431</v>
      </c>
      <c r="G376" s="42"/>
      <c r="H376" s="42"/>
      <c r="I376" s="221"/>
      <c r="J376" s="42"/>
      <c r="K376" s="42"/>
      <c r="L376" s="46"/>
      <c r="M376" s="222"/>
      <c r="N376" s="223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145</v>
      </c>
      <c r="AU376" s="19" t="s">
        <v>144</v>
      </c>
    </row>
    <row r="377" s="2" customFormat="1" ht="16.5" customHeight="1">
      <c r="A377" s="40"/>
      <c r="B377" s="41"/>
      <c r="C377" s="206" t="s">
        <v>432</v>
      </c>
      <c r="D377" s="206" t="s">
        <v>138</v>
      </c>
      <c r="E377" s="207" t="s">
        <v>433</v>
      </c>
      <c r="F377" s="208" t="s">
        <v>434</v>
      </c>
      <c r="G377" s="209" t="s">
        <v>341</v>
      </c>
      <c r="H377" s="210">
        <v>1</v>
      </c>
      <c r="I377" s="211"/>
      <c r="J377" s="212">
        <f>ROUND(I377*H377,2)</f>
        <v>0</v>
      </c>
      <c r="K377" s="208" t="s">
        <v>19</v>
      </c>
      <c r="L377" s="46"/>
      <c r="M377" s="213" t="s">
        <v>19</v>
      </c>
      <c r="N377" s="214" t="s">
        <v>48</v>
      </c>
      <c r="O377" s="86"/>
      <c r="P377" s="215">
        <f>O377*H377</f>
        <v>0</v>
      </c>
      <c r="Q377" s="215">
        <v>0.0031099999999999999</v>
      </c>
      <c r="R377" s="215">
        <f>Q377*H377</f>
        <v>0.0031099999999999999</v>
      </c>
      <c r="S377" s="215">
        <v>0</v>
      </c>
      <c r="T377" s="216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7" t="s">
        <v>184</v>
      </c>
      <c r="AT377" s="217" t="s">
        <v>138</v>
      </c>
      <c r="AU377" s="217" t="s">
        <v>144</v>
      </c>
      <c r="AY377" s="19" t="s">
        <v>135</v>
      </c>
      <c r="BE377" s="218">
        <f>IF(N377="základní",J377,0)</f>
        <v>0</v>
      </c>
      <c r="BF377" s="218">
        <f>IF(N377="snížená",J377,0)</f>
        <v>0</v>
      </c>
      <c r="BG377" s="218">
        <f>IF(N377="zákl. přenesená",J377,0)</f>
        <v>0</v>
      </c>
      <c r="BH377" s="218">
        <f>IF(N377="sníž. přenesená",J377,0)</f>
        <v>0</v>
      </c>
      <c r="BI377" s="218">
        <f>IF(N377="nulová",J377,0)</f>
        <v>0</v>
      </c>
      <c r="BJ377" s="19" t="s">
        <v>144</v>
      </c>
      <c r="BK377" s="218">
        <f>ROUND(I377*H377,2)</f>
        <v>0</v>
      </c>
      <c r="BL377" s="19" t="s">
        <v>184</v>
      </c>
      <c r="BM377" s="217" t="s">
        <v>435</v>
      </c>
    </row>
    <row r="378" s="2" customFormat="1" ht="49.05" customHeight="1">
      <c r="A378" s="40"/>
      <c r="B378" s="41"/>
      <c r="C378" s="206" t="s">
        <v>436</v>
      </c>
      <c r="D378" s="206" t="s">
        <v>138</v>
      </c>
      <c r="E378" s="207" t="s">
        <v>437</v>
      </c>
      <c r="F378" s="208" t="s">
        <v>438</v>
      </c>
      <c r="G378" s="209" t="s">
        <v>333</v>
      </c>
      <c r="H378" s="268"/>
      <c r="I378" s="211"/>
      <c r="J378" s="212">
        <f>ROUND(I378*H378,2)</f>
        <v>0</v>
      </c>
      <c r="K378" s="208" t="s">
        <v>142</v>
      </c>
      <c r="L378" s="46"/>
      <c r="M378" s="213" t="s">
        <v>19</v>
      </c>
      <c r="N378" s="214" t="s">
        <v>48</v>
      </c>
      <c r="O378" s="86"/>
      <c r="P378" s="215">
        <f>O378*H378</f>
        <v>0</v>
      </c>
      <c r="Q378" s="215">
        <v>0</v>
      </c>
      <c r="R378" s="215">
        <f>Q378*H378</f>
        <v>0</v>
      </c>
      <c r="S378" s="215">
        <v>0</v>
      </c>
      <c r="T378" s="216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17" t="s">
        <v>184</v>
      </c>
      <c r="AT378" s="217" t="s">
        <v>138</v>
      </c>
      <c r="AU378" s="217" t="s">
        <v>144</v>
      </c>
      <c r="AY378" s="19" t="s">
        <v>135</v>
      </c>
      <c r="BE378" s="218">
        <f>IF(N378="základní",J378,0)</f>
        <v>0</v>
      </c>
      <c r="BF378" s="218">
        <f>IF(N378="snížená",J378,0)</f>
        <v>0</v>
      </c>
      <c r="BG378" s="218">
        <f>IF(N378="zákl. přenesená",J378,0)</f>
        <v>0</v>
      </c>
      <c r="BH378" s="218">
        <f>IF(N378="sníž. přenesená",J378,0)</f>
        <v>0</v>
      </c>
      <c r="BI378" s="218">
        <f>IF(N378="nulová",J378,0)</f>
        <v>0</v>
      </c>
      <c r="BJ378" s="19" t="s">
        <v>144</v>
      </c>
      <c r="BK378" s="218">
        <f>ROUND(I378*H378,2)</f>
        <v>0</v>
      </c>
      <c r="BL378" s="19" t="s">
        <v>184</v>
      </c>
      <c r="BM378" s="217" t="s">
        <v>439</v>
      </c>
    </row>
    <row r="379" s="2" customFormat="1">
      <c r="A379" s="40"/>
      <c r="B379" s="41"/>
      <c r="C379" s="42"/>
      <c r="D379" s="219" t="s">
        <v>145</v>
      </c>
      <c r="E379" s="42"/>
      <c r="F379" s="220" t="s">
        <v>440</v>
      </c>
      <c r="G379" s="42"/>
      <c r="H379" s="42"/>
      <c r="I379" s="221"/>
      <c r="J379" s="42"/>
      <c r="K379" s="42"/>
      <c r="L379" s="46"/>
      <c r="M379" s="222"/>
      <c r="N379" s="223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145</v>
      </c>
      <c r="AU379" s="19" t="s">
        <v>144</v>
      </c>
    </row>
    <row r="380" s="12" customFormat="1" ht="22.8" customHeight="1">
      <c r="A380" s="12"/>
      <c r="B380" s="190"/>
      <c r="C380" s="191"/>
      <c r="D380" s="192" t="s">
        <v>75</v>
      </c>
      <c r="E380" s="204" t="s">
        <v>441</v>
      </c>
      <c r="F380" s="204" t="s">
        <v>442</v>
      </c>
      <c r="G380" s="191"/>
      <c r="H380" s="191"/>
      <c r="I380" s="194"/>
      <c r="J380" s="205">
        <f>BK380</f>
        <v>0</v>
      </c>
      <c r="K380" s="191"/>
      <c r="L380" s="196"/>
      <c r="M380" s="197"/>
      <c r="N380" s="198"/>
      <c r="O380" s="198"/>
      <c r="P380" s="199">
        <f>SUM(P381:P394)</f>
        <v>0</v>
      </c>
      <c r="Q380" s="198"/>
      <c r="R380" s="199">
        <f>SUM(R381:R394)</f>
        <v>0.0029955599999999995</v>
      </c>
      <c r="S380" s="198"/>
      <c r="T380" s="200">
        <f>SUM(T381:T394)</f>
        <v>0.01524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01" t="s">
        <v>144</v>
      </c>
      <c r="AT380" s="202" t="s">
        <v>75</v>
      </c>
      <c r="AU380" s="202" t="s">
        <v>84</v>
      </c>
      <c r="AY380" s="201" t="s">
        <v>135</v>
      </c>
      <c r="BK380" s="203">
        <f>SUM(BK381:BK394)</f>
        <v>0</v>
      </c>
    </row>
    <row r="381" s="2" customFormat="1" ht="21.75" customHeight="1">
      <c r="A381" s="40"/>
      <c r="B381" s="41"/>
      <c r="C381" s="206" t="s">
        <v>443</v>
      </c>
      <c r="D381" s="206" t="s">
        <v>138</v>
      </c>
      <c r="E381" s="207" t="s">
        <v>444</v>
      </c>
      <c r="F381" s="208" t="s">
        <v>445</v>
      </c>
      <c r="G381" s="209" t="s">
        <v>446</v>
      </c>
      <c r="H381" s="210">
        <v>6</v>
      </c>
      <c r="I381" s="211"/>
      <c r="J381" s="212">
        <f>ROUND(I381*H381,2)</f>
        <v>0</v>
      </c>
      <c r="K381" s="208" t="s">
        <v>142</v>
      </c>
      <c r="L381" s="46"/>
      <c r="M381" s="213" t="s">
        <v>19</v>
      </c>
      <c r="N381" s="214" t="s">
        <v>48</v>
      </c>
      <c r="O381" s="86"/>
      <c r="P381" s="215">
        <f>O381*H381</f>
        <v>0</v>
      </c>
      <c r="Q381" s="215">
        <v>3.8000000000000002E-05</v>
      </c>
      <c r="R381" s="215">
        <f>Q381*H381</f>
        <v>0.00022800000000000001</v>
      </c>
      <c r="S381" s="215">
        <v>0.0025400000000000002</v>
      </c>
      <c r="T381" s="216">
        <f>S381*H381</f>
        <v>0.01524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7" t="s">
        <v>184</v>
      </c>
      <c r="AT381" s="217" t="s">
        <v>138</v>
      </c>
      <c r="AU381" s="217" t="s">
        <v>144</v>
      </c>
      <c r="AY381" s="19" t="s">
        <v>135</v>
      </c>
      <c r="BE381" s="218">
        <f>IF(N381="základní",J381,0)</f>
        <v>0</v>
      </c>
      <c r="BF381" s="218">
        <f>IF(N381="snížená",J381,0)</f>
        <v>0</v>
      </c>
      <c r="BG381" s="218">
        <f>IF(N381="zákl. přenesená",J381,0)</f>
        <v>0</v>
      </c>
      <c r="BH381" s="218">
        <f>IF(N381="sníž. přenesená",J381,0)</f>
        <v>0</v>
      </c>
      <c r="BI381" s="218">
        <f>IF(N381="nulová",J381,0)</f>
        <v>0</v>
      </c>
      <c r="BJ381" s="19" t="s">
        <v>144</v>
      </c>
      <c r="BK381" s="218">
        <f>ROUND(I381*H381,2)</f>
        <v>0</v>
      </c>
      <c r="BL381" s="19" t="s">
        <v>184</v>
      </c>
      <c r="BM381" s="217" t="s">
        <v>447</v>
      </c>
    </row>
    <row r="382" s="2" customFormat="1">
      <c r="A382" s="40"/>
      <c r="B382" s="41"/>
      <c r="C382" s="42"/>
      <c r="D382" s="219" t="s">
        <v>145</v>
      </c>
      <c r="E382" s="42"/>
      <c r="F382" s="220" t="s">
        <v>448</v>
      </c>
      <c r="G382" s="42"/>
      <c r="H382" s="42"/>
      <c r="I382" s="221"/>
      <c r="J382" s="42"/>
      <c r="K382" s="42"/>
      <c r="L382" s="46"/>
      <c r="M382" s="222"/>
      <c r="N382" s="223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145</v>
      </c>
      <c r="AU382" s="19" t="s">
        <v>144</v>
      </c>
    </row>
    <row r="383" s="15" customFormat="1">
      <c r="A383" s="15"/>
      <c r="B383" s="247"/>
      <c r="C383" s="248"/>
      <c r="D383" s="226" t="s">
        <v>147</v>
      </c>
      <c r="E383" s="249" t="s">
        <v>19</v>
      </c>
      <c r="F383" s="250" t="s">
        <v>449</v>
      </c>
      <c r="G383" s="248"/>
      <c r="H383" s="249" t="s">
        <v>19</v>
      </c>
      <c r="I383" s="251"/>
      <c r="J383" s="248"/>
      <c r="K383" s="248"/>
      <c r="L383" s="252"/>
      <c r="M383" s="253"/>
      <c r="N383" s="254"/>
      <c r="O383" s="254"/>
      <c r="P383" s="254"/>
      <c r="Q383" s="254"/>
      <c r="R383" s="254"/>
      <c r="S383" s="254"/>
      <c r="T383" s="25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56" t="s">
        <v>147</v>
      </c>
      <c r="AU383" s="256" t="s">
        <v>144</v>
      </c>
      <c r="AV383" s="15" t="s">
        <v>84</v>
      </c>
      <c r="AW383" s="15" t="s">
        <v>36</v>
      </c>
      <c r="AX383" s="15" t="s">
        <v>76</v>
      </c>
      <c r="AY383" s="256" t="s">
        <v>135</v>
      </c>
    </row>
    <row r="384" s="13" customFormat="1">
      <c r="A384" s="13"/>
      <c r="B384" s="224"/>
      <c r="C384" s="225"/>
      <c r="D384" s="226" t="s">
        <v>147</v>
      </c>
      <c r="E384" s="227" t="s">
        <v>19</v>
      </c>
      <c r="F384" s="228" t="s">
        <v>450</v>
      </c>
      <c r="G384" s="225"/>
      <c r="H384" s="229">
        <v>6</v>
      </c>
      <c r="I384" s="230"/>
      <c r="J384" s="225"/>
      <c r="K384" s="225"/>
      <c r="L384" s="231"/>
      <c r="M384" s="232"/>
      <c r="N384" s="233"/>
      <c r="O384" s="233"/>
      <c r="P384" s="233"/>
      <c r="Q384" s="233"/>
      <c r="R384" s="233"/>
      <c r="S384" s="233"/>
      <c r="T384" s="23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5" t="s">
        <v>147</v>
      </c>
      <c r="AU384" s="235" t="s">
        <v>144</v>
      </c>
      <c r="AV384" s="13" t="s">
        <v>144</v>
      </c>
      <c r="AW384" s="13" t="s">
        <v>36</v>
      </c>
      <c r="AX384" s="13" t="s">
        <v>76</v>
      </c>
      <c r="AY384" s="235" t="s">
        <v>135</v>
      </c>
    </row>
    <row r="385" s="14" customFormat="1">
      <c r="A385" s="14"/>
      <c r="B385" s="236"/>
      <c r="C385" s="237"/>
      <c r="D385" s="226" t="s">
        <v>147</v>
      </c>
      <c r="E385" s="238" t="s">
        <v>19</v>
      </c>
      <c r="F385" s="239" t="s">
        <v>149</v>
      </c>
      <c r="G385" s="237"/>
      <c r="H385" s="240">
        <v>6</v>
      </c>
      <c r="I385" s="241"/>
      <c r="J385" s="237"/>
      <c r="K385" s="237"/>
      <c r="L385" s="242"/>
      <c r="M385" s="243"/>
      <c r="N385" s="244"/>
      <c r="O385" s="244"/>
      <c r="P385" s="244"/>
      <c r="Q385" s="244"/>
      <c r="R385" s="244"/>
      <c r="S385" s="244"/>
      <c r="T385" s="245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6" t="s">
        <v>147</v>
      </c>
      <c r="AU385" s="246" t="s">
        <v>144</v>
      </c>
      <c r="AV385" s="14" t="s">
        <v>143</v>
      </c>
      <c r="AW385" s="14" t="s">
        <v>36</v>
      </c>
      <c r="AX385" s="14" t="s">
        <v>84</v>
      </c>
      <c r="AY385" s="246" t="s">
        <v>135</v>
      </c>
    </row>
    <row r="386" s="2" customFormat="1" ht="24.15" customHeight="1">
      <c r="A386" s="40"/>
      <c r="B386" s="41"/>
      <c r="C386" s="206" t="s">
        <v>451</v>
      </c>
      <c r="D386" s="206" t="s">
        <v>138</v>
      </c>
      <c r="E386" s="207" t="s">
        <v>452</v>
      </c>
      <c r="F386" s="208" t="s">
        <v>453</v>
      </c>
      <c r="G386" s="209" t="s">
        <v>446</v>
      </c>
      <c r="H386" s="210">
        <v>6</v>
      </c>
      <c r="I386" s="211"/>
      <c r="J386" s="212">
        <f>ROUND(I386*H386,2)</f>
        <v>0</v>
      </c>
      <c r="K386" s="208" t="s">
        <v>142</v>
      </c>
      <c r="L386" s="46"/>
      <c r="M386" s="213" t="s">
        <v>19</v>
      </c>
      <c r="N386" s="214" t="s">
        <v>48</v>
      </c>
      <c r="O386" s="86"/>
      <c r="P386" s="215">
        <f>O386*H386</f>
        <v>0</v>
      </c>
      <c r="Q386" s="215">
        <v>0.00045061999999999999</v>
      </c>
      <c r="R386" s="215">
        <f>Q386*H386</f>
        <v>0.0027037199999999997</v>
      </c>
      <c r="S386" s="215">
        <v>0</v>
      </c>
      <c r="T386" s="216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17" t="s">
        <v>184</v>
      </c>
      <c r="AT386" s="217" t="s">
        <v>138</v>
      </c>
      <c r="AU386" s="217" t="s">
        <v>144</v>
      </c>
      <c r="AY386" s="19" t="s">
        <v>135</v>
      </c>
      <c r="BE386" s="218">
        <f>IF(N386="základní",J386,0)</f>
        <v>0</v>
      </c>
      <c r="BF386" s="218">
        <f>IF(N386="snížená",J386,0)</f>
        <v>0</v>
      </c>
      <c r="BG386" s="218">
        <f>IF(N386="zákl. přenesená",J386,0)</f>
        <v>0</v>
      </c>
      <c r="BH386" s="218">
        <f>IF(N386="sníž. přenesená",J386,0)</f>
        <v>0</v>
      </c>
      <c r="BI386" s="218">
        <f>IF(N386="nulová",J386,0)</f>
        <v>0</v>
      </c>
      <c r="BJ386" s="19" t="s">
        <v>144</v>
      </c>
      <c r="BK386" s="218">
        <f>ROUND(I386*H386,2)</f>
        <v>0</v>
      </c>
      <c r="BL386" s="19" t="s">
        <v>184</v>
      </c>
      <c r="BM386" s="217" t="s">
        <v>454</v>
      </c>
    </row>
    <row r="387" s="2" customFormat="1">
      <c r="A387" s="40"/>
      <c r="B387" s="41"/>
      <c r="C387" s="42"/>
      <c r="D387" s="219" t="s">
        <v>145</v>
      </c>
      <c r="E387" s="42"/>
      <c r="F387" s="220" t="s">
        <v>455</v>
      </c>
      <c r="G387" s="42"/>
      <c r="H387" s="42"/>
      <c r="I387" s="221"/>
      <c r="J387" s="42"/>
      <c r="K387" s="42"/>
      <c r="L387" s="46"/>
      <c r="M387" s="222"/>
      <c r="N387" s="223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145</v>
      </c>
      <c r="AU387" s="19" t="s">
        <v>144</v>
      </c>
    </row>
    <row r="388" s="15" customFormat="1">
      <c r="A388" s="15"/>
      <c r="B388" s="247"/>
      <c r="C388" s="248"/>
      <c r="D388" s="226" t="s">
        <v>147</v>
      </c>
      <c r="E388" s="249" t="s">
        <v>19</v>
      </c>
      <c r="F388" s="250" t="s">
        <v>456</v>
      </c>
      <c r="G388" s="248"/>
      <c r="H388" s="249" t="s">
        <v>19</v>
      </c>
      <c r="I388" s="251"/>
      <c r="J388" s="248"/>
      <c r="K388" s="248"/>
      <c r="L388" s="252"/>
      <c r="M388" s="253"/>
      <c r="N388" s="254"/>
      <c r="O388" s="254"/>
      <c r="P388" s="254"/>
      <c r="Q388" s="254"/>
      <c r="R388" s="254"/>
      <c r="S388" s="254"/>
      <c r="T388" s="25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56" t="s">
        <v>147</v>
      </c>
      <c r="AU388" s="256" t="s">
        <v>144</v>
      </c>
      <c r="AV388" s="15" t="s">
        <v>84</v>
      </c>
      <c r="AW388" s="15" t="s">
        <v>36</v>
      </c>
      <c r="AX388" s="15" t="s">
        <v>76</v>
      </c>
      <c r="AY388" s="256" t="s">
        <v>135</v>
      </c>
    </row>
    <row r="389" s="13" customFormat="1">
      <c r="A389" s="13"/>
      <c r="B389" s="224"/>
      <c r="C389" s="225"/>
      <c r="D389" s="226" t="s">
        <v>147</v>
      </c>
      <c r="E389" s="227" t="s">
        <v>19</v>
      </c>
      <c r="F389" s="228" t="s">
        <v>450</v>
      </c>
      <c r="G389" s="225"/>
      <c r="H389" s="229">
        <v>6</v>
      </c>
      <c r="I389" s="230"/>
      <c r="J389" s="225"/>
      <c r="K389" s="225"/>
      <c r="L389" s="231"/>
      <c r="M389" s="232"/>
      <c r="N389" s="233"/>
      <c r="O389" s="233"/>
      <c r="P389" s="233"/>
      <c r="Q389" s="233"/>
      <c r="R389" s="233"/>
      <c r="S389" s="233"/>
      <c r="T389" s="23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5" t="s">
        <v>147</v>
      </c>
      <c r="AU389" s="235" t="s">
        <v>144</v>
      </c>
      <c r="AV389" s="13" t="s">
        <v>144</v>
      </c>
      <c r="AW389" s="13" t="s">
        <v>36</v>
      </c>
      <c r="AX389" s="13" t="s">
        <v>76</v>
      </c>
      <c r="AY389" s="235" t="s">
        <v>135</v>
      </c>
    </row>
    <row r="390" s="14" customFormat="1">
      <c r="A390" s="14"/>
      <c r="B390" s="236"/>
      <c r="C390" s="237"/>
      <c r="D390" s="226" t="s">
        <v>147</v>
      </c>
      <c r="E390" s="238" t="s">
        <v>19</v>
      </c>
      <c r="F390" s="239" t="s">
        <v>149</v>
      </c>
      <c r="G390" s="237"/>
      <c r="H390" s="240">
        <v>6</v>
      </c>
      <c r="I390" s="241"/>
      <c r="J390" s="237"/>
      <c r="K390" s="237"/>
      <c r="L390" s="242"/>
      <c r="M390" s="243"/>
      <c r="N390" s="244"/>
      <c r="O390" s="244"/>
      <c r="P390" s="244"/>
      <c r="Q390" s="244"/>
      <c r="R390" s="244"/>
      <c r="S390" s="244"/>
      <c r="T390" s="245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6" t="s">
        <v>147</v>
      </c>
      <c r="AU390" s="246" t="s">
        <v>144</v>
      </c>
      <c r="AV390" s="14" t="s">
        <v>143</v>
      </c>
      <c r="AW390" s="14" t="s">
        <v>36</v>
      </c>
      <c r="AX390" s="14" t="s">
        <v>84</v>
      </c>
      <c r="AY390" s="246" t="s">
        <v>135</v>
      </c>
    </row>
    <row r="391" s="2" customFormat="1" ht="24.15" customHeight="1">
      <c r="A391" s="40"/>
      <c r="B391" s="41"/>
      <c r="C391" s="206" t="s">
        <v>457</v>
      </c>
      <c r="D391" s="206" t="s">
        <v>138</v>
      </c>
      <c r="E391" s="207" t="s">
        <v>458</v>
      </c>
      <c r="F391" s="208" t="s">
        <v>459</v>
      </c>
      <c r="G391" s="209" t="s">
        <v>258</v>
      </c>
      <c r="H391" s="210">
        <v>6</v>
      </c>
      <c r="I391" s="211"/>
      <c r="J391" s="212">
        <f>ROUND(I391*H391,2)</f>
        <v>0</v>
      </c>
      <c r="K391" s="208" t="s">
        <v>142</v>
      </c>
      <c r="L391" s="46"/>
      <c r="M391" s="213" t="s">
        <v>19</v>
      </c>
      <c r="N391" s="214" t="s">
        <v>48</v>
      </c>
      <c r="O391" s="86"/>
      <c r="P391" s="215">
        <f>O391*H391</f>
        <v>0</v>
      </c>
      <c r="Q391" s="215">
        <v>1.064E-05</v>
      </c>
      <c r="R391" s="215">
        <f>Q391*H391</f>
        <v>6.3839999999999999E-05</v>
      </c>
      <c r="S391" s="215">
        <v>0</v>
      </c>
      <c r="T391" s="216">
        <f>S391*H391</f>
        <v>0</v>
      </c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R391" s="217" t="s">
        <v>184</v>
      </c>
      <c r="AT391" s="217" t="s">
        <v>138</v>
      </c>
      <c r="AU391" s="217" t="s">
        <v>144</v>
      </c>
      <c r="AY391" s="19" t="s">
        <v>135</v>
      </c>
      <c r="BE391" s="218">
        <f>IF(N391="základní",J391,0)</f>
        <v>0</v>
      </c>
      <c r="BF391" s="218">
        <f>IF(N391="snížená",J391,0)</f>
        <v>0</v>
      </c>
      <c r="BG391" s="218">
        <f>IF(N391="zákl. přenesená",J391,0)</f>
        <v>0</v>
      </c>
      <c r="BH391" s="218">
        <f>IF(N391="sníž. přenesená",J391,0)</f>
        <v>0</v>
      </c>
      <c r="BI391" s="218">
        <f>IF(N391="nulová",J391,0)</f>
        <v>0</v>
      </c>
      <c r="BJ391" s="19" t="s">
        <v>144</v>
      </c>
      <c r="BK391" s="218">
        <f>ROUND(I391*H391,2)</f>
        <v>0</v>
      </c>
      <c r="BL391" s="19" t="s">
        <v>184</v>
      </c>
      <c r="BM391" s="217" t="s">
        <v>460</v>
      </c>
    </row>
    <row r="392" s="2" customFormat="1">
      <c r="A392" s="40"/>
      <c r="B392" s="41"/>
      <c r="C392" s="42"/>
      <c r="D392" s="219" t="s">
        <v>145</v>
      </c>
      <c r="E392" s="42"/>
      <c r="F392" s="220" t="s">
        <v>461</v>
      </c>
      <c r="G392" s="42"/>
      <c r="H392" s="42"/>
      <c r="I392" s="221"/>
      <c r="J392" s="42"/>
      <c r="K392" s="42"/>
      <c r="L392" s="46"/>
      <c r="M392" s="222"/>
      <c r="N392" s="223"/>
      <c r="O392" s="86"/>
      <c r="P392" s="86"/>
      <c r="Q392" s="86"/>
      <c r="R392" s="86"/>
      <c r="S392" s="86"/>
      <c r="T392" s="87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T392" s="19" t="s">
        <v>145</v>
      </c>
      <c r="AU392" s="19" t="s">
        <v>144</v>
      </c>
    </row>
    <row r="393" s="2" customFormat="1" ht="49.05" customHeight="1">
      <c r="A393" s="40"/>
      <c r="B393" s="41"/>
      <c r="C393" s="206" t="s">
        <v>316</v>
      </c>
      <c r="D393" s="206" t="s">
        <v>138</v>
      </c>
      <c r="E393" s="207" t="s">
        <v>462</v>
      </c>
      <c r="F393" s="208" t="s">
        <v>463</v>
      </c>
      <c r="G393" s="209" t="s">
        <v>333</v>
      </c>
      <c r="H393" s="268"/>
      <c r="I393" s="211"/>
      <c r="J393" s="212">
        <f>ROUND(I393*H393,2)</f>
        <v>0</v>
      </c>
      <c r="K393" s="208" t="s">
        <v>142</v>
      </c>
      <c r="L393" s="46"/>
      <c r="M393" s="213" t="s">
        <v>19</v>
      </c>
      <c r="N393" s="214" t="s">
        <v>48</v>
      </c>
      <c r="O393" s="86"/>
      <c r="P393" s="215">
        <f>O393*H393</f>
        <v>0</v>
      </c>
      <c r="Q393" s="215">
        <v>0</v>
      </c>
      <c r="R393" s="215">
        <f>Q393*H393</f>
        <v>0</v>
      </c>
      <c r="S393" s="215">
        <v>0</v>
      </c>
      <c r="T393" s="216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7" t="s">
        <v>184</v>
      </c>
      <c r="AT393" s="217" t="s">
        <v>138</v>
      </c>
      <c r="AU393" s="217" t="s">
        <v>144</v>
      </c>
      <c r="AY393" s="19" t="s">
        <v>135</v>
      </c>
      <c r="BE393" s="218">
        <f>IF(N393="základní",J393,0)</f>
        <v>0</v>
      </c>
      <c r="BF393" s="218">
        <f>IF(N393="snížená",J393,0)</f>
        <v>0</v>
      </c>
      <c r="BG393" s="218">
        <f>IF(N393="zákl. přenesená",J393,0)</f>
        <v>0</v>
      </c>
      <c r="BH393" s="218">
        <f>IF(N393="sníž. přenesená",J393,0)</f>
        <v>0</v>
      </c>
      <c r="BI393" s="218">
        <f>IF(N393="nulová",J393,0)</f>
        <v>0</v>
      </c>
      <c r="BJ393" s="19" t="s">
        <v>144</v>
      </c>
      <c r="BK393" s="218">
        <f>ROUND(I393*H393,2)</f>
        <v>0</v>
      </c>
      <c r="BL393" s="19" t="s">
        <v>184</v>
      </c>
      <c r="BM393" s="217" t="s">
        <v>464</v>
      </c>
    </row>
    <row r="394" s="2" customFormat="1">
      <c r="A394" s="40"/>
      <c r="B394" s="41"/>
      <c r="C394" s="42"/>
      <c r="D394" s="219" t="s">
        <v>145</v>
      </c>
      <c r="E394" s="42"/>
      <c r="F394" s="220" t="s">
        <v>465</v>
      </c>
      <c r="G394" s="42"/>
      <c r="H394" s="42"/>
      <c r="I394" s="221"/>
      <c r="J394" s="42"/>
      <c r="K394" s="42"/>
      <c r="L394" s="46"/>
      <c r="M394" s="222"/>
      <c r="N394" s="223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145</v>
      </c>
      <c r="AU394" s="19" t="s">
        <v>144</v>
      </c>
    </row>
    <row r="395" s="12" customFormat="1" ht="22.8" customHeight="1">
      <c r="A395" s="12"/>
      <c r="B395" s="190"/>
      <c r="C395" s="191"/>
      <c r="D395" s="192" t="s">
        <v>75</v>
      </c>
      <c r="E395" s="204" t="s">
        <v>466</v>
      </c>
      <c r="F395" s="204" t="s">
        <v>467</v>
      </c>
      <c r="G395" s="191"/>
      <c r="H395" s="191"/>
      <c r="I395" s="194"/>
      <c r="J395" s="205">
        <f>BK395</f>
        <v>0</v>
      </c>
      <c r="K395" s="191"/>
      <c r="L395" s="196"/>
      <c r="M395" s="197"/>
      <c r="N395" s="198"/>
      <c r="O395" s="198"/>
      <c r="P395" s="199">
        <f>SUM(P396:P400)</f>
        <v>0</v>
      </c>
      <c r="Q395" s="198"/>
      <c r="R395" s="199">
        <f>SUM(R396:R400)</f>
        <v>0.00095870999999999999</v>
      </c>
      <c r="S395" s="198"/>
      <c r="T395" s="200">
        <f>SUM(T396:T400)</f>
        <v>0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01" t="s">
        <v>144</v>
      </c>
      <c r="AT395" s="202" t="s">
        <v>75</v>
      </c>
      <c r="AU395" s="202" t="s">
        <v>84</v>
      </c>
      <c r="AY395" s="201" t="s">
        <v>135</v>
      </c>
      <c r="BK395" s="203">
        <f>SUM(BK396:BK400)</f>
        <v>0</v>
      </c>
    </row>
    <row r="396" s="2" customFormat="1" ht="24.15" customHeight="1">
      <c r="A396" s="40"/>
      <c r="B396" s="41"/>
      <c r="C396" s="206" t="s">
        <v>468</v>
      </c>
      <c r="D396" s="206" t="s">
        <v>138</v>
      </c>
      <c r="E396" s="207" t="s">
        <v>469</v>
      </c>
      <c r="F396" s="208" t="s">
        <v>470</v>
      </c>
      <c r="G396" s="209" t="s">
        <v>258</v>
      </c>
      <c r="H396" s="210">
        <v>3</v>
      </c>
      <c r="I396" s="211"/>
      <c r="J396" s="212">
        <f>ROUND(I396*H396,2)</f>
        <v>0</v>
      </c>
      <c r="K396" s="208" t="s">
        <v>142</v>
      </c>
      <c r="L396" s="46"/>
      <c r="M396" s="213" t="s">
        <v>19</v>
      </c>
      <c r="N396" s="214" t="s">
        <v>48</v>
      </c>
      <c r="O396" s="86"/>
      <c r="P396" s="215">
        <f>O396*H396</f>
        <v>0</v>
      </c>
      <c r="Q396" s="215">
        <v>0.00031956999999999998</v>
      </c>
      <c r="R396" s="215">
        <f>Q396*H396</f>
        <v>0.00095870999999999999</v>
      </c>
      <c r="S396" s="215">
        <v>0</v>
      </c>
      <c r="T396" s="216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7" t="s">
        <v>184</v>
      </c>
      <c r="AT396" s="217" t="s">
        <v>138</v>
      </c>
      <c r="AU396" s="217" t="s">
        <v>144</v>
      </c>
      <c r="AY396" s="19" t="s">
        <v>135</v>
      </c>
      <c r="BE396" s="218">
        <f>IF(N396="základní",J396,0)</f>
        <v>0</v>
      </c>
      <c r="BF396" s="218">
        <f>IF(N396="snížená",J396,0)</f>
        <v>0</v>
      </c>
      <c r="BG396" s="218">
        <f>IF(N396="zákl. přenesená",J396,0)</f>
        <v>0</v>
      </c>
      <c r="BH396" s="218">
        <f>IF(N396="sníž. přenesená",J396,0)</f>
        <v>0</v>
      </c>
      <c r="BI396" s="218">
        <f>IF(N396="nulová",J396,0)</f>
        <v>0</v>
      </c>
      <c r="BJ396" s="19" t="s">
        <v>144</v>
      </c>
      <c r="BK396" s="218">
        <f>ROUND(I396*H396,2)</f>
        <v>0</v>
      </c>
      <c r="BL396" s="19" t="s">
        <v>184</v>
      </c>
      <c r="BM396" s="217" t="s">
        <v>471</v>
      </c>
    </row>
    <row r="397" s="2" customFormat="1">
      <c r="A397" s="40"/>
      <c r="B397" s="41"/>
      <c r="C397" s="42"/>
      <c r="D397" s="219" t="s">
        <v>145</v>
      </c>
      <c r="E397" s="42"/>
      <c r="F397" s="220" t="s">
        <v>472</v>
      </c>
      <c r="G397" s="42"/>
      <c r="H397" s="42"/>
      <c r="I397" s="221"/>
      <c r="J397" s="42"/>
      <c r="K397" s="42"/>
      <c r="L397" s="46"/>
      <c r="M397" s="222"/>
      <c r="N397" s="223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145</v>
      </c>
      <c r="AU397" s="19" t="s">
        <v>144</v>
      </c>
    </row>
    <row r="398" s="2" customFormat="1" ht="16.5" customHeight="1">
      <c r="A398" s="40"/>
      <c r="B398" s="41"/>
      <c r="C398" s="206" t="s">
        <v>473</v>
      </c>
      <c r="D398" s="206" t="s">
        <v>138</v>
      </c>
      <c r="E398" s="207" t="s">
        <v>474</v>
      </c>
      <c r="F398" s="208" t="s">
        <v>475</v>
      </c>
      <c r="G398" s="209" t="s">
        <v>341</v>
      </c>
      <c r="H398" s="210">
        <v>1</v>
      </c>
      <c r="I398" s="211"/>
      <c r="J398" s="212">
        <f>ROUND(I398*H398,2)</f>
        <v>0</v>
      </c>
      <c r="K398" s="208" t="s">
        <v>19</v>
      </c>
      <c r="L398" s="46"/>
      <c r="M398" s="213" t="s">
        <v>19</v>
      </c>
      <c r="N398" s="214" t="s">
        <v>48</v>
      </c>
      <c r="O398" s="86"/>
      <c r="P398" s="215">
        <f>O398*H398</f>
        <v>0</v>
      </c>
      <c r="Q398" s="215">
        <v>0</v>
      </c>
      <c r="R398" s="215">
        <f>Q398*H398</f>
        <v>0</v>
      </c>
      <c r="S398" s="215">
        <v>0</v>
      </c>
      <c r="T398" s="216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17" t="s">
        <v>184</v>
      </c>
      <c r="AT398" s="217" t="s">
        <v>138</v>
      </c>
      <c r="AU398" s="217" t="s">
        <v>144</v>
      </c>
      <c r="AY398" s="19" t="s">
        <v>135</v>
      </c>
      <c r="BE398" s="218">
        <f>IF(N398="základní",J398,0)</f>
        <v>0</v>
      </c>
      <c r="BF398" s="218">
        <f>IF(N398="snížená",J398,0)</f>
        <v>0</v>
      </c>
      <c r="BG398" s="218">
        <f>IF(N398="zákl. přenesená",J398,0)</f>
        <v>0</v>
      </c>
      <c r="BH398" s="218">
        <f>IF(N398="sníž. přenesená",J398,0)</f>
        <v>0</v>
      </c>
      <c r="BI398" s="218">
        <f>IF(N398="nulová",J398,0)</f>
        <v>0</v>
      </c>
      <c r="BJ398" s="19" t="s">
        <v>144</v>
      </c>
      <c r="BK398" s="218">
        <f>ROUND(I398*H398,2)</f>
        <v>0</v>
      </c>
      <c r="BL398" s="19" t="s">
        <v>184</v>
      </c>
      <c r="BM398" s="217" t="s">
        <v>476</v>
      </c>
    </row>
    <row r="399" s="2" customFormat="1" ht="49.05" customHeight="1">
      <c r="A399" s="40"/>
      <c r="B399" s="41"/>
      <c r="C399" s="206" t="s">
        <v>477</v>
      </c>
      <c r="D399" s="206" t="s">
        <v>138</v>
      </c>
      <c r="E399" s="207" t="s">
        <v>478</v>
      </c>
      <c r="F399" s="208" t="s">
        <v>479</v>
      </c>
      <c r="G399" s="209" t="s">
        <v>333</v>
      </c>
      <c r="H399" s="268"/>
      <c r="I399" s="211"/>
      <c r="J399" s="212">
        <f>ROUND(I399*H399,2)</f>
        <v>0</v>
      </c>
      <c r="K399" s="208" t="s">
        <v>142</v>
      </c>
      <c r="L399" s="46"/>
      <c r="M399" s="213" t="s">
        <v>19</v>
      </c>
      <c r="N399" s="214" t="s">
        <v>48</v>
      </c>
      <c r="O399" s="86"/>
      <c r="P399" s="215">
        <f>O399*H399</f>
        <v>0</v>
      </c>
      <c r="Q399" s="215">
        <v>0</v>
      </c>
      <c r="R399" s="215">
        <f>Q399*H399</f>
        <v>0</v>
      </c>
      <c r="S399" s="215">
        <v>0</v>
      </c>
      <c r="T399" s="216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17" t="s">
        <v>184</v>
      </c>
      <c r="AT399" s="217" t="s">
        <v>138</v>
      </c>
      <c r="AU399" s="217" t="s">
        <v>144</v>
      </c>
      <c r="AY399" s="19" t="s">
        <v>135</v>
      </c>
      <c r="BE399" s="218">
        <f>IF(N399="základní",J399,0)</f>
        <v>0</v>
      </c>
      <c r="BF399" s="218">
        <f>IF(N399="snížená",J399,0)</f>
        <v>0</v>
      </c>
      <c r="BG399" s="218">
        <f>IF(N399="zákl. přenesená",J399,0)</f>
        <v>0</v>
      </c>
      <c r="BH399" s="218">
        <f>IF(N399="sníž. přenesená",J399,0)</f>
        <v>0</v>
      </c>
      <c r="BI399" s="218">
        <f>IF(N399="nulová",J399,0)</f>
        <v>0</v>
      </c>
      <c r="BJ399" s="19" t="s">
        <v>144</v>
      </c>
      <c r="BK399" s="218">
        <f>ROUND(I399*H399,2)</f>
        <v>0</v>
      </c>
      <c r="BL399" s="19" t="s">
        <v>184</v>
      </c>
      <c r="BM399" s="217" t="s">
        <v>480</v>
      </c>
    </row>
    <row r="400" s="2" customFormat="1">
      <c r="A400" s="40"/>
      <c r="B400" s="41"/>
      <c r="C400" s="42"/>
      <c r="D400" s="219" t="s">
        <v>145</v>
      </c>
      <c r="E400" s="42"/>
      <c r="F400" s="220" t="s">
        <v>481</v>
      </c>
      <c r="G400" s="42"/>
      <c r="H400" s="42"/>
      <c r="I400" s="221"/>
      <c r="J400" s="42"/>
      <c r="K400" s="42"/>
      <c r="L400" s="46"/>
      <c r="M400" s="222"/>
      <c r="N400" s="223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145</v>
      </c>
      <c r="AU400" s="19" t="s">
        <v>144</v>
      </c>
    </row>
    <row r="401" s="12" customFormat="1" ht="22.8" customHeight="1">
      <c r="A401" s="12"/>
      <c r="B401" s="190"/>
      <c r="C401" s="191"/>
      <c r="D401" s="192" t="s">
        <v>75</v>
      </c>
      <c r="E401" s="204" t="s">
        <v>482</v>
      </c>
      <c r="F401" s="204" t="s">
        <v>483</v>
      </c>
      <c r="G401" s="191"/>
      <c r="H401" s="191"/>
      <c r="I401" s="194"/>
      <c r="J401" s="205">
        <f>BK401</f>
        <v>0</v>
      </c>
      <c r="K401" s="191"/>
      <c r="L401" s="196"/>
      <c r="M401" s="197"/>
      <c r="N401" s="198"/>
      <c r="O401" s="198"/>
      <c r="P401" s="199">
        <f>SUM(P402:P412)</f>
        <v>0</v>
      </c>
      <c r="Q401" s="198"/>
      <c r="R401" s="199">
        <f>SUM(R402:R412)</f>
        <v>0.091649999999999995</v>
      </c>
      <c r="S401" s="198"/>
      <c r="T401" s="200">
        <f>SUM(T402:T412)</f>
        <v>0.03705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201" t="s">
        <v>144</v>
      </c>
      <c r="AT401" s="202" t="s">
        <v>75</v>
      </c>
      <c r="AU401" s="202" t="s">
        <v>84</v>
      </c>
      <c r="AY401" s="201" t="s">
        <v>135</v>
      </c>
      <c r="BK401" s="203">
        <f>SUM(BK402:BK412)</f>
        <v>0</v>
      </c>
    </row>
    <row r="402" s="2" customFormat="1" ht="24.15" customHeight="1">
      <c r="A402" s="40"/>
      <c r="B402" s="41"/>
      <c r="C402" s="206" t="s">
        <v>484</v>
      </c>
      <c r="D402" s="206" t="s">
        <v>138</v>
      </c>
      <c r="E402" s="207" t="s">
        <v>485</v>
      </c>
      <c r="F402" s="208" t="s">
        <v>486</v>
      </c>
      <c r="G402" s="209" t="s">
        <v>258</v>
      </c>
      <c r="H402" s="210">
        <v>3</v>
      </c>
      <c r="I402" s="211"/>
      <c r="J402" s="212">
        <f>ROUND(I402*H402,2)</f>
        <v>0</v>
      </c>
      <c r="K402" s="208" t="s">
        <v>142</v>
      </c>
      <c r="L402" s="46"/>
      <c r="M402" s="213" t="s">
        <v>19</v>
      </c>
      <c r="N402" s="214" t="s">
        <v>48</v>
      </c>
      <c r="O402" s="86"/>
      <c r="P402" s="215">
        <f>O402*H402</f>
        <v>0</v>
      </c>
      <c r="Q402" s="215">
        <v>5.0000000000000002E-05</v>
      </c>
      <c r="R402" s="215">
        <f>Q402*H402</f>
        <v>0.00015000000000000001</v>
      </c>
      <c r="S402" s="215">
        <v>0.01235</v>
      </c>
      <c r="T402" s="216">
        <f>S402*H402</f>
        <v>0.03705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7" t="s">
        <v>184</v>
      </c>
      <c r="AT402" s="217" t="s">
        <v>138</v>
      </c>
      <c r="AU402" s="217" t="s">
        <v>144</v>
      </c>
      <c r="AY402" s="19" t="s">
        <v>135</v>
      </c>
      <c r="BE402" s="218">
        <f>IF(N402="základní",J402,0)</f>
        <v>0</v>
      </c>
      <c r="BF402" s="218">
        <f>IF(N402="snížená",J402,0)</f>
        <v>0</v>
      </c>
      <c r="BG402" s="218">
        <f>IF(N402="zákl. přenesená",J402,0)</f>
        <v>0</v>
      </c>
      <c r="BH402" s="218">
        <f>IF(N402="sníž. přenesená",J402,0)</f>
        <v>0</v>
      </c>
      <c r="BI402" s="218">
        <f>IF(N402="nulová",J402,0)</f>
        <v>0</v>
      </c>
      <c r="BJ402" s="19" t="s">
        <v>144</v>
      </c>
      <c r="BK402" s="218">
        <f>ROUND(I402*H402,2)</f>
        <v>0</v>
      </c>
      <c r="BL402" s="19" t="s">
        <v>184</v>
      </c>
      <c r="BM402" s="217" t="s">
        <v>487</v>
      </c>
    </row>
    <row r="403" s="2" customFormat="1">
      <c r="A403" s="40"/>
      <c r="B403" s="41"/>
      <c r="C403" s="42"/>
      <c r="D403" s="219" t="s">
        <v>145</v>
      </c>
      <c r="E403" s="42"/>
      <c r="F403" s="220" t="s">
        <v>488</v>
      </c>
      <c r="G403" s="42"/>
      <c r="H403" s="42"/>
      <c r="I403" s="221"/>
      <c r="J403" s="42"/>
      <c r="K403" s="42"/>
      <c r="L403" s="46"/>
      <c r="M403" s="222"/>
      <c r="N403" s="223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145</v>
      </c>
      <c r="AU403" s="19" t="s">
        <v>144</v>
      </c>
    </row>
    <row r="404" s="2" customFormat="1" ht="44.25" customHeight="1">
      <c r="A404" s="40"/>
      <c r="B404" s="41"/>
      <c r="C404" s="206" t="s">
        <v>489</v>
      </c>
      <c r="D404" s="206" t="s">
        <v>138</v>
      </c>
      <c r="E404" s="207" t="s">
        <v>490</v>
      </c>
      <c r="F404" s="208" t="s">
        <v>491</v>
      </c>
      <c r="G404" s="209" t="s">
        <v>258</v>
      </c>
      <c r="H404" s="210">
        <v>2</v>
      </c>
      <c r="I404" s="211"/>
      <c r="J404" s="212">
        <f>ROUND(I404*H404,2)</f>
        <v>0</v>
      </c>
      <c r="K404" s="208" t="s">
        <v>142</v>
      </c>
      <c r="L404" s="46"/>
      <c r="M404" s="213" t="s">
        <v>19</v>
      </c>
      <c r="N404" s="214" t="s">
        <v>48</v>
      </c>
      <c r="O404" s="86"/>
      <c r="P404" s="215">
        <f>O404*H404</f>
        <v>0</v>
      </c>
      <c r="Q404" s="215">
        <v>0.02155</v>
      </c>
      <c r="R404" s="215">
        <f>Q404*H404</f>
        <v>0.043099999999999999</v>
      </c>
      <c r="S404" s="215">
        <v>0</v>
      </c>
      <c r="T404" s="216">
        <f>S404*H404</f>
        <v>0</v>
      </c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217" t="s">
        <v>184</v>
      </c>
      <c r="AT404" s="217" t="s">
        <v>138</v>
      </c>
      <c r="AU404" s="217" t="s">
        <v>144</v>
      </c>
      <c r="AY404" s="19" t="s">
        <v>135</v>
      </c>
      <c r="BE404" s="218">
        <f>IF(N404="základní",J404,0)</f>
        <v>0</v>
      </c>
      <c r="BF404" s="218">
        <f>IF(N404="snížená",J404,0)</f>
        <v>0</v>
      </c>
      <c r="BG404" s="218">
        <f>IF(N404="zákl. přenesená",J404,0)</f>
        <v>0</v>
      </c>
      <c r="BH404" s="218">
        <f>IF(N404="sníž. přenesená",J404,0)</f>
        <v>0</v>
      </c>
      <c r="BI404" s="218">
        <f>IF(N404="nulová",J404,0)</f>
        <v>0</v>
      </c>
      <c r="BJ404" s="19" t="s">
        <v>144</v>
      </c>
      <c r="BK404" s="218">
        <f>ROUND(I404*H404,2)</f>
        <v>0</v>
      </c>
      <c r="BL404" s="19" t="s">
        <v>184</v>
      </c>
      <c r="BM404" s="217" t="s">
        <v>492</v>
      </c>
    </row>
    <row r="405" s="2" customFormat="1">
      <c r="A405" s="40"/>
      <c r="B405" s="41"/>
      <c r="C405" s="42"/>
      <c r="D405" s="219" t="s">
        <v>145</v>
      </c>
      <c r="E405" s="42"/>
      <c r="F405" s="220" t="s">
        <v>493</v>
      </c>
      <c r="G405" s="42"/>
      <c r="H405" s="42"/>
      <c r="I405" s="221"/>
      <c r="J405" s="42"/>
      <c r="K405" s="42"/>
      <c r="L405" s="46"/>
      <c r="M405" s="222"/>
      <c r="N405" s="223"/>
      <c r="O405" s="86"/>
      <c r="P405" s="86"/>
      <c r="Q405" s="86"/>
      <c r="R405" s="86"/>
      <c r="S405" s="86"/>
      <c r="T405" s="87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T405" s="19" t="s">
        <v>145</v>
      </c>
      <c r="AU405" s="19" t="s">
        <v>144</v>
      </c>
    </row>
    <row r="406" s="2" customFormat="1" ht="44.25" customHeight="1">
      <c r="A406" s="40"/>
      <c r="B406" s="41"/>
      <c r="C406" s="206" t="s">
        <v>351</v>
      </c>
      <c r="D406" s="206" t="s">
        <v>138</v>
      </c>
      <c r="E406" s="207" t="s">
        <v>494</v>
      </c>
      <c r="F406" s="208" t="s">
        <v>495</v>
      </c>
      <c r="G406" s="209" t="s">
        <v>258</v>
      </c>
      <c r="H406" s="210">
        <v>1</v>
      </c>
      <c r="I406" s="211"/>
      <c r="J406" s="212">
        <f>ROUND(I406*H406,2)</f>
        <v>0</v>
      </c>
      <c r="K406" s="208" t="s">
        <v>142</v>
      </c>
      <c r="L406" s="46"/>
      <c r="M406" s="213" t="s">
        <v>19</v>
      </c>
      <c r="N406" s="214" t="s">
        <v>48</v>
      </c>
      <c r="O406" s="86"/>
      <c r="P406" s="215">
        <f>O406*H406</f>
        <v>0</v>
      </c>
      <c r="Q406" s="215">
        <v>0.028000000000000001</v>
      </c>
      <c r="R406" s="215">
        <f>Q406*H406</f>
        <v>0.028000000000000001</v>
      </c>
      <c r="S406" s="215">
        <v>0</v>
      </c>
      <c r="T406" s="216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17" t="s">
        <v>184</v>
      </c>
      <c r="AT406" s="217" t="s">
        <v>138</v>
      </c>
      <c r="AU406" s="217" t="s">
        <v>144</v>
      </c>
      <c r="AY406" s="19" t="s">
        <v>135</v>
      </c>
      <c r="BE406" s="218">
        <f>IF(N406="základní",J406,0)</f>
        <v>0</v>
      </c>
      <c r="BF406" s="218">
        <f>IF(N406="snížená",J406,0)</f>
        <v>0</v>
      </c>
      <c r="BG406" s="218">
        <f>IF(N406="zákl. přenesená",J406,0)</f>
        <v>0</v>
      </c>
      <c r="BH406" s="218">
        <f>IF(N406="sníž. přenesená",J406,0)</f>
        <v>0</v>
      </c>
      <c r="BI406" s="218">
        <f>IF(N406="nulová",J406,0)</f>
        <v>0</v>
      </c>
      <c r="BJ406" s="19" t="s">
        <v>144</v>
      </c>
      <c r="BK406" s="218">
        <f>ROUND(I406*H406,2)</f>
        <v>0</v>
      </c>
      <c r="BL406" s="19" t="s">
        <v>184</v>
      </c>
      <c r="BM406" s="217" t="s">
        <v>496</v>
      </c>
    </row>
    <row r="407" s="2" customFormat="1">
      <c r="A407" s="40"/>
      <c r="B407" s="41"/>
      <c r="C407" s="42"/>
      <c r="D407" s="219" t="s">
        <v>145</v>
      </c>
      <c r="E407" s="42"/>
      <c r="F407" s="220" t="s">
        <v>497</v>
      </c>
      <c r="G407" s="42"/>
      <c r="H407" s="42"/>
      <c r="I407" s="221"/>
      <c r="J407" s="42"/>
      <c r="K407" s="42"/>
      <c r="L407" s="46"/>
      <c r="M407" s="222"/>
      <c r="N407" s="223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145</v>
      </c>
      <c r="AU407" s="19" t="s">
        <v>144</v>
      </c>
    </row>
    <row r="408" s="2" customFormat="1" ht="24.15" customHeight="1">
      <c r="A408" s="40"/>
      <c r="B408" s="41"/>
      <c r="C408" s="206" t="s">
        <v>498</v>
      </c>
      <c r="D408" s="206" t="s">
        <v>138</v>
      </c>
      <c r="E408" s="207" t="s">
        <v>499</v>
      </c>
      <c r="F408" s="208" t="s">
        <v>500</v>
      </c>
      <c r="G408" s="209" t="s">
        <v>258</v>
      </c>
      <c r="H408" s="210">
        <v>1</v>
      </c>
      <c r="I408" s="211"/>
      <c r="J408" s="212">
        <f>ROUND(I408*H408,2)</f>
        <v>0</v>
      </c>
      <c r="K408" s="208" t="s">
        <v>142</v>
      </c>
      <c r="L408" s="46"/>
      <c r="M408" s="213" t="s">
        <v>19</v>
      </c>
      <c r="N408" s="214" t="s">
        <v>48</v>
      </c>
      <c r="O408" s="86"/>
      <c r="P408" s="215">
        <f>O408*H408</f>
        <v>0</v>
      </c>
      <c r="Q408" s="215">
        <v>0</v>
      </c>
      <c r="R408" s="215">
        <f>Q408*H408</f>
        <v>0</v>
      </c>
      <c r="S408" s="215">
        <v>0</v>
      </c>
      <c r="T408" s="216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17" t="s">
        <v>184</v>
      </c>
      <c r="AT408" s="217" t="s">
        <v>138</v>
      </c>
      <c r="AU408" s="217" t="s">
        <v>144</v>
      </c>
      <c r="AY408" s="19" t="s">
        <v>135</v>
      </c>
      <c r="BE408" s="218">
        <f>IF(N408="základní",J408,0)</f>
        <v>0</v>
      </c>
      <c r="BF408" s="218">
        <f>IF(N408="snížená",J408,0)</f>
        <v>0</v>
      </c>
      <c r="BG408" s="218">
        <f>IF(N408="zákl. přenesená",J408,0)</f>
        <v>0</v>
      </c>
      <c r="BH408" s="218">
        <f>IF(N408="sníž. přenesená",J408,0)</f>
        <v>0</v>
      </c>
      <c r="BI408" s="218">
        <f>IF(N408="nulová",J408,0)</f>
        <v>0</v>
      </c>
      <c r="BJ408" s="19" t="s">
        <v>144</v>
      </c>
      <c r="BK408" s="218">
        <f>ROUND(I408*H408,2)</f>
        <v>0</v>
      </c>
      <c r="BL408" s="19" t="s">
        <v>184</v>
      </c>
      <c r="BM408" s="217" t="s">
        <v>501</v>
      </c>
    </row>
    <row r="409" s="2" customFormat="1">
      <c r="A409" s="40"/>
      <c r="B409" s="41"/>
      <c r="C409" s="42"/>
      <c r="D409" s="219" t="s">
        <v>145</v>
      </c>
      <c r="E409" s="42"/>
      <c r="F409" s="220" t="s">
        <v>502</v>
      </c>
      <c r="G409" s="42"/>
      <c r="H409" s="42"/>
      <c r="I409" s="221"/>
      <c r="J409" s="42"/>
      <c r="K409" s="42"/>
      <c r="L409" s="46"/>
      <c r="M409" s="222"/>
      <c r="N409" s="223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9" t="s">
        <v>145</v>
      </c>
      <c r="AU409" s="19" t="s">
        <v>144</v>
      </c>
    </row>
    <row r="410" s="2" customFormat="1" ht="24.15" customHeight="1">
      <c r="A410" s="40"/>
      <c r="B410" s="41"/>
      <c r="C410" s="257" t="s">
        <v>355</v>
      </c>
      <c r="D410" s="257" t="s">
        <v>262</v>
      </c>
      <c r="E410" s="258" t="s">
        <v>503</v>
      </c>
      <c r="F410" s="259" t="s">
        <v>504</v>
      </c>
      <c r="G410" s="260" t="s">
        <v>258</v>
      </c>
      <c r="H410" s="261">
        <v>1</v>
      </c>
      <c r="I410" s="262"/>
      <c r="J410" s="263">
        <f>ROUND(I410*H410,2)</f>
        <v>0</v>
      </c>
      <c r="K410" s="259" t="s">
        <v>142</v>
      </c>
      <c r="L410" s="264"/>
      <c r="M410" s="265" t="s">
        <v>19</v>
      </c>
      <c r="N410" s="266" t="s">
        <v>48</v>
      </c>
      <c r="O410" s="86"/>
      <c r="P410" s="215">
        <f>O410*H410</f>
        <v>0</v>
      </c>
      <c r="Q410" s="215">
        <v>0.020400000000000001</v>
      </c>
      <c r="R410" s="215">
        <f>Q410*H410</f>
        <v>0.020400000000000001</v>
      </c>
      <c r="S410" s="215">
        <v>0</v>
      </c>
      <c r="T410" s="216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17" t="s">
        <v>237</v>
      </c>
      <c r="AT410" s="217" t="s">
        <v>262</v>
      </c>
      <c r="AU410" s="217" t="s">
        <v>144</v>
      </c>
      <c r="AY410" s="19" t="s">
        <v>135</v>
      </c>
      <c r="BE410" s="218">
        <f>IF(N410="základní",J410,0)</f>
        <v>0</v>
      </c>
      <c r="BF410" s="218">
        <f>IF(N410="snížená",J410,0)</f>
        <v>0</v>
      </c>
      <c r="BG410" s="218">
        <f>IF(N410="zákl. přenesená",J410,0)</f>
        <v>0</v>
      </c>
      <c r="BH410" s="218">
        <f>IF(N410="sníž. přenesená",J410,0)</f>
        <v>0</v>
      </c>
      <c r="BI410" s="218">
        <f>IF(N410="nulová",J410,0)</f>
        <v>0</v>
      </c>
      <c r="BJ410" s="19" t="s">
        <v>144</v>
      </c>
      <c r="BK410" s="218">
        <f>ROUND(I410*H410,2)</f>
        <v>0</v>
      </c>
      <c r="BL410" s="19" t="s">
        <v>184</v>
      </c>
      <c r="BM410" s="217" t="s">
        <v>505</v>
      </c>
    </row>
    <row r="411" s="2" customFormat="1" ht="49.05" customHeight="1">
      <c r="A411" s="40"/>
      <c r="B411" s="41"/>
      <c r="C411" s="206" t="s">
        <v>506</v>
      </c>
      <c r="D411" s="206" t="s">
        <v>138</v>
      </c>
      <c r="E411" s="207" t="s">
        <v>507</v>
      </c>
      <c r="F411" s="208" t="s">
        <v>508</v>
      </c>
      <c r="G411" s="209" t="s">
        <v>333</v>
      </c>
      <c r="H411" s="268"/>
      <c r="I411" s="211"/>
      <c r="J411" s="212">
        <f>ROUND(I411*H411,2)</f>
        <v>0</v>
      </c>
      <c r="K411" s="208" t="s">
        <v>142</v>
      </c>
      <c r="L411" s="46"/>
      <c r="M411" s="213" t="s">
        <v>19</v>
      </c>
      <c r="N411" s="214" t="s">
        <v>48</v>
      </c>
      <c r="O411" s="86"/>
      <c r="P411" s="215">
        <f>O411*H411</f>
        <v>0</v>
      </c>
      <c r="Q411" s="215">
        <v>0</v>
      </c>
      <c r="R411" s="215">
        <f>Q411*H411</f>
        <v>0</v>
      </c>
      <c r="S411" s="215">
        <v>0</v>
      </c>
      <c r="T411" s="216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17" t="s">
        <v>184</v>
      </c>
      <c r="AT411" s="217" t="s">
        <v>138</v>
      </c>
      <c r="AU411" s="217" t="s">
        <v>144</v>
      </c>
      <c r="AY411" s="19" t="s">
        <v>135</v>
      </c>
      <c r="BE411" s="218">
        <f>IF(N411="základní",J411,0)</f>
        <v>0</v>
      </c>
      <c r="BF411" s="218">
        <f>IF(N411="snížená",J411,0)</f>
        <v>0</v>
      </c>
      <c r="BG411" s="218">
        <f>IF(N411="zákl. přenesená",J411,0)</f>
        <v>0</v>
      </c>
      <c r="BH411" s="218">
        <f>IF(N411="sníž. přenesená",J411,0)</f>
        <v>0</v>
      </c>
      <c r="BI411" s="218">
        <f>IF(N411="nulová",J411,0)</f>
        <v>0</v>
      </c>
      <c r="BJ411" s="19" t="s">
        <v>144</v>
      </c>
      <c r="BK411" s="218">
        <f>ROUND(I411*H411,2)</f>
        <v>0</v>
      </c>
      <c r="BL411" s="19" t="s">
        <v>184</v>
      </c>
      <c r="BM411" s="217" t="s">
        <v>509</v>
      </c>
    </row>
    <row r="412" s="2" customFormat="1">
      <c r="A412" s="40"/>
      <c r="B412" s="41"/>
      <c r="C412" s="42"/>
      <c r="D412" s="219" t="s">
        <v>145</v>
      </c>
      <c r="E412" s="42"/>
      <c r="F412" s="220" t="s">
        <v>510</v>
      </c>
      <c r="G412" s="42"/>
      <c r="H412" s="42"/>
      <c r="I412" s="221"/>
      <c r="J412" s="42"/>
      <c r="K412" s="42"/>
      <c r="L412" s="46"/>
      <c r="M412" s="222"/>
      <c r="N412" s="223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145</v>
      </c>
      <c r="AU412" s="19" t="s">
        <v>144</v>
      </c>
    </row>
    <row r="413" s="12" customFormat="1" ht="22.8" customHeight="1">
      <c r="A413" s="12"/>
      <c r="B413" s="190"/>
      <c r="C413" s="191"/>
      <c r="D413" s="192" t="s">
        <v>75</v>
      </c>
      <c r="E413" s="204" t="s">
        <v>511</v>
      </c>
      <c r="F413" s="204" t="s">
        <v>512</v>
      </c>
      <c r="G413" s="191"/>
      <c r="H413" s="191"/>
      <c r="I413" s="194"/>
      <c r="J413" s="205">
        <f>BK413</f>
        <v>0</v>
      </c>
      <c r="K413" s="191"/>
      <c r="L413" s="196"/>
      <c r="M413" s="197"/>
      <c r="N413" s="198"/>
      <c r="O413" s="198"/>
      <c r="P413" s="199">
        <f>SUM(P414:P424)</f>
        <v>0</v>
      </c>
      <c r="Q413" s="198"/>
      <c r="R413" s="199">
        <f>SUM(R414:R424)</f>
        <v>0</v>
      </c>
      <c r="S413" s="198"/>
      <c r="T413" s="200">
        <f>SUM(T414:T424)</f>
        <v>0.012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R413" s="201" t="s">
        <v>144</v>
      </c>
      <c r="AT413" s="202" t="s">
        <v>75</v>
      </c>
      <c r="AU413" s="202" t="s">
        <v>84</v>
      </c>
      <c r="AY413" s="201" t="s">
        <v>135</v>
      </c>
      <c r="BK413" s="203">
        <f>SUM(BK414:BK424)</f>
        <v>0</v>
      </c>
    </row>
    <row r="414" s="2" customFormat="1" ht="49.05" customHeight="1">
      <c r="A414" s="40"/>
      <c r="B414" s="41"/>
      <c r="C414" s="206" t="s">
        <v>364</v>
      </c>
      <c r="D414" s="206" t="s">
        <v>138</v>
      </c>
      <c r="E414" s="207" t="s">
        <v>513</v>
      </c>
      <c r="F414" s="208" t="s">
        <v>514</v>
      </c>
      <c r="G414" s="209" t="s">
        <v>258</v>
      </c>
      <c r="H414" s="210">
        <v>4</v>
      </c>
      <c r="I414" s="211"/>
      <c r="J414" s="212">
        <f>ROUND(I414*H414,2)</f>
        <v>0</v>
      </c>
      <c r="K414" s="208" t="s">
        <v>142</v>
      </c>
      <c r="L414" s="46"/>
      <c r="M414" s="213" t="s">
        <v>19</v>
      </c>
      <c r="N414" s="214" t="s">
        <v>48</v>
      </c>
      <c r="O414" s="86"/>
      <c r="P414" s="215">
        <f>O414*H414</f>
        <v>0</v>
      </c>
      <c r="Q414" s="215">
        <v>0</v>
      </c>
      <c r="R414" s="215">
        <f>Q414*H414</f>
        <v>0</v>
      </c>
      <c r="S414" s="215">
        <v>0.0030000000000000001</v>
      </c>
      <c r="T414" s="216">
        <f>S414*H414</f>
        <v>0.012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17" t="s">
        <v>184</v>
      </c>
      <c r="AT414" s="217" t="s">
        <v>138</v>
      </c>
      <c r="AU414" s="217" t="s">
        <v>144</v>
      </c>
      <c r="AY414" s="19" t="s">
        <v>135</v>
      </c>
      <c r="BE414" s="218">
        <f>IF(N414="základní",J414,0)</f>
        <v>0</v>
      </c>
      <c r="BF414" s="218">
        <f>IF(N414="snížená",J414,0)</f>
        <v>0</v>
      </c>
      <c r="BG414" s="218">
        <f>IF(N414="zákl. přenesená",J414,0)</f>
        <v>0</v>
      </c>
      <c r="BH414" s="218">
        <f>IF(N414="sníž. přenesená",J414,0)</f>
        <v>0</v>
      </c>
      <c r="BI414" s="218">
        <f>IF(N414="nulová",J414,0)</f>
        <v>0</v>
      </c>
      <c r="BJ414" s="19" t="s">
        <v>144</v>
      </c>
      <c r="BK414" s="218">
        <f>ROUND(I414*H414,2)</f>
        <v>0</v>
      </c>
      <c r="BL414" s="19" t="s">
        <v>184</v>
      </c>
      <c r="BM414" s="217" t="s">
        <v>515</v>
      </c>
    </row>
    <row r="415" s="2" customFormat="1">
      <c r="A415" s="40"/>
      <c r="B415" s="41"/>
      <c r="C415" s="42"/>
      <c r="D415" s="219" t="s">
        <v>145</v>
      </c>
      <c r="E415" s="42"/>
      <c r="F415" s="220" t="s">
        <v>516</v>
      </c>
      <c r="G415" s="42"/>
      <c r="H415" s="42"/>
      <c r="I415" s="221"/>
      <c r="J415" s="42"/>
      <c r="K415" s="42"/>
      <c r="L415" s="46"/>
      <c r="M415" s="222"/>
      <c r="N415" s="223"/>
      <c r="O415" s="86"/>
      <c r="P415" s="86"/>
      <c r="Q415" s="86"/>
      <c r="R415" s="86"/>
      <c r="S415" s="86"/>
      <c r="T415" s="87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19" t="s">
        <v>145</v>
      </c>
      <c r="AU415" s="19" t="s">
        <v>144</v>
      </c>
    </row>
    <row r="416" s="2" customFormat="1" ht="24.15" customHeight="1">
      <c r="A416" s="40"/>
      <c r="B416" s="41"/>
      <c r="C416" s="206" t="s">
        <v>517</v>
      </c>
      <c r="D416" s="206" t="s">
        <v>138</v>
      </c>
      <c r="E416" s="207" t="s">
        <v>518</v>
      </c>
      <c r="F416" s="208" t="s">
        <v>519</v>
      </c>
      <c r="G416" s="209" t="s">
        <v>341</v>
      </c>
      <c r="H416" s="210">
        <v>1</v>
      </c>
      <c r="I416" s="211"/>
      <c r="J416" s="212">
        <f>ROUND(I416*H416,2)</f>
        <v>0</v>
      </c>
      <c r="K416" s="208" t="s">
        <v>19</v>
      </c>
      <c r="L416" s="46"/>
      <c r="M416" s="213" t="s">
        <v>19</v>
      </c>
      <c r="N416" s="214" t="s">
        <v>48</v>
      </c>
      <c r="O416" s="86"/>
      <c r="P416" s="215">
        <f>O416*H416</f>
        <v>0</v>
      </c>
      <c r="Q416" s="215">
        <v>0</v>
      </c>
      <c r="R416" s="215">
        <f>Q416*H416</f>
        <v>0</v>
      </c>
      <c r="S416" s="215">
        <v>0</v>
      </c>
      <c r="T416" s="216">
        <f>S416*H416</f>
        <v>0</v>
      </c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R416" s="217" t="s">
        <v>184</v>
      </c>
      <c r="AT416" s="217" t="s">
        <v>138</v>
      </c>
      <c r="AU416" s="217" t="s">
        <v>144</v>
      </c>
      <c r="AY416" s="19" t="s">
        <v>135</v>
      </c>
      <c r="BE416" s="218">
        <f>IF(N416="základní",J416,0)</f>
        <v>0</v>
      </c>
      <c r="BF416" s="218">
        <f>IF(N416="snížená",J416,0)</f>
        <v>0</v>
      </c>
      <c r="BG416" s="218">
        <f>IF(N416="zákl. přenesená",J416,0)</f>
        <v>0</v>
      </c>
      <c r="BH416" s="218">
        <f>IF(N416="sníž. přenesená",J416,0)</f>
        <v>0</v>
      </c>
      <c r="BI416" s="218">
        <f>IF(N416="nulová",J416,0)</f>
        <v>0</v>
      </c>
      <c r="BJ416" s="19" t="s">
        <v>144</v>
      </c>
      <c r="BK416" s="218">
        <f>ROUND(I416*H416,2)</f>
        <v>0</v>
      </c>
      <c r="BL416" s="19" t="s">
        <v>184</v>
      </c>
      <c r="BM416" s="217" t="s">
        <v>520</v>
      </c>
    </row>
    <row r="417" s="15" customFormat="1">
      <c r="A417" s="15"/>
      <c r="B417" s="247"/>
      <c r="C417" s="248"/>
      <c r="D417" s="226" t="s">
        <v>147</v>
      </c>
      <c r="E417" s="249" t="s">
        <v>19</v>
      </c>
      <c r="F417" s="250" t="s">
        <v>521</v>
      </c>
      <c r="G417" s="248"/>
      <c r="H417" s="249" t="s">
        <v>19</v>
      </c>
      <c r="I417" s="251"/>
      <c r="J417" s="248"/>
      <c r="K417" s="248"/>
      <c r="L417" s="252"/>
      <c r="M417" s="253"/>
      <c r="N417" s="254"/>
      <c r="O417" s="254"/>
      <c r="P417" s="254"/>
      <c r="Q417" s="254"/>
      <c r="R417" s="254"/>
      <c r="S417" s="254"/>
      <c r="T417" s="25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56" t="s">
        <v>147</v>
      </c>
      <c r="AU417" s="256" t="s">
        <v>144</v>
      </c>
      <c r="AV417" s="15" t="s">
        <v>84</v>
      </c>
      <c r="AW417" s="15" t="s">
        <v>36</v>
      </c>
      <c r="AX417" s="15" t="s">
        <v>76</v>
      </c>
      <c r="AY417" s="256" t="s">
        <v>135</v>
      </c>
    </row>
    <row r="418" s="15" customFormat="1">
      <c r="A418" s="15"/>
      <c r="B418" s="247"/>
      <c r="C418" s="248"/>
      <c r="D418" s="226" t="s">
        <v>147</v>
      </c>
      <c r="E418" s="249" t="s">
        <v>19</v>
      </c>
      <c r="F418" s="250" t="s">
        <v>522</v>
      </c>
      <c r="G418" s="248"/>
      <c r="H418" s="249" t="s">
        <v>19</v>
      </c>
      <c r="I418" s="251"/>
      <c r="J418" s="248"/>
      <c r="K418" s="248"/>
      <c r="L418" s="252"/>
      <c r="M418" s="253"/>
      <c r="N418" s="254"/>
      <c r="O418" s="254"/>
      <c r="P418" s="254"/>
      <c r="Q418" s="254"/>
      <c r="R418" s="254"/>
      <c r="S418" s="254"/>
      <c r="T418" s="25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56" t="s">
        <v>147</v>
      </c>
      <c r="AU418" s="256" t="s">
        <v>144</v>
      </c>
      <c r="AV418" s="15" t="s">
        <v>84</v>
      </c>
      <c r="AW418" s="15" t="s">
        <v>36</v>
      </c>
      <c r="AX418" s="15" t="s">
        <v>76</v>
      </c>
      <c r="AY418" s="256" t="s">
        <v>135</v>
      </c>
    </row>
    <row r="419" s="15" customFormat="1">
      <c r="A419" s="15"/>
      <c r="B419" s="247"/>
      <c r="C419" s="248"/>
      <c r="D419" s="226" t="s">
        <v>147</v>
      </c>
      <c r="E419" s="249" t="s">
        <v>19</v>
      </c>
      <c r="F419" s="250" t="s">
        <v>523</v>
      </c>
      <c r="G419" s="248"/>
      <c r="H419" s="249" t="s">
        <v>19</v>
      </c>
      <c r="I419" s="251"/>
      <c r="J419" s="248"/>
      <c r="K419" s="248"/>
      <c r="L419" s="252"/>
      <c r="M419" s="253"/>
      <c r="N419" s="254"/>
      <c r="O419" s="254"/>
      <c r="P419" s="254"/>
      <c r="Q419" s="254"/>
      <c r="R419" s="254"/>
      <c r="S419" s="254"/>
      <c r="T419" s="25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56" t="s">
        <v>147</v>
      </c>
      <c r="AU419" s="256" t="s">
        <v>144</v>
      </c>
      <c r="AV419" s="15" t="s">
        <v>84</v>
      </c>
      <c r="AW419" s="15" t="s">
        <v>36</v>
      </c>
      <c r="AX419" s="15" t="s">
        <v>76</v>
      </c>
      <c r="AY419" s="256" t="s">
        <v>135</v>
      </c>
    </row>
    <row r="420" s="15" customFormat="1">
      <c r="A420" s="15"/>
      <c r="B420" s="247"/>
      <c r="C420" s="248"/>
      <c r="D420" s="226" t="s">
        <v>147</v>
      </c>
      <c r="E420" s="249" t="s">
        <v>19</v>
      </c>
      <c r="F420" s="250" t="s">
        <v>524</v>
      </c>
      <c r="G420" s="248"/>
      <c r="H420" s="249" t="s">
        <v>19</v>
      </c>
      <c r="I420" s="251"/>
      <c r="J420" s="248"/>
      <c r="K420" s="248"/>
      <c r="L420" s="252"/>
      <c r="M420" s="253"/>
      <c r="N420" s="254"/>
      <c r="O420" s="254"/>
      <c r="P420" s="254"/>
      <c r="Q420" s="254"/>
      <c r="R420" s="254"/>
      <c r="S420" s="254"/>
      <c r="T420" s="25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56" t="s">
        <v>147</v>
      </c>
      <c r="AU420" s="256" t="s">
        <v>144</v>
      </c>
      <c r="AV420" s="15" t="s">
        <v>84</v>
      </c>
      <c r="AW420" s="15" t="s">
        <v>36</v>
      </c>
      <c r="AX420" s="15" t="s">
        <v>76</v>
      </c>
      <c r="AY420" s="256" t="s">
        <v>135</v>
      </c>
    </row>
    <row r="421" s="15" customFormat="1">
      <c r="A421" s="15"/>
      <c r="B421" s="247"/>
      <c r="C421" s="248"/>
      <c r="D421" s="226" t="s">
        <v>147</v>
      </c>
      <c r="E421" s="249" t="s">
        <v>19</v>
      </c>
      <c r="F421" s="250" t="s">
        <v>525</v>
      </c>
      <c r="G421" s="248"/>
      <c r="H421" s="249" t="s">
        <v>19</v>
      </c>
      <c r="I421" s="251"/>
      <c r="J421" s="248"/>
      <c r="K421" s="248"/>
      <c r="L421" s="252"/>
      <c r="M421" s="253"/>
      <c r="N421" s="254"/>
      <c r="O421" s="254"/>
      <c r="P421" s="254"/>
      <c r="Q421" s="254"/>
      <c r="R421" s="254"/>
      <c r="S421" s="254"/>
      <c r="T421" s="25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56" t="s">
        <v>147</v>
      </c>
      <c r="AU421" s="256" t="s">
        <v>144</v>
      </c>
      <c r="AV421" s="15" t="s">
        <v>84</v>
      </c>
      <c r="AW421" s="15" t="s">
        <v>36</v>
      </c>
      <c r="AX421" s="15" t="s">
        <v>76</v>
      </c>
      <c r="AY421" s="256" t="s">
        <v>135</v>
      </c>
    </row>
    <row r="422" s="15" customFormat="1">
      <c r="A422" s="15"/>
      <c r="B422" s="247"/>
      <c r="C422" s="248"/>
      <c r="D422" s="226" t="s">
        <v>147</v>
      </c>
      <c r="E422" s="249" t="s">
        <v>19</v>
      </c>
      <c r="F422" s="250" t="s">
        <v>526</v>
      </c>
      <c r="G422" s="248"/>
      <c r="H422" s="249" t="s">
        <v>19</v>
      </c>
      <c r="I422" s="251"/>
      <c r="J422" s="248"/>
      <c r="K422" s="248"/>
      <c r="L422" s="252"/>
      <c r="M422" s="253"/>
      <c r="N422" s="254"/>
      <c r="O422" s="254"/>
      <c r="P422" s="254"/>
      <c r="Q422" s="254"/>
      <c r="R422" s="254"/>
      <c r="S422" s="254"/>
      <c r="T422" s="25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56" t="s">
        <v>147</v>
      </c>
      <c r="AU422" s="256" t="s">
        <v>144</v>
      </c>
      <c r="AV422" s="15" t="s">
        <v>84</v>
      </c>
      <c r="AW422" s="15" t="s">
        <v>36</v>
      </c>
      <c r="AX422" s="15" t="s">
        <v>76</v>
      </c>
      <c r="AY422" s="256" t="s">
        <v>135</v>
      </c>
    </row>
    <row r="423" s="13" customFormat="1">
      <c r="A423" s="13"/>
      <c r="B423" s="224"/>
      <c r="C423" s="225"/>
      <c r="D423" s="226" t="s">
        <v>147</v>
      </c>
      <c r="E423" s="227" t="s">
        <v>19</v>
      </c>
      <c r="F423" s="228" t="s">
        <v>84</v>
      </c>
      <c r="G423" s="225"/>
      <c r="H423" s="229">
        <v>1</v>
      </c>
      <c r="I423" s="230"/>
      <c r="J423" s="225"/>
      <c r="K423" s="225"/>
      <c r="L423" s="231"/>
      <c r="M423" s="232"/>
      <c r="N423" s="233"/>
      <c r="O423" s="233"/>
      <c r="P423" s="233"/>
      <c r="Q423" s="233"/>
      <c r="R423" s="233"/>
      <c r="S423" s="233"/>
      <c r="T423" s="234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5" t="s">
        <v>147</v>
      </c>
      <c r="AU423" s="235" t="s">
        <v>144</v>
      </c>
      <c r="AV423" s="13" t="s">
        <v>144</v>
      </c>
      <c r="AW423" s="13" t="s">
        <v>36</v>
      </c>
      <c r="AX423" s="13" t="s">
        <v>76</v>
      </c>
      <c r="AY423" s="235" t="s">
        <v>135</v>
      </c>
    </row>
    <row r="424" s="14" customFormat="1">
      <c r="A424" s="14"/>
      <c r="B424" s="236"/>
      <c r="C424" s="237"/>
      <c r="D424" s="226" t="s">
        <v>147</v>
      </c>
      <c r="E424" s="238" t="s">
        <v>19</v>
      </c>
      <c r="F424" s="239" t="s">
        <v>149</v>
      </c>
      <c r="G424" s="237"/>
      <c r="H424" s="240">
        <v>1</v>
      </c>
      <c r="I424" s="241"/>
      <c r="J424" s="237"/>
      <c r="K424" s="237"/>
      <c r="L424" s="242"/>
      <c r="M424" s="243"/>
      <c r="N424" s="244"/>
      <c r="O424" s="244"/>
      <c r="P424" s="244"/>
      <c r="Q424" s="244"/>
      <c r="R424" s="244"/>
      <c r="S424" s="244"/>
      <c r="T424" s="245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46" t="s">
        <v>147</v>
      </c>
      <c r="AU424" s="246" t="s">
        <v>144</v>
      </c>
      <c r="AV424" s="14" t="s">
        <v>143</v>
      </c>
      <c r="AW424" s="14" t="s">
        <v>36</v>
      </c>
      <c r="AX424" s="14" t="s">
        <v>84</v>
      </c>
      <c r="AY424" s="246" t="s">
        <v>135</v>
      </c>
    </row>
    <row r="425" s="12" customFormat="1" ht="22.8" customHeight="1">
      <c r="A425" s="12"/>
      <c r="B425" s="190"/>
      <c r="C425" s="191"/>
      <c r="D425" s="192" t="s">
        <v>75</v>
      </c>
      <c r="E425" s="204" t="s">
        <v>527</v>
      </c>
      <c r="F425" s="204" t="s">
        <v>528</v>
      </c>
      <c r="G425" s="191"/>
      <c r="H425" s="191"/>
      <c r="I425" s="194"/>
      <c r="J425" s="205">
        <f>BK425</f>
        <v>0</v>
      </c>
      <c r="K425" s="191"/>
      <c r="L425" s="196"/>
      <c r="M425" s="197"/>
      <c r="N425" s="198"/>
      <c r="O425" s="198"/>
      <c r="P425" s="199">
        <f>SUM(P426:P438)</f>
        <v>0</v>
      </c>
      <c r="Q425" s="198"/>
      <c r="R425" s="199">
        <f>SUM(R426:R438)</f>
        <v>6.2000000000000003E-05</v>
      </c>
      <c r="S425" s="198"/>
      <c r="T425" s="200">
        <f>SUM(T426:T438)</f>
        <v>0.58684999999999998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201" t="s">
        <v>144</v>
      </c>
      <c r="AT425" s="202" t="s">
        <v>75</v>
      </c>
      <c r="AU425" s="202" t="s">
        <v>84</v>
      </c>
      <c r="AY425" s="201" t="s">
        <v>135</v>
      </c>
      <c r="BK425" s="203">
        <f>SUM(BK426:BK438)</f>
        <v>0</v>
      </c>
    </row>
    <row r="426" s="2" customFormat="1" ht="24.15" customHeight="1">
      <c r="A426" s="40"/>
      <c r="B426" s="41"/>
      <c r="C426" s="206" t="s">
        <v>369</v>
      </c>
      <c r="D426" s="206" t="s">
        <v>138</v>
      </c>
      <c r="E426" s="207" t="s">
        <v>529</v>
      </c>
      <c r="F426" s="208" t="s">
        <v>530</v>
      </c>
      <c r="G426" s="209" t="s">
        <v>141</v>
      </c>
      <c r="H426" s="210">
        <v>21.34</v>
      </c>
      <c r="I426" s="211"/>
      <c r="J426" s="212">
        <f>ROUND(I426*H426,2)</f>
        <v>0</v>
      </c>
      <c r="K426" s="208" t="s">
        <v>142</v>
      </c>
      <c r="L426" s="46"/>
      <c r="M426" s="213" t="s">
        <v>19</v>
      </c>
      <c r="N426" s="214" t="s">
        <v>48</v>
      </c>
      <c r="O426" s="86"/>
      <c r="P426" s="215">
        <f>O426*H426</f>
        <v>0</v>
      </c>
      <c r="Q426" s="215">
        <v>0</v>
      </c>
      <c r="R426" s="215">
        <f>Q426*H426</f>
        <v>0</v>
      </c>
      <c r="S426" s="215">
        <v>0.0275</v>
      </c>
      <c r="T426" s="216">
        <f>S426*H426</f>
        <v>0.58684999999999998</v>
      </c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R426" s="217" t="s">
        <v>184</v>
      </c>
      <c r="AT426" s="217" t="s">
        <v>138</v>
      </c>
      <c r="AU426" s="217" t="s">
        <v>144</v>
      </c>
      <c r="AY426" s="19" t="s">
        <v>135</v>
      </c>
      <c r="BE426" s="218">
        <f>IF(N426="základní",J426,0)</f>
        <v>0</v>
      </c>
      <c r="BF426" s="218">
        <f>IF(N426="snížená",J426,0)</f>
        <v>0</v>
      </c>
      <c r="BG426" s="218">
        <f>IF(N426="zákl. přenesená",J426,0)</f>
        <v>0</v>
      </c>
      <c r="BH426" s="218">
        <f>IF(N426="sníž. přenesená",J426,0)</f>
        <v>0</v>
      </c>
      <c r="BI426" s="218">
        <f>IF(N426="nulová",J426,0)</f>
        <v>0</v>
      </c>
      <c r="BJ426" s="19" t="s">
        <v>144</v>
      </c>
      <c r="BK426" s="218">
        <f>ROUND(I426*H426,2)</f>
        <v>0</v>
      </c>
      <c r="BL426" s="19" t="s">
        <v>184</v>
      </c>
      <c r="BM426" s="217" t="s">
        <v>531</v>
      </c>
    </row>
    <row r="427" s="2" customFormat="1">
      <c r="A427" s="40"/>
      <c r="B427" s="41"/>
      <c r="C427" s="42"/>
      <c r="D427" s="219" t="s">
        <v>145</v>
      </c>
      <c r="E427" s="42"/>
      <c r="F427" s="220" t="s">
        <v>532</v>
      </c>
      <c r="G427" s="42"/>
      <c r="H427" s="42"/>
      <c r="I427" s="221"/>
      <c r="J427" s="42"/>
      <c r="K427" s="42"/>
      <c r="L427" s="46"/>
      <c r="M427" s="222"/>
      <c r="N427" s="223"/>
      <c r="O427" s="86"/>
      <c r="P427" s="86"/>
      <c r="Q427" s="86"/>
      <c r="R427" s="86"/>
      <c r="S427" s="86"/>
      <c r="T427" s="87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T427" s="19" t="s">
        <v>145</v>
      </c>
      <c r="AU427" s="19" t="s">
        <v>144</v>
      </c>
    </row>
    <row r="428" s="15" customFormat="1">
      <c r="A428" s="15"/>
      <c r="B428" s="247"/>
      <c r="C428" s="248"/>
      <c r="D428" s="226" t="s">
        <v>147</v>
      </c>
      <c r="E428" s="249" t="s">
        <v>19</v>
      </c>
      <c r="F428" s="250" t="s">
        <v>533</v>
      </c>
      <c r="G428" s="248"/>
      <c r="H428" s="249" t="s">
        <v>19</v>
      </c>
      <c r="I428" s="251"/>
      <c r="J428" s="248"/>
      <c r="K428" s="248"/>
      <c r="L428" s="252"/>
      <c r="M428" s="253"/>
      <c r="N428" s="254"/>
      <c r="O428" s="254"/>
      <c r="P428" s="254"/>
      <c r="Q428" s="254"/>
      <c r="R428" s="254"/>
      <c r="S428" s="254"/>
      <c r="T428" s="25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56" t="s">
        <v>147</v>
      </c>
      <c r="AU428" s="256" t="s">
        <v>144</v>
      </c>
      <c r="AV428" s="15" t="s">
        <v>84</v>
      </c>
      <c r="AW428" s="15" t="s">
        <v>36</v>
      </c>
      <c r="AX428" s="15" t="s">
        <v>76</v>
      </c>
      <c r="AY428" s="256" t="s">
        <v>135</v>
      </c>
    </row>
    <row r="429" s="13" customFormat="1">
      <c r="A429" s="13"/>
      <c r="B429" s="224"/>
      <c r="C429" s="225"/>
      <c r="D429" s="226" t="s">
        <v>147</v>
      </c>
      <c r="E429" s="227" t="s">
        <v>19</v>
      </c>
      <c r="F429" s="228" t="s">
        <v>534</v>
      </c>
      <c r="G429" s="225"/>
      <c r="H429" s="229">
        <v>14.904999999999999</v>
      </c>
      <c r="I429" s="230"/>
      <c r="J429" s="225"/>
      <c r="K429" s="225"/>
      <c r="L429" s="231"/>
      <c r="M429" s="232"/>
      <c r="N429" s="233"/>
      <c r="O429" s="233"/>
      <c r="P429" s="233"/>
      <c r="Q429" s="233"/>
      <c r="R429" s="233"/>
      <c r="S429" s="233"/>
      <c r="T429" s="234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5" t="s">
        <v>147</v>
      </c>
      <c r="AU429" s="235" t="s">
        <v>144</v>
      </c>
      <c r="AV429" s="13" t="s">
        <v>144</v>
      </c>
      <c r="AW429" s="13" t="s">
        <v>36</v>
      </c>
      <c r="AX429" s="13" t="s">
        <v>76</v>
      </c>
      <c r="AY429" s="235" t="s">
        <v>135</v>
      </c>
    </row>
    <row r="430" s="15" customFormat="1">
      <c r="A430" s="15"/>
      <c r="B430" s="247"/>
      <c r="C430" s="248"/>
      <c r="D430" s="226" t="s">
        <v>147</v>
      </c>
      <c r="E430" s="249" t="s">
        <v>19</v>
      </c>
      <c r="F430" s="250" t="s">
        <v>535</v>
      </c>
      <c r="G430" s="248"/>
      <c r="H430" s="249" t="s">
        <v>19</v>
      </c>
      <c r="I430" s="251"/>
      <c r="J430" s="248"/>
      <c r="K430" s="248"/>
      <c r="L430" s="252"/>
      <c r="M430" s="253"/>
      <c r="N430" s="254"/>
      <c r="O430" s="254"/>
      <c r="P430" s="254"/>
      <c r="Q430" s="254"/>
      <c r="R430" s="254"/>
      <c r="S430" s="254"/>
      <c r="T430" s="25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56" t="s">
        <v>147</v>
      </c>
      <c r="AU430" s="256" t="s">
        <v>144</v>
      </c>
      <c r="AV430" s="15" t="s">
        <v>84</v>
      </c>
      <c r="AW430" s="15" t="s">
        <v>36</v>
      </c>
      <c r="AX430" s="15" t="s">
        <v>76</v>
      </c>
      <c r="AY430" s="256" t="s">
        <v>135</v>
      </c>
    </row>
    <row r="431" s="13" customFormat="1">
      <c r="A431" s="13"/>
      <c r="B431" s="224"/>
      <c r="C431" s="225"/>
      <c r="D431" s="226" t="s">
        <v>147</v>
      </c>
      <c r="E431" s="227" t="s">
        <v>19</v>
      </c>
      <c r="F431" s="228" t="s">
        <v>536</v>
      </c>
      <c r="G431" s="225"/>
      <c r="H431" s="229">
        <v>3.5750000000000002</v>
      </c>
      <c r="I431" s="230"/>
      <c r="J431" s="225"/>
      <c r="K431" s="225"/>
      <c r="L431" s="231"/>
      <c r="M431" s="232"/>
      <c r="N431" s="233"/>
      <c r="O431" s="233"/>
      <c r="P431" s="233"/>
      <c r="Q431" s="233"/>
      <c r="R431" s="233"/>
      <c r="S431" s="233"/>
      <c r="T431" s="234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5" t="s">
        <v>147</v>
      </c>
      <c r="AU431" s="235" t="s">
        <v>144</v>
      </c>
      <c r="AV431" s="13" t="s">
        <v>144</v>
      </c>
      <c r="AW431" s="13" t="s">
        <v>36</v>
      </c>
      <c r="AX431" s="13" t="s">
        <v>76</v>
      </c>
      <c r="AY431" s="235" t="s">
        <v>135</v>
      </c>
    </row>
    <row r="432" s="15" customFormat="1">
      <c r="A432" s="15"/>
      <c r="B432" s="247"/>
      <c r="C432" s="248"/>
      <c r="D432" s="226" t="s">
        <v>147</v>
      </c>
      <c r="E432" s="249" t="s">
        <v>19</v>
      </c>
      <c r="F432" s="250" t="s">
        <v>537</v>
      </c>
      <c r="G432" s="248"/>
      <c r="H432" s="249" t="s">
        <v>19</v>
      </c>
      <c r="I432" s="251"/>
      <c r="J432" s="248"/>
      <c r="K432" s="248"/>
      <c r="L432" s="252"/>
      <c r="M432" s="253"/>
      <c r="N432" s="254"/>
      <c r="O432" s="254"/>
      <c r="P432" s="254"/>
      <c r="Q432" s="254"/>
      <c r="R432" s="254"/>
      <c r="S432" s="254"/>
      <c r="T432" s="25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56" t="s">
        <v>147</v>
      </c>
      <c r="AU432" s="256" t="s">
        <v>144</v>
      </c>
      <c r="AV432" s="15" t="s">
        <v>84</v>
      </c>
      <c r="AW432" s="15" t="s">
        <v>36</v>
      </c>
      <c r="AX432" s="15" t="s">
        <v>76</v>
      </c>
      <c r="AY432" s="256" t="s">
        <v>135</v>
      </c>
    </row>
    <row r="433" s="13" customFormat="1">
      <c r="A433" s="13"/>
      <c r="B433" s="224"/>
      <c r="C433" s="225"/>
      <c r="D433" s="226" t="s">
        <v>147</v>
      </c>
      <c r="E433" s="227" t="s">
        <v>19</v>
      </c>
      <c r="F433" s="228" t="s">
        <v>538</v>
      </c>
      <c r="G433" s="225"/>
      <c r="H433" s="229">
        <v>2.8599999999999999</v>
      </c>
      <c r="I433" s="230"/>
      <c r="J433" s="225"/>
      <c r="K433" s="225"/>
      <c r="L433" s="231"/>
      <c r="M433" s="232"/>
      <c r="N433" s="233"/>
      <c r="O433" s="233"/>
      <c r="P433" s="233"/>
      <c r="Q433" s="233"/>
      <c r="R433" s="233"/>
      <c r="S433" s="233"/>
      <c r="T433" s="234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5" t="s">
        <v>147</v>
      </c>
      <c r="AU433" s="235" t="s">
        <v>144</v>
      </c>
      <c r="AV433" s="13" t="s">
        <v>144</v>
      </c>
      <c r="AW433" s="13" t="s">
        <v>36</v>
      </c>
      <c r="AX433" s="13" t="s">
        <v>76</v>
      </c>
      <c r="AY433" s="235" t="s">
        <v>135</v>
      </c>
    </row>
    <row r="434" s="14" customFormat="1">
      <c r="A434" s="14"/>
      <c r="B434" s="236"/>
      <c r="C434" s="237"/>
      <c r="D434" s="226" t="s">
        <v>147</v>
      </c>
      <c r="E434" s="238" t="s">
        <v>19</v>
      </c>
      <c r="F434" s="239" t="s">
        <v>149</v>
      </c>
      <c r="G434" s="237"/>
      <c r="H434" s="240">
        <v>21.34</v>
      </c>
      <c r="I434" s="241"/>
      <c r="J434" s="237"/>
      <c r="K434" s="237"/>
      <c r="L434" s="242"/>
      <c r="M434" s="243"/>
      <c r="N434" s="244"/>
      <c r="O434" s="244"/>
      <c r="P434" s="244"/>
      <c r="Q434" s="244"/>
      <c r="R434" s="244"/>
      <c r="S434" s="244"/>
      <c r="T434" s="245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6" t="s">
        <v>147</v>
      </c>
      <c r="AU434" s="246" t="s">
        <v>144</v>
      </c>
      <c r="AV434" s="14" t="s">
        <v>143</v>
      </c>
      <c r="AW434" s="14" t="s">
        <v>36</v>
      </c>
      <c r="AX434" s="14" t="s">
        <v>84</v>
      </c>
      <c r="AY434" s="246" t="s">
        <v>135</v>
      </c>
    </row>
    <row r="435" s="2" customFormat="1" ht="37.8" customHeight="1">
      <c r="A435" s="40"/>
      <c r="B435" s="41"/>
      <c r="C435" s="206" t="s">
        <v>539</v>
      </c>
      <c r="D435" s="206" t="s">
        <v>138</v>
      </c>
      <c r="E435" s="207" t="s">
        <v>540</v>
      </c>
      <c r="F435" s="208" t="s">
        <v>541</v>
      </c>
      <c r="G435" s="209" t="s">
        <v>258</v>
      </c>
      <c r="H435" s="210">
        <v>1</v>
      </c>
      <c r="I435" s="211"/>
      <c r="J435" s="212">
        <f>ROUND(I435*H435,2)</f>
        <v>0</v>
      </c>
      <c r="K435" s="208" t="s">
        <v>19</v>
      </c>
      <c r="L435" s="46"/>
      <c r="M435" s="213" t="s">
        <v>19</v>
      </c>
      <c r="N435" s="214" t="s">
        <v>48</v>
      </c>
      <c r="O435" s="86"/>
      <c r="P435" s="215">
        <f>O435*H435</f>
        <v>0</v>
      </c>
      <c r="Q435" s="215">
        <v>6.2000000000000003E-05</v>
      </c>
      <c r="R435" s="215">
        <f>Q435*H435</f>
        <v>6.2000000000000003E-05</v>
      </c>
      <c r="S435" s="215">
        <v>0</v>
      </c>
      <c r="T435" s="216">
        <f>S435*H435</f>
        <v>0</v>
      </c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R435" s="217" t="s">
        <v>184</v>
      </c>
      <c r="AT435" s="217" t="s">
        <v>138</v>
      </c>
      <c r="AU435" s="217" t="s">
        <v>144</v>
      </c>
      <c r="AY435" s="19" t="s">
        <v>135</v>
      </c>
      <c r="BE435" s="218">
        <f>IF(N435="základní",J435,0)</f>
        <v>0</v>
      </c>
      <c r="BF435" s="218">
        <f>IF(N435="snížená",J435,0)</f>
        <v>0</v>
      </c>
      <c r="BG435" s="218">
        <f>IF(N435="zákl. přenesená",J435,0)</f>
        <v>0</v>
      </c>
      <c r="BH435" s="218">
        <f>IF(N435="sníž. přenesená",J435,0)</f>
        <v>0</v>
      </c>
      <c r="BI435" s="218">
        <f>IF(N435="nulová",J435,0)</f>
        <v>0</v>
      </c>
      <c r="BJ435" s="19" t="s">
        <v>144</v>
      </c>
      <c r="BK435" s="218">
        <f>ROUND(I435*H435,2)</f>
        <v>0</v>
      </c>
      <c r="BL435" s="19" t="s">
        <v>184</v>
      </c>
      <c r="BM435" s="217" t="s">
        <v>542</v>
      </c>
    </row>
    <row r="436" s="2" customFormat="1" ht="16.5" customHeight="1">
      <c r="A436" s="40"/>
      <c r="B436" s="41"/>
      <c r="C436" s="257" t="s">
        <v>374</v>
      </c>
      <c r="D436" s="257" t="s">
        <v>262</v>
      </c>
      <c r="E436" s="258" t="s">
        <v>543</v>
      </c>
      <c r="F436" s="259" t="s">
        <v>544</v>
      </c>
      <c r="G436" s="260" t="s">
        <v>258</v>
      </c>
      <c r="H436" s="261">
        <v>1</v>
      </c>
      <c r="I436" s="262"/>
      <c r="J436" s="263">
        <f>ROUND(I436*H436,2)</f>
        <v>0</v>
      </c>
      <c r="K436" s="259" t="s">
        <v>19</v>
      </c>
      <c r="L436" s="264"/>
      <c r="M436" s="265" t="s">
        <v>19</v>
      </c>
      <c r="N436" s="266" t="s">
        <v>48</v>
      </c>
      <c r="O436" s="86"/>
      <c r="P436" s="215">
        <f>O436*H436</f>
        <v>0</v>
      </c>
      <c r="Q436" s="215">
        <v>0</v>
      </c>
      <c r="R436" s="215">
        <f>Q436*H436</f>
        <v>0</v>
      </c>
      <c r="S436" s="215">
        <v>0</v>
      </c>
      <c r="T436" s="216">
        <f>S436*H436</f>
        <v>0</v>
      </c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R436" s="217" t="s">
        <v>237</v>
      </c>
      <c r="AT436" s="217" t="s">
        <v>262</v>
      </c>
      <c r="AU436" s="217" t="s">
        <v>144</v>
      </c>
      <c r="AY436" s="19" t="s">
        <v>135</v>
      </c>
      <c r="BE436" s="218">
        <f>IF(N436="základní",J436,0)</f>
        <v>0</v>
      </c>
      <c r="BF436" s="218">
        <f>IF(N436="snížená",J436,0)</f>
        <v>0</v>
      </c>
      <c r="BG436" s="218">
        <f>IF(N436="zákl. přenesená",J436,0)</f>
        <v>0</v>
      </c>
      <c r="BH436" s="218">
        <f>IF(N436="sníž. přenesená",J436,0)</f>
        <v>0</v>
      </c>
      <c r="BI436" s="218">
        <f>IF(N436="nulová",J436,0)</f>
        <v>0</v>
      </c>
      <c r="BJ436" s="19" t="s">
        <v>144</v>
      </c>
      <c r="BK436" s="218">
        <f>ROUND(I436*H436,2)</f>
        <v>0</v>
      </c>
      <c r="BL436" s="19" t="s">
        <v>184</v>
      </c>
      <c r="BM436" s="217" t="s">
        <v>545</v>
      </c>
    </row>
    <row r="437" s="2" customFormat="1" ht="76.35" customHeight="1">
      <c r="A437" s="40"/>
      <c r="B437" s="41"/>
      <c r="C437" s="206" t="s">
        <v>546</v>
      </c>
      <c r="D437" s="206" t="s">
        <v>138</v>
      </c>
      <c r="E437" s="207" t="s">
        <v>547</v>
      </c>
      <c r="F437" s="208" t="s">
        <v>548</v>
      </c>
      <c r="G437" s="209" t="s">
        <v>333</v>
      </c>
      <c r="H437" s="268"/>
      <c r="I437" s="211"/>
      <c r="J437" s="212">
        <f>ROUND(I437*H437,2)</f>
        <v>0</v>
      </c>
      <c r="K437" s="208" t="s">
        <v>142</v>
      </c>
      <c r="L437" s="46"/>
      <c r="M437" s="213" t="s">
        <v>19</v>
      </c>
      <c r="N437" s="214" t="s">
        <v>48</v>
      </c>
      <c r="O437" s="86"/>
      <c r="P437" s="215">
        <f>O437*H437</f>
        <v>0</v>
      </c>
      <c r="Q437" s="215">
        <v>0</v>
      </c>
      <c r="R437" s="215">
        <f>Q437*H437</f>
        <v>0</v>
      </c>
      <c r="S437" s="215">
        <v>0</v>
      </c>
      <c r="T437" s="216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17" t="s">
        <v>184</v>
      </c>
      <c r="AT437" s="217" t="s">
        <v>138</v>
      </c>
      <c r="AU437" s="217" t="s">
        <v>144</v>
      </c>
      <c r="AY437" s="19" t="s">
        <v>135</v>
      </c>
      <c r="BE437" s="218">
        <f>IF(N437="základní",J437,0)</f>
        <v>0</v>
      </c>
      <c r="BF437" s="218">
        <f>IF(N437="snížená",J437,0)</f>
        <v>0</v>
      </c>
      <c r="BG437" s="218">
        <f>IF(N437="zákl. přenesená",J437,0)</f>
        <v>0</v>
      </c>
      <c r="BH437" s="218">
        <f>IF(N437="sníž. přenesená",J437,0)</f>
        <v>0</v>
      </c>
      <c r="BI437" s="218">
        <f>IF(N437="nulová",J437,0)</f>
        <v>0</v>
      </c>
      <c r="BJ437" s="19" t="s">
        <v>144</v>
      </c>
      <c r="BK437" s="218">
        <f>ROUND(I437*H437,2)</f>
        <v>0</v>
      </c>
      <c r="BL437" s="19" t="s">
        <v>184</v>
      </c>
      <c r="BM437" s="217" t="s">
        <v>549</v>
      </c>
    </row>
    <row r="438" s="2" customFormat="1">
      <c r="A438" s="40"/>
      <c r="B438" s="41"/>
      <c r="C438" s="42"/>
      <c r="D438" s="219" t="s">
        <v>145</v>
      </c>
      <c r="E438" s="42"/>
      <c r="F438" s="220" t="s">
        <v>550</v>
      </c>
      <c r="G438" s="42"/>
      <c r="H438" s="42"/>
      <c r="I438" s="221"/>
      <c r="J438" s="42"/>
      <c r="K438" s="42"/>
      <c r="L438" s="46"/>
      <c r="M438" s="222"/>
      <c r="N438" s="223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145</v>
      </c>
      <c r="AU438" s="19" t="s">
        <v>144</v>
      </c>
    </row>
    <row r="439" s="12" customFormat="1" ht="22.8" customHeight="1">
      <c r="A439" s="12"/>
      <c r="B439" s="190"/>
      <c r="C439" s="191"/>
      <c r="D439" s="192" t="s">
        <v>75</v>
      </c>
      <c r="E439" s="204" t="s">
        <v>551</v>
      </c>
      <c r="F439" s="204" t="s">
        <v>552</v>
      </c>
      <c r="G439" s="191"/>
      <c r="H439" s="191"/>
      <c r="I439" s="194"/>
      <c r="J439" s="205">
        <f>BK439</f>
        <v>0</v>
      </c>
      <c r="K439" s="191"/>
      <c r="L439" s="196"/>
      <c r="M439" s="197"/>
      <c r="N439" s="198"/>
      <c r="O439" s="198"/>
      <c r="P439" s="199">
        <f>SUM(P440:P475)</f>
        <v>0</v>
      </c>
      <c r="Q439" s="198"/>
      <c r="R439" s="199">
        <f>SUM(R440:R475)</f>
        <v>0.11845000000000001</v>
      </c>
      <c r="S439" s="198"/>
      <c r="T439" s="200">
        <f>SUM(T440:T475)</f>
        <v>0.71140000000000003</v>
      </c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R439" s="201" t="s">
        <v>144</v>
      </c>
      <c r="AT439" s="202" t="s">
        <v>75</v>
      </c>
      <c r="AU439" s="202" t="s">
        <v>84</v>
      </c>
      <c r="AY439" s="201" t="s">
        <v>135</v>
      </c>
      <c r="BK439" s="203">
        <f>SUM(BK440:BK475)</f>
        <v>0</v>
      </c>
    </row>
    <row r="440" s="2" customFormat="1" ht="37.8" customHeight="1">
      <c r="A440" s="40"/>
      <c r="B440" s="41"/>
      <c r="C440" s="206" t="s">
        <v>379</v>
      </c>
      <c r="D440" s="206" t="s">
        <v>138</v>
      </c>
      <c r="E440" s="207" t="s">
        <v>553</v>
      </c>
      <c r="F440" s="208" t="s">
        <v>554</v>
      </c>
      <c r="G440" s="209" t="s">
        <v>258</v>
      </c>
      <c r="H440" s="210">
        <v>1.2</v>
      </c>
      <c r="I440" s="211"/>
      <c r="J440" s="212">
        <f>ROUND(I440*H440,2)</f>
        <v>0</v>
      </c>
      <c r="K440" s="208" t="s">
        <v>142</v>
      </c>
      <c r="L440" s="46"/>
      <c r="M440" s="213" t="s">
        <v>19</v>
      </c>
      <c r="N440" s="214" t="s">
        <v>48</v>
      </c>
      <c r="O440" s="86"/>
      <c r="P440" s="215">
        <f>O440*H440</f>
        <v>0</v>
      </c>
      <c r="Q440" s="215">
        <v>0</v>
      </c>
      <c r="R440" s="215">
        <f>Q440*H440</f>
        <v>0</v>
      </c>
      <c r="S440" s="215">
        <v>0.17399999999999999</v>
      </c>
      <c r="T440" s="216">
        <f>S440*H440</f>
        <v>0.20879999999999999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17" t="s">
        <v>184</v>
      </c>
      <c r="AT440" s="217" t="s">
        <v>138</v>
      </c>
      <c r="AU440" s="217" t="s">
        <v>144</v>
      </c>
      <c r="AY440" s="19" t="s">
        <v>135</v>
      </c>
      <c r="BE440" s="218">
        <f>IF(N440="základní",J440,0)</f>
        <v>0</v>
      </c>
      <c r="BF440" s="218">
        <f>IF(N440="snížená",J440,0)</f>
        <v>0</v>
      </c>
      <c r="BG440" s="218">
        <f>IF(N440="zákl. přenesená",J440,0)</f>
        <v>0</v>
      </c>
      <c r="BH440" s="218">
        <f>IF(N440="sníž. přenesená",J440,0)</f>
        <v>0</v>
      </c>
      <c r="BI440" s="218">
        <f>IF(N440="nulová",J440,0)</f>
        <v>0</v>
      </c>
      <c r="BJ440" s="19" t="s">
        <v>144</v>
      </c>
      <c r="BK440" s="218">
        <f>ROUND(I440*H440,2)</f>
        <v>0</v>
      </c>
      <c r="BL440" s="19" t="s">
        <v>184</v>
      </c>
      <c r="BM440" s="217" t="s">
        <v>555</v>
      </c>
    </row>
    <row r="441" s="2" customFormat="1">
      <c r="A441" s="40"/>
      <c r="B441" s="41"/>
      <c r="C441" s="42"/>
      <c r="D441" s="219" t="s">
        <v>145</v>
      </c>
      <c r="E441" s="42"/>
      <c r="F441" s="220" t="s">
        <v>556</v>
      </c>
      <c r="G441" s="42"/>
      <c r="H441" s="42"/>
      <c r="I441" s="221"/>
      <c r="J441" s="42"/>
      <c r="K441" s="42"/>
      <c r="L441" s="46"/>
      <c r="M441" s="222"/>
      <c r="N441" s="223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145</v>
      </c>
      <c r="AU441" s="19" t="s">
        <v>144</v>
      </c>
    </row>
    <row r="442" s="13" customFormat="1">
      <c r="A442" s="13"/>
      <c r="B442" s="224"/>
      <c r="C442" s="225"/>
      <c r="D442" s="226" t="s">
        <v>147</v>
      </c>
      <c r="E442" s="227" t="s">
        <v>19</v>
      </c>
      <c r="F442" s="228" t="s">
        <v>557</v>
      </c>
      <c r="G442" s="225"/>
      <c r="H442" s="229">
        <v>1.2</v>
      </c>
      <c r="I442" s="230"/>
      <c r="J442" s="225"/>
      <c r="K442" s="225"/>
      <c r="L442" s="231"/>
      <c r="M442" s="232"/>
      <c r="N442" s="233"/>
      <c r="O442" s="233"/>
      <c r="P442" s="233"/>
      <c r="Q442" s="233"/>
      <c r="R442" s="233"/>
      <c r="S442" s="233"/>
      <c r="T442" s="234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5" t="s">
        <v>147</v>
      </c>
      <c r="AU442" s="235" t="s">
        <v>144</v>
      </c>
      <c r="AV442" s="13" t="s">
        <v>144</v>
      </c>
      <c r="AW442" s="13" t="s">
        <v>36</v>
      </c>
      <c r="AX442" s="13" t="s">
        <v>76</v>
      </c>
      <c r="AY442" s="235" t="s">
        <v>135</v>
      </c>
    </row>
    <row r="443" s="14" customFormat="1">
      <c r="A443" s="14"/>
      <c r="B443" s="236"/>
      <c r="C443" s="237"/>
      <c r="D443" s="226" t="s">
        <v>147</v>
      </c>
      <c r="E443" s="238" t="s">
        <v>19</v>
      </c>
      <c r="F443" s="239" t="s">
        <v>149</v>
      </c>
      <c r="G443" s="237"/>
      <c r="H443" s="240">
        <v>1.2</v>
      </c>
      <c r="I443" s="241"/>
      <c r="J443" s="237"/>
      <c r="K443" s="237"/>
      <c r="L443" s="242"/>
      <c r="M443" s="243"/>
      <c r="N443" s="244"/>
      <c r="O443" s="244"/>
      <c r="P443" s="244"/>
      <c r="Q443" s="244"/>
      <c r="R443" s="244"/>
      <c r="S443" s="244"/>
      <c r="T443" s="245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46" t="s">
        <v>147</v>
      </c>
      <c r="AU443" s="246" t="s">
        <v>144</v>
      </c>
      <c r="AV443" s="14" t="s">
        <v>143</v>
      </c>
      <c r="AW443" s="14" t="s">
        <v>36</v>
      </c>
      <c r="AX443" s="14" t="s">
        <v>84</v>
      </c>
      <c r="AY443" s="246" t="s">
        <v>135</v>
      </c>
    </row>
    <row r="444" s="2" customFormat="1" ht="21.75" customHeight="1">
      <c r="A444" s="40"/>
      <c r="B444" s="41"/>
      <c r="C444" s="206" t="s">
        <v>558</v>
      </c>
      <c r="D444" s="206" t="s">
        <v>138</v>
      </c>
      <c r="E444" s="207" t="s">
        <v>559</v>
      </c>
      <c r="F444" s="208" t="s">
        <v>560</v>
      </c>
      <c r="G444" s="209" t="s">
        <v>258</v>
      </c>
      <c r="H444" s="210">
        <v>2</v>
      </c>
      <c r="I444" s="211"/>
      <c r="J444" s="212">
        <f>ROUND(I444*H444,2)</f>
        <v>0</v>
      </c>
      <c r="K444" s="208" t="s">
        <v>142</v>
      </c>
      <c r="L444" s="46"/>
      <c r="M444" s="213" t="s">
        <v>19</v>
      </c>
      <c r="N444" s="214" t="s">
        <v>48</v>
      </c>
      <c r="O444" s="86"/>
      <c r="P444" s="215">
        <f>O444*H444</f>
        <v>0</v>
      </c>
      <c r="Q444" s="215">
        <v>0</v>
      </c>
      <c r="R444" s="215">
        <f>Q444*H444</f>
        <v>0</v>
      </c>
      <c r="S444" s="215">
        <v>0.088099999999999998</v>
      </c>
      <c r="T444" s="216">
        <f>S444*H444</f>
        <v>0.1762</v>
      </c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R444" s="217" t="s">
        <v>184</v>
      </c>
      <c r="AT444" s="217" t="s">
        <v>138</v>
      </c>
      <c r="AU444" s="217" t="s">
        <v>144</v>
      </c>
      <c r="AY444" s="19" t="s">
        <v>135</v>
      </c>
      <c r="BE444" s="218">
        <f>IF(N444="základní",J444,0)</f>
        <v>0</v>
      </c>
      <c r="BF444" s="218">
        <f>IF(N444="snížená",J444,0)</f>
        <v>0</v>
      </c>
      <c r="BG444" s="218">
        <f>IF(N444="zákl. přenesená",J444,0)</f>
        <v>0</v>
      </c>
      <c r="BH444" s="218">
        <f>IF(N444="sníž. přenesená",J444,0)</f>
        <v>0</v>
      </c>
      <c r="BI444" s="218">
        <f>IF(N444="nulová",J444,0)</f>
        <v>0</v>
      </c>
      <c r="BJ444" s="19" t="s">
        <v>144</v>
      </c>
      <c r="BK444" s="218">
        <f>ROUND(I444*H444,2)</f>
        <v>0</v>
      </c>
      <c r="BL444" s="19" t="s">
        <v>184</v>
      </c>
      <c r="BM444" s="217" t="s">
        <v>561</v>
      </c>
    </row>
    <row r="445" s="2" customFormat="1">
      <c r="A445" s="40"/>
      <c r="B445" s="41"/>
      <c r="C445" s="42"/>
      <c r="D445" s="219" t="s">
        <v>145</v>
      </c>
      <c r="E445" s="42"/>
      <c r="F445" s="220" t="s">
        <v>562</v>
      </c>
      <c r="G445" s="42"/>
      <c r="H445" s="42"/>
      <c r="I445" s="221"/>
      <c r="J445" s="42"/>
      <c r="K445" s="42"/>
      <c r="L445" s="46"/>
      <c r="M445" s="222"/>
      <c r="N445" s="223"/>
      <c r="O445" s="86"/>
      <c r="P445" s="86"/>
      <c r="Q445" s="86"/>
      <c r="R445" s="86"/>
      <c r="S445" s="86"/>
      <c r="T445" s="87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19" t="s">
        <v>145</v>
      </c>
      <c r="AU445" s="19" t="s">
        <v>144</v>
      </c>
    </row>
    <row r="446" s="15" customFormat="1">
      <c r="A446" s="15"/>
      <c r="B446" s="247"/>
      <c r="C446" s="248"/>
      <c r="D446" s="226" t="s">
        <v>147</v>
      </c>
      <c r="E446" s="249" t="s">
        <v>19</v>
      </c>
      <c r="F446" s="250" t="s">
        <v>563</v>
      </c>
      <c r="G446" s="248"/>
      <c r="H446" s="249" t="s">
        <v>19</v>
      </c>
      <c r="I446" s="251"/>
      <c r="J446" s="248"/>
      <c r="K446" s="248"/>
      <c r="L446" s="252"/>
      <c r="M446" s="253"/>
      <c r="N446" s="254"/>
      <c r="O446" s="254"/>
      <c r="P446" s="254"/>
      <c r="Q446" s="254"/>
      <c r="R446" s="254"/>
      <c r="S446" s="254"/>
      <c r="T446" s="25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56" t="s">
        <v>147</v>
      </c>
      <c r="AU446" s="256" t="s">
        <v>144</v>
      </c>
      <c r="AV446" s="15" t="s">
        <v>84</v>
      </c>
      <c r="AW446" s="15" t="s">
        <v>36</v>
      </c>
      <c r="AX446" s="15" t="s">
        <v>76</v>
      </c>
      <c r="AY446" s="256" t="s">
        <v>135</v>
      </c>
    </row>
    <row r="447" s="15" customFormat="1">
      <c r="A447" s="15"/>
      <c r="B447" s="247"/>
      <c r="C447" s="248"/>
      <c r="D447" s="226" t="s">
        <v>147</v>
      </c>
      <c r="E447" s="249" t="s">
        <v>19</v>
      </c>
      <c r="F447" s="250" t="s">
        <v>564</v>
      </c>
      <c r="G447" s="248"/>
      <c r="H447" s="249" t="s">
        <v>19</v>
      </c>
      <c r="I447" s="251"/>
      <c r="J447" s="248"/>
      <c r="K447" s="248"/>
      <c r="L447" s="252"/>
      <c r="M447" s="253"/>
      <c r="N447" s="254"/>
      <c r="O447" s="254"/>
      <c r="P447" s="254"/>
      <c r="Q447" s="254"/>
      <c r="R447" s="254"/>
      <c r="S447" s="254"/>
      <c r="T447" s="25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56" t="s">
        <v>147</v>
      </c>
      <c r="AU447" s="256" t="s">
        <v>144</v>
      </c>
      <c r="AV447" s="15" t="s">
        <v>84</v>
      </c>
      <c r="AW447" s="15" t="s">
        <v>36</v>
      </c>
      <c r="AX447" s="15" t="s">
        <v>76</v>
      </c>
      <c r="AY447" s="256" t="s">
        <v>135</v>
      </c>
    </row>
    <row r="448" s="13" customFormat="1">
      <c r="A448" s="13"/>
      <c r="B448" s="224"/>
      <c r="C448" s="225"/>
      <c r="D448" s="226" t="s">
        <v>147</v>
      </c>
      <c r="E448" s="227" t="s">
        <v>19</v>
      </c>
      <c r="F448" s="228" t="s">
        <v>144</v>
      </c>
      <c r="G448" s="225"/>
      <c r="H448" s="229">
        <v>2</v>
      </c>
      <c r="I448" s="230"/>
      <c r="J448" s="225"/>
      <c r="K448" s="225"/>
      <c r="L448" s="231"/>
      <c r="M448" s="232"/>
      <c r="N448" s="233"/>
      <c r="O448" s="233"/>
      <c r="P448" s="233"/>
      <c r="Q448" s="233"/>
      <c r="R448" s="233"/>
      <c r="S448" s="233"/>
      <c r="T448" s="234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5" t="s">
        <v>147</v>
      </c>
      <c r="AU448" s="235" t="s">
        <v>144</v>
      </c>
      <c r="AV448" s="13" t="s">
        <v>144</v>
      </c>
      <c r="AW448" s="13" t="s">
        <v>36</v>
      </c>
      <c r="AX448" s="13" t="s">
        <v>76</v>
      </c>
      <c r="AY448" s="235" t="s">
        <v>135</v>
      </c>
    </row>
    <row r="449" s="14" customFormat="1">
      <c r="A449" s="14"/>
      <c r="B449" s="236"/>
      <c r="C449" s="237"/>
      <c r="D449" s="226" t="s">
        <v>147</v>
      </c>
      <c r="E449" s="238" t="s">
        <v>19</v>
      </c>
      <c r="F449" s="239" t="s">
        <v>149</v>
      </c>
      <c r="G449" s="237"/>
      <c r="H449" s="240">
        <v>2</v>
      </c>
      <c r="I449" s="241"/>
      <c r="J449" s="237"/>
      <c r="K449" s="237"/>
      <c r="L449" s="242"/>
      <c r="M449" s="243"/>
      <c r="N449" s="244"/>
      <c r="O449" s="244"/>
      <c r="P449" s="244"/>
      <c r="Q449" s="244"/>
      <c r="R449" s="244"/>
      <c r="S449" s="244"/>
      <c r="T449" s="245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6" t="s">
        <v>147</v>
      </c>
      <c r="AU449" s="246" t="s">
        <v>144</v>
      </c>
      <c r="AV449" s="14" t="s">
        <v>143</v>
      </c>
      <c r="AW449" s="14" t="s">
        <v>36</v>
      </c>
      <c r="AX449" s="14" t="s">
        <v>84</v>
      </c>
      <c r="AY449" s="246" t="s">
        <v>135</v>
      </c>
    </row>
    <row r="450" s="2" customFormat="1" ht="21.75" customHeight="1">
      <c r="A450" s="40"/>
      <c r="B450" s="41"/>
      <c r="C450" s="206" t="s">
        <v>384</v>
      </c>
      <c r="D450" s="206" t="s">
        <v>138</v>
      </c>
      <c r="E450" s="207" t="s">
        <v>565</v>
      </c>
      <c r="F450" s="208" t="s">
        <v>566</v>
      </c>
      <c r="G450" s="209" t="s">
        <v>258</v>
      </c>
      <c r="H450" s="210">
        <v>1</v>
      </c>
      <c r="I450" s="211"/>
      <c r="J450" s="212">
        <f>ROUND(I450*H450,2)</f>
        <v>0</v>
      </c>
      <c r="K450" s="208" t="s">
        <v>142</v>
      </c>
      <c r="L450" s="46"/>
      <c r="M450" s="213" t="s">
        <v>19</v>
      </c>
      <c r="N450" s="214" t="s">
        <v>48</v>
      </c>
      <c r="O450" s="86"/>
      <c r="P450" s="215">
        <f>O450*H450</f>
        <v>0</v>
      </c>
      <c r="Q450" s="215">
        <v>0</v>
      </c>
      <c r="R450" s="215">
        <f>Q450*H450</f>
        <v>0</v>
      </c>
      <c r="S450" s="215">
        <v>0.1104</v>
      </c>
      <c r="T450" s="216">
        <f>S450*H450</f>
        <v>0.1104</v>
      </c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R450" s="217" t="s">
        <v>184</v>
      </c>
      <c r="AT450" s="217" t="s">
        <v>138</v>
      </c>
      <c r="AU450" s="217" t="s">
        <v>144</v>
      </c>
      <c r="AY450" s="19" t="s">
        <v>135</v>
      </c>
      <c r="BE450" s="218">
        <f>IF(N450="základní",J450,0)</f>
        <v>0</v>
      </c>
      <c r="BF450" s="218">
        <f>IF(N450="snížená",J450,0)</f>
        <v>0</v>
      </c>
      <c r="BG450" s="218">
        <f>IF(N450="zákl. přenesená",J450,0)</f>
        <v>0</v>
      </c>
      <c r="BH450" s="218">
        <f>IF(N450="sníž. přenesená",J450,0)</f>
        <v>0</v>
      </c>
      <c r="BI450" s="218">
        <f>IF(N450="nulová",J450,0)</f>
        <v>0</v>
      </c>
      <c r="BJ450" s="19" t="s">
        <v>144</v>
      </c>
      <c r="BK450" s="218">
        <f>ROUND(I450*H450,2)</f>
        <v>0</v>
      </c>
      <c r="BL450" s="19" t="s">
        <v>184</v>
      </c>
      <c r="BM450" s="217" t="s">
        <v>567</v>
      </c>
    </row>
    <row r="451" s="2" customFormat="1">
      <c r="A451" s="40"/>
      <c r="B451" s="41"/>
      <c r="C451" s="42"/>
      <c r="D451" s="219" t="s">
        <v>145</v>
      </c>
      <c r="E451" s="42"/>
      <c r="F451" s="220" t="s">
        <v>568</v>
      </c>
      <c r="G451" s="42"/>
      <c r="H451" s="42"/>
      <c r="I451" s="221"/>
      <c r="J451" s="42"/>
      <c r="K451" s="42"/>
      <c r="L451" s="46"/>
      <c r="M451" s="222"/>
      <c r="N451" s="223"/>
      <c r="O451" s="86"/>
      <c r="P451" s="86"/>
      <c r="Q451" s="86"/>
      <c r="R451" s="86"/>
      <c r="S451" s="86"/>
      <c r="T451" s="87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T451" s="19" t="s">
        <v>145</v>
      </c>
      <c r="AU451" s="19" t="s">
        <v>144</v>
      </c>
    </row>
    <row r="452" s="15" customFormat="1">
      <c r="A452" s="15"/>
      <c r="B452" s="247"/>
      <c r="C452" s="248"/>
      <c r="D452" s="226" t="s">
        <v>147</v>
      </c>
      <c r="E452" s="249" t="s">
        <v>19</v>
      </c>
      <c r="F452" s="250" t="s">
        <v>569</v>
      </c>
      <c r="G452" s="248"/>
      <c r="H452" s="249" t="s">
        <v>19</v>
      </c>
      <c r="I452" s="251"/>
      <c r="J452" s="248"/>
      <c r="K452" s="248"/>
      <c r="L452" s="252"/>
      <c r="M452" s="253"/>
      <c r="N452" s="254"/>
      <c r="O452" s="254"/>
      <c r="P452" s="254"/>
      <c r="Q452" s="254"/>
      <c r="R452" s="254"/>
      <c r="S452" s="254"/>
      <c r="T452" s="25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56" t="s">
        <v>147</v>
      </c>
      <c r="AU452" s="256" t="s">
        <v>144</v>
      </c>
      <c r="AV452" s="15" t="s">
        <v>84</v>
      </c>
      <c r="AW452" s="15" t="s">
        <v>36</v>
      </c>
      <c r="AX452" s="15" t="s">
        <v>76</v>
      </c>
      <c r="AY452" s="256" t="s">
        <v>135</v>
      </c>
    </row>
    <row r="453" s="13" customFormat="1">
      <c r="A453" s="13"/>
      <c r="B453" s="224"/>
      <c r="C453" s="225"/>
      <c r="D453" s="226" t="s">
        <v>147</v>
      </c>
      <c r="E453" s="227" t="s">
        <v>19</v>
      </c>
      <c r="F453" s="228" t="s">
        <v>84</v>
      </c>
      <c r="G453" s="225"/>
      <c r="H453" s="229">
        <v>1</v>
      </c>
      <c r="I453" s="230"/>
      <c r="J453" s="225"/>
      <c r="K453" s="225"/>
      <c r="L453" s="231"/>
      <c r="M453" s="232"/>
      <c r="N453" s="233"/>
      <c r="O453" s="233"/>
      <c r="P453" s="233"/>
      <c r="Q453" s="233"/>
      <c r="R453" s="233"/>
      <c r="S453" s="233"/>
      <c r="T453" s="234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5" t="s">
        <v>147</v>
      </c>
      <c r="AU453" s="235" t="s">
        <v>144</v>
      </c>
      <c r="AV453" s="13" t="s">
        <v>144</v>
      </c>
      <c r="AW453" s="13" t="s">
        <v>36</v>
      </c>
      <c r="AX453" s="13" t="s">
        <v>76</v>
      </c>
      <c r="AY453" s="235" t="s">
        <v>135</v>
      </c>
    </row>
    <row r="454" s="14" customFormat="1">
      <c r="A454" s="14"/>
      <c r="B454" s="236"/>
      <c r="C454" s="237"/>
      <c r="D454" s="226" t="s">
        <v>147</v>
      </c>
      <c r="E454" s="238" t="s">
        <v>19</v>
      </c>
      <c r="F454" s="239" t="s">
        <v>149</v>
      </c>
      <c r="G454" s="237"/>
      <c r="H454" s="240">
        <v>1</v>
      </c>
      <c r="I454" s="241"/>
      <c r="J454" s="237"/>
      <c r="K454" s="237"/>
      <c r="L454" s="242"/>
      <c r="M454" s="243"/>
      <c r="N454" s="244"/>
      <c r="O454" s="244"/>
      <c r="P454" s="244"/>
      <c r="Q454" s="244"/>
      <c r="R454" s="244"/>
      <c r="S454" s="244"/>
      <c r="T454" s="245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6" t="s">
        <v>147</v>
      </c>
      <c r="AU454" s="246" t="s">
        <v>144</v>
      </c>
      <c r="AV454" s="14" t="s">
        <v>143</v>
      </c>
      <c r="AW454" s="14" t="s">
        <v>36</v>
      </c>
      <c r="AX454" s="14" t="s">
        <v>84</v>
      </c>
      <c r="AY454" s="246" t="s">
        <v>135</v>
      </c>
    </row>
    <row r="455" s="2" customFormat="1" ht="24.15" customHeight="1">
      <c r="A455" s="40"/>
      <c r="B455" s="41"/>
      <c r="C455" s="206" t="s">
        <v>570</v>
      </c>
      <c r="D455" s="206" t="s">
        <v>138</v>
      </c>
      <c r="E455" s="207" t="s">
        <v>571</v>
      </c>
      <c r="F455" s="208" t="s">
        <v>572</v>
      </c>
      <c r="G455" s="209" t="s">
        <v>258</v>
      </c>
      <c r="H455" s="210">
        <v>9</v>
      </c>
      <c r="I455" s="211"/>
      <c r="J455" s="212">
        <f>ROUND(I455*H455,2)</f>
        <v>0</v>
      </c>
      <c r="K455" s="208" t="s">
        <v>142</v>
      </c>
      <c r="L455" s="46"/>
      <c r="M455" s="213" t="s">
        <v>19</v>
      </c>
      <c r="N455" s="214" t="s">
        <v>48</v>
      </c>
      <c r="O455" s="86"/>
      <c r="P455" s="215">
        <f>O455*H455</f>
        <v>0</v>
      </c>
      <c r="Q455" s="215">
        <v>0</v>
      </c>
      <c r="R455" s="215">
        <f>Q455*H455</f>
        <v>0</v>
      </c>
      <c r="S455" s="215">
        <v>0.024</v>
      </c>
      <c r="T455" s="216">
        <f>S455*H455</f>
        <v>0.216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7" t="s">
        <v>184</v>
      </c>
      <c r="AT455" s="217" t="s">
        <v>138</v>
      </c>
      <c r="AU455" s="217" t="s">
        <v>144</v>
      </c>
      <c r="AY455" s="19" t="s">
        <v>135</v>
      </c>
      <c r="BE455" s="218">
        <f>IF(N455="základní",J455,0)</f>
        <v>0</v>
      </c>
      <c r="BF455" s="218">
        <f>IF(N455="snížená",J455,0)</f>
        <v>0</v>
      </c>
      <c r="BG455" s="218">
        <f>IF(N455="zákl. přenesená",J455,0)</f>
        <v>0</v>
      </c>
      <c r="BH455" s="218">
        <f>IF(N455="sníž. přenesená",J455,0)</f>
        <v>0</v>
      </c>
      <c r="BI455" s="218">
        <f>IF(N455="nulová",J455,0)</f>
        <v>0</v>
      </c>
      <c r="BJ455" s="19" t="s">
        <v>144</v>
      </c>
      <c r="BK455" s="218">
        <f>ROUND(I455*H455,2)</f>
        <v>0</v>
      </c>
      <c r="BL455" s="19" t="s">
        <v>184</v>
      </c>
      <c r="BM455" s="217" t="s">
        <v>573</v>
      </c>
    </row>
    <row r="456" s="2" customFormat="1">
      <c r="A456" s="40"/>
      <c r="B456" s="41"/>
      <c r="C456" s="42"/>
      <c r="D456" s="219" t="s">
        <v>145</v>
      </c>
      <c r="E456" s="42"/>
      <c r="F456" s="220" t="s">
        <v>574</v>
      </c>
      <c r="G456" s="42"/>
      <c r="H456" s="42"/>
      <c r="I456" s="221"/>
      <c r="J456" s="42"/>
      <c r="K456" s="42"/>
      <c r="L456" s="46"/>
      <c r="M456" s="222"/>
      <c r="N456" s="223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145</v>
      </c>
      <c r="AU456" s="19" t="s">
        <v>144</v>
      </c>
    </row>
    <row r="457" s="2" customFormat="1" ht="37.8" customHeight="1">
      <c r="A457" s="40"/>
      <c r="B457" s="41"/>
      <c r="C457" s="206" t="s">
        <v>389</v>
      </c>
      <c r="D457" s="206" t="s">
        <v>138</v>
      </c>
      <c r="E457" s="207" t="s">
        <v>575</v>
      </c>
      <c r="F457" s="208" t="s">
        <v>576</v>
      </c>
      <c r="G457" s="209" t="s">
        <v>258</v>
      </c>
      <c r="H457" s="210">
        <v>6</v>
      </c>
      <c r="I457" s="211"/>
      <c r="J457" s="212">
        <f>ROUND(I457*H457,2)</f>
        <v>0</v>
      </c>
      <c r="K457" s="208" t="s">
        <v>142</v>
      </c>
      <c r="L457" s="46"/>
      <c r="M457" s="213" t="s">
        <v>19</v>
      </c>
      <c r="N457" s="214" t="s">
        <v>48</v>
      </c>
      <c r="O457" s="86"/>
      <c r="P457" s="215">
        <f>O457*H457</f>
        <v>0</v>
      </c>
      <c r="Q457" s="215">
        <v>0</v>
      </c>
      <c r="R457" s="215">
        <f>Q457*H457</f>
        <v>0</v>
      </c>
      <c r="S457" s="215">
        <v>0</v>
      </c>
      <c r="T457" s="216">
        <f>S457*H457</f>
        <v>0</v>
      </c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R457" s="217" t="s">
        <v>184</v>
      </c>
      <c r="AT457" s="217" t="s">
        <v>138</v>
      </c>
      <c r="AU457" s="217" t="s">
        <v>144</v>
      </c>
      <c r="AY457" s="19" t="s">
        <v>135</v>
      </c>
      <c r="BE457" s="218">
        <f>IF(N457="základní",J457,0)</f>
        <v>0</v>
      </c>
      <c r="BF457" s="218">
        <f>IF(N457="snížená",J457,0)</f>
        <v>0</v>
      </c>
      <c r="BG457" s="218">
        <f>IF(N457="zákl. přenesená",J457,0)</f>
        <v>0</v>
      </c>
      <c r="BH457" s="218">
        <f>IF(N457="sníž. přenesená",J457,0)</f>
        <v>0</v>
      </c>
      <c r="BI457" s="218">
        <f>IF(N457="nulová",J457,0)</f>
        <v>0</v>
      </c>
      <c r="BJ457" s="19" t="s">
        <v>144</v>
      </c>
      <c r="BK457" s="218">
        <f>ROUND(I457*H457,2)</f>
        <v>0</v>
      </c>
      <c r="BL457" s="19" t="s">
        <v>184</v>
      </c>
      <c r="BM457" s="217" t="s">
        <v>577</v>
      </c>
    </row>
    <row r="458" s="2" customFormat="1">
      <c r="A458" s="40"/>
      <c r="B458" s="41"/>
      <c r="C458" s="42"/>
      <c r="D458" s="219" t="s">
        <v>145</v>
      </c>
      <c r="E458" s="42"/>
      <c r="F458" s="220" t="s">
        <v>578</v>
      </c>
      <c r="G458" s="42"/>
      <c r="H458" s="42"/>
      <c r="I458" s="221"/>
      <c r="J458" s="42"/>
      <c r="K458" s="42"/>
      <c r="L458" s="46"/>
      <c r="M458" s="222"/>
      <c r="N458" s="223"/>
      <c r="O458" s="86"/>
      <c r="P458" s="86"/>
      <c r="Q458" s="86"/>
      <c r="R458" s="86"/>
      <c r="S458" s="86"/>
      <c r="T458" s="87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T458" s="19" t="s">
        <v>145</v>
      </c>
      <c r="AU458" s="19" t="s">
        <v>144</v>
      </c>
    </row>
    <row r="459" s="2" customFormat="1" ht="24.15" customHeight="1">
      <c r="A459" s="40"/>
      <c r="B459" s="41"/>
      <c r="C459" s="257" t="s">
        <v>579</v>
      </c>
      <c r="D459" s="257" t="s">
        <v>262</v>
      </c>
      <c r="E459" s="258" t="s">
        <v>580</v>
      </c>
      <c r="F459" s="259" t="s">
        <v>581</v>
      </c>
      <c r="G459" s="260" t="s">
        <v>258</v>
      </c>
      <c r="H459" s="261">
        <v>3</v>
      </c>
      <c r="I459" s="262"/>
      <c r="J459" s="263">
        <f>ROUND(I459*H459,2)</f>
        <v>0</v>
      </c>
      <c r="K459" s="259" t="s">
        <v>142</v>
      </c>
      <c r="L459" s="264"/>
      <c r="M459" s="265" t="s">
        <v>19</v>
      </c>
      <c r="N459" s="266" t="s">
        <v>48</v>
      </c>
      <c r="O459" s="86"/>
      <c r="P459" s="215">
        <f>O459*H459</f>
        <v>0</v>
      </c>
      <c r="Q459" s="215">
        <v>0.012999999999999999</v>
      </c>
      <c r="R459" s="215">
        <f>Q459*H459</f>
        <v>0.039</v>
      </c>
      <c r="S459" s="215">
        <v>0</v>
      </c>
      <c r="T459" s="216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7" t="s">
        <v>237</v>
      </c>
      <c r="AT459" s="217" t="s">
        <v>262</v>
      </c>
      <c r="AU459" s="217" t="s">
        <v>144</v>
      </c>
      <c r="AY459" s="19" t="s">
        <v>135</v>
      </c>
      <c r="BE459" s="218">
        <f>IF(N459="základní",J459,0)</f>
        <v>0</v>
      </c>
      <c r="BF459" s="218">
        <f>IF(N459="snížená",J459,0)</f>
        <v>0</v>
      </c>
      <c r="BG459" s="218">
        <f>IF(N459="zákl. přenesená",J459,0)</f>
        <v>0</v>
      </c>
      <c r="BH459" s="218">
        <f>IF(N459="sníž. přenesená",J459,0)</f>
        <v>0</v>
      </c>
      <c r="BI459" s="218">
        <f>IF(N459="nulová",J459,0)</f>
        <v>0</v>
      </c>
      <c r="BJ459" s="19" t="s">
        <v>144</v>
      </c>
      <c r="BK459" s="218">
        <f>ROUND(I459*H459,2)</f>
        <v>0</v>
      </c>
      <c r="BL459" s="19" t="s">
        <v>184</v>
      </c>
      <c r="BM459" s="217" t="s">
        <v>582</v>
      </c>
    </row>
    <row r="460" s="2" customFormat="1" ht="24.15" customHeight="1">
      <c r="A460" s="40"/>
      <c r="B460" s="41"/>
      <c r="C460" s="257" t="s">
        <v>583</v>
      </c>
      <c r="D460" s="257" t="s">
        <v>262</v>
      </c>
      <c r="E460" s="258" t="s">
        <v>584</v>
      </c>
      <c r="F460" s="259" t="s">
        <v>585</v>
      </c>
      <c r="G460" s="260" t="s">
        <v>258</v>
      </c>
      <c r="H460" s="261">
        <v>1</v>
      </c>
      <c r="I460" s="262"/>
      <c r="J460" s="263">
        <f>ROUND(I460*H460,2)</f>
        <v>0</v>
      </c>
      <c r="K460" s="259" t="s">
        <v>142</v>
      </c>
      <c r="L460" s="264"/>
      <c r="M460" s="265" t="s">
        <v>19</v>
      </c>
      <c r="N460" s="266" t="s">
        <v>48</v>
      </c>
      <c r="O460" s="86"/>
      <c r="P460" s="215">
        <f>O460*H460</f>
        <v>0</v>
      </c>
      <c r="Q460" s="215">
        <v>0.016</v>
      </c>
      <c r="R460" s="215">
        <f>Q460*H460</f>
        <v>0.016</v>
      </c>
      <c r="S460" s="215">
        <v>0</v>
      </c>
      <c r="T460" s="216">
        <f>S460*H460</f>
        <v>0</v>
      </c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R460" s="217" t="s">
        <v>237</v>
      </c>
      <c r="AT460" s="217" t="s">
        <v>262</v>
      </c>
      <c r="AU460" s="217" t="s">
        <v>144</v>
      </c>
      <c r="AY460" s="19" t="s">
        <v>135</v>
      </c>
      <c r="BE460" s="218">
        <f>IF(N460="základní",J460,0)</f>
        <v>0</v>
      </c>
      <c r="BF460" s="218">
        <f>IF(N460="snížená",J460,0)</f>
        <v>0</v>
      </c>
      <c r="BG460" s="218">
        <f>IF(N460="zákl. přenesená",J460,0)</f>
        <v>0</v>
      </c>
      <c r="BH460" s="218">
        <f>IF(N460="sníž. přenesená",J460,0)</f>
        <v>0</v>
      </c>
      <c r="BI460" s="218">
        <f>IF(N460="nulová",J460,0)</f>
        <v>0</v>
      </c>
      <c r="BJ460" s="19" t="s">
        <v>144</v>
      </c>
      <c r="BK460" s="218">
        <f>ROUND(I460*H460,2)</f>
        <v>0</v>
      </c>
      <c r="BL460" s="19" t="s">
        <v>184</v>
      </c>
      <c r="BM460" s="217" t="s">
        <v>586</v>
      </c>
    </row>
    <row r="461" s="2" customFormat="1" ht="24.15" customHeight="1">
      <c r="A461" s="40"/>
      <c r="B461" s="41"/>
      <c r="C461" s="257" t="s">
        <v>587</v>
      </c>
      <c r="D461" s="257" t="s">
        <v>262</v>
      </c>
      <c r="E461" s="258" t="s">
        <v>588</v>
      </c>
      <c r="F461" s="259" t="s">
        <v>589</v>
      </c>
      <c r="G461" s="260" t="s">
        <v>258</v>
      </c>
      <c r="H461" s="261">
        <v>2</v>
      </c>
      <c r="I461" s="262"/>
      <c r="J461" s="263">
        <f>ROUND(I461*H461,2)</f>
        <v>0</v>
      </c>
      <c r="K461" s="259" t="s">
        <v>142</v>
      </c>
      <c r="L461" s="264"/>
      <c r="M461" s="265" t="s">
        <v>19</v>
      </c>
      <c r="N461" s="266" t="s">
        <v>48</v>
      </c>
      <c r="O461" s="86"/>
      <c r="P461" s="215">
        <f>O461*H461</f>
        <v>0</v>
      </c>
      <c r="Q461" s="215">
        <v>0.02</v>
      </c>
      <c r="R461" s="215">
        <f>Q461*H461</f>
        <v>0.040000000000000001</v>
      </c>
      <c r="S461" s="215">
        <v>0</v>
      </c>
      <c r="T461" s="216">
        <f>S461*H461</f>
        <v>0</v>
      </c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R461" s="217" t="s">
        <v>237</v>
      </c>
      <c r="AT461" s="217" t="s">
        <v>262</v>
      </c>
      <c r="AU461" s="217" t="s">
        <v>144</v>
      </c>
      <c r="AY461" s="19" t="s">
        <v>135</v>
      </c>
      <c r="BE461" s="218">
        <f>IF(N461="základní",J461,0)</f>
        <v>0</v>
      </c>
      <c r="BF461" s="218">
        <f>IF(N461="snížená",J461,0)</f>
        <v>0</v>
      </c>
      <c r="BG461" s="218">
        <f>IF(N461="zákl. přenesená",J461,0)</f>
        <v>0</v>
      </c>
      <c r="BH461" s="218">
        <f>IF(N461="sníž. přenesená",J461,0)</f>
        <v>0</v>
      </c>
      <c r="BI461" s="218">
        <f>IF(N461="nulová",J461,0)</f>
        <v>0</v>
      </c>
      <c r="BJ461" s="19" t="s">
        <v>144</v>
      </c>
      <c r="BK461" s="218">
        <f>ROUND(I461*H461,2)</f>
        <v>0</v>
      </c>
      <c r="BL461" s="19" t="s">
        <v>184</v>
      </c>
      <c r="BM461" s="217" t="s">
        <v>590</v>
      </c>
    </row>
    <row r="462" s="2" customFormat="1" ht="37.8" customHeight="1">
      <c r="A462" s="40"/>
      <c r="B462" s="41"/>
      <c r="C462" s="206" t="s">
        <v>591</v>
      </c>
      <c r="D462" s="206" t="s">
        <v>138</v>
      </c>
      <c r="E462" s="207" t="s">
        <v>592</v>
      </c>
      <c r="F462" s="208" t="s">
        <v>593</v>
      </c>
      <c r="G462" s="209" t="s">
        <v>258</v>
      </c>
      <c r="H462" s="210">
        <v>1</v>
      </c>
      <c r="I462" s="211"/>
      <c r="J462" s="212">
        <f>ROUND(I462*H462,2)</f>
        <v>0</v>
      </c>
      <c r="K462" s="208" t="s">
        <v>142</v>
      </c>
      <c r="L462" s="46"/>
      <c r="M462" s="213" t="s">
        <v>19</v>
      </c>
      <c r="N462" s="214" t="s">
        <v>48</v>
      </c>
      <c r="O462" s="86"/>
      <c r="P462" s="215">
        <f>O462*H462</f>
        <v>0</v>
      </c>
      <c r="Q462" s="215">
        <v>0</v>
      </c>
      <c r="R462" s="215">
        <f>Q462*H462</f>
        <v>0</v>
      </c>
      <c r="S462" s="215">
        <v>0</v>
      </c>
      <c r="T462" s="216">
        <f>S462*H462</f>
        <v>0</v>
      </c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R462" s="217" t="s">
        <v>184</v>
      </c>
      <c r="AT462" s="217" t="s">
        <v>138</v>
      </c>
      <c r="AU462" s="217" t="s">
        <v>144</v>
      </c>
      <c r="AY462" s="19" t="s">
        <v>135</v>
      </c>
      <c r="BE462" s="218">
        <f>IF(N462="základní",J462,0)</f>
        <v>0</v>
      </c>
      <c r="BF462" s="218">
        <f>IF(N462="snížená",J462,0)</f>
        <v>0</v>
      </c>
      <c r="BG462" s="218">
        <f>IF(N462="zákl. přenesená",J462,0)</f>
        <v>0</v>
      </c>
      <c r="BH462" s="218">
        <f>IF(N462="sníž. přenesená",J462,0)</f>
        <v>0</v>
      </c>
      <c r="BI462" s="218">
        <f>IF(N462="nulová",J462,0)</f>
        <v>0</v>
      </c>
      <c r="BJ462" s="19" t="s">
        <v>144</v>
      </c>
      <c r="BK462" s="218">
        <f>ROUND(I462*H462,2)</f>
        <v>0</v>
      </c>
      <c r="BL462" s="19" t="s">
        <v>184</v>
      </c>
      <c r="BM462" s="217" t="s">
        <v>594</v>
      </c>
    </row>
    <row r="463" s="2" customFormat="1">
      <c r="A463" s="40"/>
      <c r="B463" s="41"/>
      <c r="C463" s="42"/>
      <c r="D463" s="219" t="s">
        <v>145</v>
      </c>
      <c r="E463" s="42"/>
      <c r="F463" s="220" t="s">
        <v>595</v>
      </c>
      <c r="G463" s="42"/>
      <c r="H463" s="42"/>
      <c r="I463" s="221"/>
      <c r="J463" s="42"/>
      <c r="K463" s="42"/>
      <c r="L463" s="46"/>
      <c r="M463" s="222"/>
      <c r="N463" s="223"/>
      <c r="O463" s="86"/>
      <c r="P463" s="86"/>
      <c r="Q463" s="86"/>
      <c r="R463" s="86"/>
      <c r="S463" s="86"/>
      <c r="T463" s="87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T463" s="19" t="s">
        <v>145</v>
      </c>
      <c r="AU463" s="19" t="s">
        <v>144</v>
      </c>
    </row>
    <row r="464" s="15" customFormat="1">
      <c r="A464" s="15"/>
      <c r="B464" s="247"/>
      <c r="C464" s="248"/>
      <c r="D464" s="226" t="s">
        <v>147</v>
      </c>
      <c r="E464" s="249" t="s">
        <v>19</v>
      </c>
      <c r="F464" s="250" t="s">
        <v>596</v>
      </c>
      <c r="G464" s="248"/>
      <c r="H464" s="249" t="s">
        <v>19</v>
      </c>
      <c r="I464" s="251"/>
      <c r="J464" s="248"/>
      <c r="K464" s="248"/>
      <c r="L464" s="252"/>
      <c r="M464" s="253"/>
      <c r="N464" s="254"/>
      <c r="O464" s="254"/>
      <c r="P464" s="254"/>
      <c r="Q464" s="254"/>
      <c r="R464" s="254"/>
      <c r="S464" s="254"/>
      <c r="T464" s="25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56" t="s">
        <v>147</v>
      </c>
      <c r="AU464" s="256" t="s">
        <v>144</v>
      </c>
      <c r="AV464" s="15" t="s">
        <v>84</v>
      </c>
      <c r="AW464" s="15" t="s">
        <v>36</v>
      </c>
      <c r="AX464" s="15" t="s">
        <v>76</v>
      </c>
      <c r="AY464" s="256" t="s">
        <v>135</v>
      </c>
    </row>
    <row r="465" s="13" customFormat="1">
      <c r="A465" s="13"/>
      <c r="B465" s="224"/>
      <c r="C465" s="225"/>
      <c r="D465" s="226" t="s">
        <v>147</v>
      </c>
      <c r="E465" s="227" t="s">
        <v>19</v>
      </c>
      <c r="F465" s="228" t="s">
        <v>84</v>
      </c>
      <c r="G465" s="225"/>
      <c r="H465" s="229">
        <v>1</v>
      </c>
      <c r="I465" s="230"/>
      <c r="J465" s="225"/>
      <c r="K465" s="225"/>
      <c r="L465" s="231"/>
      <c r="M465" s="232"/>
      <c r="N465" s="233"/>
      <c r="O465" s="233"/>
      <c r="P465" s="233"/>
      <c r="Q465" s="233"/>
      <c r="R465" s="233"/>
      <c r="S465" s="233"/>
      <c r="T465" s="234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5" t="s">
        <v>147</v>
      </c>
      <c r="AU465" s="235" t="s">
        <v>144</v>
      </c>
      <c r="AV465" s="13" t="s">
        <v>144</v>
      </c>
      <c r="AW465" s="13" t="s">
        <v>36</v>
      </c>
      <c r="AX465" s="13" t="s">
        <v>76</v>
      </c>
      <c r="AY465" s="235" t="s">
        <v>135</v>
      </c>
    </row>
    <row r="466" s="14" customFormat="1">
      <c r="A466" s="14"/>
      <c r="B466" s="236"/>
      <c r="C466" s="237"/>
      <c r="D466" s="226" t="s">
        <v>147</v>
      </c>
      <c r="E466" s="238" t="s">
        <v>19</v>
      </c>
      <c r="F466" s="239" t="s">
        <v>149</v>
      </c>
      <c r="G466" s="237"/>
      <c r="H466" s="240">
        <v>1</v>
      </c>
      <c r="I466" s="241"/>
      <c r="J466" s="237"/>
      <c r="K466" s="237"/>
      <c r="L466" s="242"/>
      <c r="M466" s="243"/>
      <c r="N466" s="244"/>
      <c r="O466" s="244"/>
      <c r="P466" s="244"/>
      <c r="Q466" s="244"/>
      <c r="R466" s="244"/>
      <c r="S466" s="244"/>
      <c r="T466" s="245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6" t="s">
        <v>147</v>
      </c>
      <c r="AU466" s="246" t="s">
        <v>144</v>
      </c>
      <c r="AV466" s="14" t="s">
        <v>143</v>
      </c>
      <c r="AW466" s="14" t="s">
        <v>36</v>
      </c>
      <c r="AX466" s="14" t="s">
        <v>84</v>
      </c>
      <c r="AY466" s="246" t="s">
        <v>135</v>
      </c>
    </row>
    <row r="467" s="2" customFormat="1" ht="33" customHeight="1">
      <c r="A467" s="40"/>
      <c r="B467" s="41"/>
      <c r="C467" s="257" t="s">
        <v>597</v>
      </c>
      <c r="D467" s="257" t="s">
        <v>262</v>
      </c>
      <c r="E467" s="258" t="s">
        <v>598</v>
      </c>
      <c r="F467" s="259" t="s">
        <v>599</v>
      </c>
      <c r="G467" s="260" t="s">
        <v>258</v>
      </c>
      <c r="H467" s="261">
        <v>1</v>
      </c>
      <c r="I467" s="262"/>
      <c r="J467" s="263">
        <f>ROUND(I467*H467,2)</f>
        <v>0</v>
      </c>
      <c r="K467" s="259" t="s">
        <v>142</v>
      </c>
      <c r="L467" s="264"/>
      <c r="M467" s="265" t="s">
        <v>19</v>
      </c>
      <c r="N467" s="266" t="s">
        <v>48</v>
      </c>
      <c r="O467" s="86"/>
      <c r="P467" s="215">
        <f>O467*H467</f>
        <v>0</v>
      </c>
      <c r="Q467" s="215">
        <v>0.021600000000000001</v>
      </c>
      <c r="R467" s="215">
        <f>Q467*H467</f>
        <v>0.021600000000000001</v>
      </c>
      <c r="S467" s="215">
        <v>0</v>
      </c>
      <c r="T467" s="216">
        <f>S467*H467</f>
        <v>0</v>
      </c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R467" s="217" t="s">
        <v>237</v>
      </c>
      <c r="AT467" s="217" t="s">
        <v>262</v>
      </c>
      <c r="AU467" s="217" t="s">
        <v>144</v>
      </c>
      <c r="AY467" s="19" t="s">
        <v>135</v>
      </c>
      <c r="BE467" s="218">
        <f>IF(N467="základní",J467,0)</f>
        <v>0</v>
      </c>
      <c r="BF467" s="218">
        <f>IF(N467="snížená",J467,0)</f>
        <v>0</v>
      </c>
      <c r="BG467" s="218">
        <f>IF(N467="zákl. přenesená",J467,0)</f>
        <v>0</v>
      </c>
      <c r="BH467" s="218">
        <f>IF(N467="sníž. přenesená",J467,0)</f>
        <v>0</v>
      </c>
      <c r="BI467" s="218">
        <f>IF(N467="nulová",J467,0)</f>
        <v>0</v>
      </c>
      <c r="BJ467" s="19" t="s">
        <v>144</v>
      </c>
      <c r="BK467" s="218">
        <f>ROUND(I467*H467,2)</f>
        <v>0</v>
      </c>
      <c r="BL467" s="19" t="s">
        <v>184</v>
      </c>
      <c r="BM467" s="217" t="s">
        <v>600</v>
      </c>
    </row>
    <row r="468" s="2" customFormat="1" ht="24.15" customHeight="1">
      <c r="A468" s="40"/>
      <c r="B468" s="41"/>
      <c r="C468" s="206" t="s">
        <v>402</v>
      </c>
      <c r="D468" s="206" t="s">
        <v>138</v>
      </c>
      <c r="E468" s="207" t="s">
        <v>601</v>
      </c>
      <c r="F468" s="208" t="s">
        <v>602</v>
      </c>
      <c r="G468" s="209" t="s">
        <v>258</v>
      </c>
      <c r="H468" s="210">
        <v>1</v>
      </c>
      <c r="I468" s="211"/>
      <c r="J468" s="212">
        <f>ROUND(I468*H468,2)</f>
        <v>0</v>
      </c>
      <c r="K468" s="208" t="s">
        <v>142</v>
      </c>
      <c r="L468" s="46"/>
      <c r="M468" s="213" t="s">
        <v>19</v>
      </c>
      <c r="N468" s="214" t="s">
        <v>48</v>
      </c>
      <c r="O468" s="86"/>
      <c r="P468" s="215">
        <f>O468*H468</f>
        <v>0</v>
      </c>
      <c r="Q468" s="215">
        <v>0</v>
      </c>
      <c r="R468" s="215">
        <f>Q468*H468</f>
        <v>0</v>
      </c>
      <c r="S468" s="215">
        <v>0</v>
      </c>
      <c r="T468" s="216">
        <f>S468*H468</f>
        <v>0</v>
      </c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R468" s="217" t="s">
        <v>184</v>
      </c>
      <c r="AT468" s="217" t="s">
        <v>138</v>
      </c>
      <c r="AU468" s="217" t="s">
        <v>144</v>
      </c>
      <c r="AY468" s="19" t="s">
        <v>135</v>
      </c>
      <c r="BE468" s="218">
        <f>IF(N468="základní",J468,0)</f>
        <v>0</v>
      </c>
      <c r="BF468" s="218">
        <f>IF(N468="snížená",J468,0)</f>
        <v>0</v>
      </c>
      <c r="BG468" s="218">
        <f>IF(N468="zákl. přenesená",J468,0)</f>
        <v>0</v>
      </c>
      <c r="BH468" s="218">
        <f>IF(N468="sníž. přenesená",J468,0)</f>
        <v>0</v>
      </c>
      <c r="BI468" s="218">
        <f>IF(N468="nulová",J468,0)</f>
        <v>0</v>
      </c>
      <c r="BJ468" s="19" t="s">
        <v>144</v>
      </c>
      <c r="BK468" s="218">
        <f>ROUND(I468*H468,2)</f>
        <v>0</v>
      </c>
      <c r="BL468" s="19" t="s">
        <v>184</v>
      </c>
      <c r="BM468" s="217" t="s">
        <v>603</v>
      </c>
    </row>
    <row r="469" s="2" customFormat="1">
      <c r="A469" s="40"/>
      <c r="B469" s="41"/>
      <c r="C469" s="42"/>
      <c r="D469" s="219" t="s">
        <v>145</v>
      </c>
      <c r="E469" s="42"/>
      <c r="F469" s="220" t="s">
        <v>604</v>
      </c>
      <c r="G469" s="42"/>
      <c r="H469" s="42"/>
      <c r="I469" s="221"/>
      <c r="J469" s="42"/>
      <c r="K469" s="42"/>
      <c r="L469" s="46"/>
      <c r="M469" s="222"/>
      <c r="N469" s="223"/>
      <c r="O469" s="86"/>
      <c r="P469" s="86"/>
      <c r="Q469" s="86"/>
      <c r="R469" s="86"/>
      <c r="S469" s="86"/>
      <c r="T469" s="87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T469" s="19" t="s">
        <v>145</v>
      </c>
      <c r="AU469" s="19" t="s">
        <v>144</v>
      </c>
    </row>
    <row r="470" s="15" customFormat="1">
      <c r="A470" s="15"/>
      <c r="B470" s="247"/>
      <c r="C470" s="248"/>
      <c r="D470" s="226" t="s">
        <v>147</v>
      </c>
      <c r="E470" s="249" t="s">
        <v>19</v>
      </c>
      <c r="F470" s="250" t="s">
        <v>605</v>
      </c>
      <c r="G470" s="248"/>
      <c r="H470" s="249" t="s">
        <v>19</v>
      </c>
      <c r="I470" s="251"/>
      <c r="J470" s="248"/>
      <c r="K470" s="248"/>
      <c r="L470" s="252"/>
      <c r="M470" s="253"/>
      <c r="N470" s="254"/>
      <c r="O470" s="254"/>
      <c r="P470" s="254"/>
      <c r="Q470" s="254"/>
      <c r="R470" s="254"/>
      <c r="S470" s="254"/>
      <c r="T470" s="25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256" t="s">
        <v>147</v>
      </c>
      <c r="AU470" s="256" t="s">
        <v>144</v>
      </c>
      <c r="AV470" s="15" t="s">
        <v>84</v>
      </c>
      <c r="AW470" s="15" t="s">
        <v>36</v>
      </c>
      <c r="AX470" s="15" t="s">
        <v>76</v>
      </c>
      <c r="AY470" s="256" t="s">
        <v>135</v>
      </c>
    </row>
    <row r="471" s="13" customFormat="1">
      <c r="A471" s="13"/>
      <c r="B471" s="224"/>
      <c r="C471" s="225"/>
      <c r="D471" s="226" t="s">
        <v>147</v>
      </c>
      <c r="E471" s="227" t="s">
        <v>19</v>
      </c>
      <c r="F471" s="228" t="s">
        <v>84</v>
      </c>
      <c r="G471" s="225"/>
      <c r="H471" s="229">
        <v>1</v>
      </c>
      <c r="I471" s="230"/>
      <c r="J471" s="225"/>
      <c r="K471" s="225"/>
      <c r="L471" s="231"/>
      <c r="M471" s="232"/>
      <c r="N471" s="233"/>
      <c r="O471" s="233"/>
      <c r="P471" s="233"/>
      <c r="Q471" s="233"/>
      <c r="R471" s="233"/>
      <c r="S471" s="233"/>
      <c r="T471" s="234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5" t="s">
        <v>147</v>
      </c>
      <c r="AU471" s="235" t="s">
        <v>144</v>
      </c>
      <c r="AV471" s="13" t="s">
        <v>144</v>
      </c>
      <c r="AW471" s="13" t="s">
        <v>36</v>
      </c>
      <c r="AX471" s="13" t="s">
        <v>76</v>
      </c>
      <c r="AY471" s="235" t="s">
        <v>135</v>
      </c>
    </row>
    <row r="472" s="14" customFormat="1">
      <c r="A472" s="14"/>
      <c r="B472" s="236"/>
      <c r="C472" s="237"/>
      <c r="D472" s="226" t="s">
        <v>147</v>
      </c>
      <c r="E472" s="238" t="s">
        <v>19</v>
      </c>
      <c r="F472" s="239" t="s">
        <v>149</v>
      </c>
      <c r="G472" s="237"/>
      <c r="H472" s="240">
        <v>1</v>
      </c>
      <c r="I472" s="241"/>
      <c r="J472" s="237"/>
      <c r="K472" s="237"/>
      <c r="L472" s="242"/>
      <c r="M472" s="243"/>
      <c r="N472" s="244"/>
      <c r="O472" s="244"/>
      <c r="P472" s="244"/>
      <c r="Q472" s="244"/>
      <c r="R472" s="244"/>
      <c r="S472" s="244"/>
      <c r="T472" s="245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6" t="s">
        <v>147</v>
      </c>
      <c r="AU472" s="246" t="s">
        <v>144</v>
      </c>
      <c r="AV472" s="14" t="s">
        <v>143</v>
      </c>
      <c r="AW472" s="14" t="s">
        <v>36</v>
      </c>
      <c r="AX472" s="14" t="s">
        <v>84</v>
      </c>
      <c r="AY472" s="246" t="s">
        <v>135</v>
      </c>
    </row>
    <row r="473" s="2" customFormat="1" ht="24.15" customHeight="1">
      <c r="A473" s="40"/>
      <c r="B473" s="41"/>
      <c r="C473" s="257" t="s">
        <v>606</v>
      </c>
      <c r="D473" s="257" t="s">
        <v>262</v>
      </c>
      <c r="E473" s="258" t="s">
        <v>607</v>
      </c>
      <c r="F473" s="259" t="s">
        <v>608</v>
      </c>
      <c r="G473" s="260" t="s">
        <v>258</v>
      </c>
      <c r="H473" s="261">
        <v>1</v>
      </c>
      <c r="I473" s="262"/>
      <c r="J473" s="263">
        <f>ROUND(I473*H473,2)</f>
        <v>0</v>
      </c>
      <c r="K473" s="259" t="s">
        <v>142</v>
      </c>
      <c r="L473" s="264"/>
      <c r="M473" s="265" t="s">
        <v>19</v>
      </c>
      <c r="N473" s="266" t="s">
        <v>48</v>
      </c>
      <c r="O473" s="86"/>
      <c r="P473" s="215">
        <f>O473*H473</f>
        <v>0</v>
      </c>
      <c r="Q473" s="215">
        <v>0.0018500000000000001</v>
      </c>
      <c r="R473" s="215">
        <f>Q473*H473</f>
        <v>0.0018500000000000001</v>
      </c>
      <c r="S473" s="215">
        <v>0</v>
      </c>
      <c r="T473" s="216">
        <f>S473*H473</f>
        <v>0</v>
      </c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R473" s="217" t="s">
        <v>237</v>
      </c>
      <c r="AT473" s="217" t="s">
        <v>262</v>
      </c>
      <c r="AU473" s="217" t="s">
        <v>144</v>
      </c>
      <c r="AY473" s="19" t="s">
        <v>135</v>
      </c>
      <c r="BE473" s="218">
        <f>IF(N473="základní",J473,0)</f>
        <v>0</v>
      </c>
      <c r="BF473" s="218">
        <f>IF(N473="snížená",J473,0)</f>
        <v>0</v>
      </c>
      <c r="BG473" s="218">
        <f>IF(N473="zákl. přenesená",J473,0)</f>
        <v>0</v>
      </c>
      <c r="BH473" s="218">
        <f>IF(N473="sníž. přenesená",J473,0)</f>
        <v>0</v>
      </c>
      <c r="BI473" s="218">
        <f>IF(N473="nulová",J473,0)</f>
        <v>0</v>
      </c>
      <c r="BJ473" s="19" t="s">
        <v>144</v>
      </c>
      <c r="BK473" s="218">
        <f>ROUND(I473*H473,2)</f>
        <v>0</v>
      </c>
      <c r="BL473" s="19" t="s">
        <v>184</v>
      </c>
      <c r="BM473" s="217" t="s">
        <v>609</v>
      </c>
    </row>
    <row r="474" s="2" customFormat="1" ht="55.5" customHeight="1">
      <c r="A474" s="40"/>
      <c r="B474" s="41"/>
      <c r="C474" s="206" t="s">
        <v>407</v>
      </c>
      <c r="D474" s="206" t="s">
        <v>138</v>
      </c>
      <c r="E474" s="207" t="s">
        <v>610</v>
      </c>
      <c r="F474" s="208" t="s">
        <v>611</v>
      </c>
      <c r="G474" s="209" t="s">
        <v>333</v>
      </c>
      <c r="H474" s="268"/>
      <c r="I474" s="211"/>
      <c r="J474" s="212">
        <f>ROUND(I474*H474,2)</f>
        <v>0</v>
      </c>
      <c r="K474" s="208" t="s">
        <v>142</v>
      </c>
      <c r="L474" s="46"/>
      <c r="M474" s="213" t="s">
        <v>19</v>
      </c>
      <c r="N474" s="214" t="s">
        <v>48</v>
      </c>
      <c r="O474" s="86"/>
      <c r="P474" s="215">
        <f>O474*H474</f>
        <v>0</v>
      </c>
      <c r="Q474" s="215">
        <v>0</v>
      </c>
      <c r="R474" s="215">
        <f>Q474*H474</f>
        <v>0</v>
      </c>
      <c r="S474" s="215">
        <v>0</v>
      </c>
      <c r="T474" s="216">
        <f>S474*H474</f>
        <v>0</v>
      </c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R474" s="217" t="s">
        <v>184</v>
      </c>
      <c r="AT474" s="217" t="s">
        <v>138</v>
      </c>
      <c r="AU474" s="217" t="s">
        <v>144</v>
      </c>
      <c r="AY474" s="19" t="s">
        <v>135</v>
      </c>
      <c r="BE474" s="218">
        <f>IF(N474="základní",J474,0)</f>
        <v>0</v>
      </c>
      <c r="BF474" s="218">
        <f>IF(N474="snížená",J474,0)</f>
        <v>0</v>
      </c>
      <c r="BG474" s="218">
        <f>IF(N474="zákl. přenesená",J474,0)</f>
        <v>0</v>
      </c>
      <c r="BH474" s="218">
        <f>IF(N474="sníž. přenesená",J474,0)</f>
        <v>0</v>
      </c>
      <c r="BI474" s="218">
        <f>IF(N474="nulová",J474,0)</f>
        <v>0</v>
      </c>
      <c r="BJ474" s="19" t="s">
        <v>144</v>
      </c>
      <c r="BK474" s="218">
        <f>ROUND(I474*H474,2)</f>
        <v>0</v>
      </c>
      <c r="BL474" s="19" t="s">
        <v>184</v>
      </c>
      <c r="BM474" s="217" t="s">
        <v>612</v>
      </c>
    </row>
    <row r="475" s="2" customFormat="1">
      <c r="A475" s="40"/>
      <c r="B475" s="41"/>
      <c r="C475" s="42"/>
      <c r="D475" s="219" t="s">
        <v>145</v>
      </c>
      <c r="E475" s="42"/>
      <c r="F475" s="220" t="s">
        <v>613</v>
      </c>
      <c r="G475" s="42"/>
      <c r="H475" s="42"/>
      <c r="I475" s="221"/>
      <c r="J475" s="42"/>
      <c r="K475" s="42"/>
      <c r="L475" s="46"/>
      <c r="M475" s="222"/>
      <c r="N475" s="223"/>
      <c r="O475" s="86"/>
      <c r="P475" s="86"/>
      <c r="Q475" s="86"/>
      <c r="R475" s="86"/>
      <c r="S475" s="86"/>
      <c r="T475" s="87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T475" s="19" t="s">
        <v>145</v>
      </c>
      <c r="AU475" s="19" t="s">
        <v>144</v>
      </c>
    </row>
    <row r="476" s="12" customFormat="1" ht="22.8" customHeight="1">
      <c r="A476" s="12"/>
      <c r="B476" s="190"/>
      <c r="C476" s="191"/>
      <c r="D476" s="192" t="s">
        <v>75</v>
      </c>
      <c r="E476" s="204" t="s">
        <v>614</v>
      </c>
      <c r="F476" s="204" t="s">
        <v>615</v>
      </c>
      <c r="G476" s="191"/>
      <c r="H476" s="191"/>
      <c r="I476" s="194"/>
      <c r="J476" s="205">
        <f>BK476</f>
        <v>0</v>
      </c>
      <c r="K476" s="191"/>
      <c r="L476" s="196"/>
      <c r="M476" s="197"/>
      <c r="N476" s="198"/>
      <c r="O476" s="198"/>
      <c r="P476" s="199">
        <f>SUM(P477:P488)</f>
        <v>0</v>
      </c>
      <c r="Q476" s="198"/>
      <c r="R476" s="199">
        <f>SUM(R477:R488)</f>
        <v>0</v>
      </c>
      <c r="S476" s="198"/>
      <c r="T476" s="200">
        <f>SUM(T477:T488)</f>
        <v>0</v>
      </c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R476" s="201" t="s">
        <v>84</v>
      </c>
      <c r="AT476" s="202" t="s">
        <v>75</v>
      </c>
      <c r="AU476" s="202" t="s">
        <v>84</v>
      </c>
      <c r="AY476" s="201" t="s">
        <v>135</v>
      </c>
      <c r="BK476" s="203">
        <f>SUM(BK477:BK488)</f>
        <v>0</v>
      </c>
    </row>
    <row r="477" s="2" customFormat="1" ht="16.5" customHeight="1">
      <c r="A477" s="40"/>
      <c r="B477" s="41"/>
      <c r="C477" s="206" t="s">
        <v>616</v>
      </c>
      <c r="D477" s="206" t="s">
        <v>138</v>
      </c>
      <c r="E477" s="207" t="s">
        <v>617</v>
      </c>
      <c r="F477" s="208" t="s">
        <v>618</v>
      </c>
      <c r="G477" s="209" t="s">
        <v>619</v>
      </c>
      <c r="H477" s="210">
        <v>1</v>
      </c>
      <c r="I477" s="211"/>
      <c r="J477" s="212">
        <f>ROUND(I477*H477,2)</f>
        <v>0</v>
      </c>
      <c r="K477" s="208" t="s">
        <v>19</v>
      </c>
      <c r="L477" s="46"/>
      <c r="M477" s="213" t="s">
        <v>19</v>
      </c>
      <c r="N477" s="214" t="s">
        <v>48</v>
      </c>
      <c r="O477" s="86"/>
      <c r="P477" s="215">
        <f>O477*H477</f>
        <v>0</v>
      </c>
      <c r="Q477" s="215">
        <v>0</v>
      </c>
      <c r="R477" s="215">
        <f>Q477*H477</f>
        <v>0</v>
      </c>
      <c r="S477" s="215">
        <v>0</v>
      </c>
      <c r="T477" s="216">
        <f>S477*H477</f>
        <v>0</v>
      </c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R477" s="217" t="s">
        <v>143</v>
      </c>
      <c r="AT477" s="217" t="s">
        <v>138</v>
      </c>
      <c r="AU477" s="217" t="s">
        <v>144</v>
      </c>
      <c r="AY477" s="19" t="s">
        <v>135</v>
      </c>
      <c r="BE477" s="218">
        <f>IF(N477="základní",J477,0)</f>
        <v>0</v>
      </c>
      <c r="BF477" s="218">
        <f>IF(N477="snížená",J477,0)</f>
        <v>0</v>
      </c>
      <c r="BG477" s="218">
        <f>IF(N477="zákl. přenesená",J477,0)</f>
        <v>0</v>
      </c>
      <c r="BH477" s="218">
        <f>IF(N477="sníž. přenesená",J477,0)</f>
        <v>0</v>
      </c>
      <c r="BI477" s="218">
        <f>IF(N477="nulová",J477,0)</f>
        <v>0</v>
      </c>
      <c r="BJ477" s="19" t="s">
        <v>144</v>
      </c>
      <c r="BK477" s="218">
        <f>ROUND(I477*H477,2)</f>
        <v>0</v>
      </c>
      <c r="BL477" s="19" t="s">
        <v>143</v>
      </c>
      <c r="BM477" s="217" t="s">
        <v>620</v>
      </c>
    </row>
    <row r="478" s="15" customFormat="1">
      <c r="A478" s="15"/>
      <c r="B478" s="247"/>
      <c r="C478" s="248"/>
      <c r="D478" s="226" t="s">
        <v>147</v>
      </c>
      <c r="E478" s="249" t="s">
        <v>19</v>
      </c>
      <c r="F478" s="250" t="s">
        <v>621</v>
      </c>
      <c r="G478" s="248"/>
      <c r="H478" s="249" t="s">
        <v>19</v>
      </c>
      <c r="I478" s="251"/>
      <c r="J478" s="248"/>
      <c r="K478" s="248"/>
      <c r="L478" s="252"/>
      <c r="M478" s="253"/>
      <c r="N478" s="254"/>
      <c r="O478" s="254"/>
      <c r="P478" s="254"/>
      <c r="Q478" s="254"/>
      <c r="R478" s="254"/>
      <c r="S478" s="254"/>
      <c r="T478" s="25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56" t="s">
        <v>147</v>
      </c>
      <c r="AU478" s="256" t="s">
        <v>144</v>
      </c>
      <c r="AV478" s="15" t="s">
        <v>84</v>
      </c>
      <c r="AW478" s="15" t="s">
        <v>36</v>
      </c>
      <c r="AX478" s="15" t="s">
        <v>76</v>
      </c>
      <c r="AY478" s="256" t="s">
        <v>135</v>
      </c>
    </row>
    <row r="479" s="15" customFormat="1">
      <c r="A479" s="15"/>
      <c r="B479" s="247"/>
      <c r="C479" s="248"/>
      <c r="D479" s="226" t="s">
        <v>147</v>
      </c>
      <c r="E479" s="249" t="s">
        <v>19</v>
      </c>
      <c r="F479" s="250" t="s">
        <v>622</v>
      </c>
      <c r="G479" s="248"/>
      <c r="H479" s="249" t="s">
        <v>19</v>
      </c>
      <c r="I479" s="251"/>
      <c r="J479" s="248"/>
      <c r="K479" s="248"/>
      <c r="L479" s="252"/>
      <c r="M479" s="253"/>
      <c r="N479" s="254"/>
      <c r="O479" s="254"/>
      <c r="P479" s="254"/>
      <c r="Q479" s="254"/>
      <c r="R479" s="254"/>
      <c r="S479" s="254"/>
      <c r="T479" s="25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56" t="s">
        <v>147</v>
      </c>
      <c r="AU479" s="256" t="s">
        <v>144</v>
      </c>
      <c r="AV479" s="15" t="s">
        <v>84</v>
      </c>
      <c r="AW479" s="15" t="s">
        <v>36</v>
      </c>
      <c r="AX479" s="15" t="s">
        <v>76</v>
      </c>
      <c r="AY479" s="256" t="s">
        <v>135</v>
      </c>
    </row>
    <row r="480" s="15" customFormat="1">
      <c r="A480" s="15"/>
      <c r="B480" s="247"/>
      <c r="C480" s="248"/>
      <c r="D480" s="226" t="s">
        <v>147</v>
      </c>
      <c r="E480" s="249" t="s">
        <v>19</v>
      </c>
      <c r="F480" s="250" t="s">
        <v>623</v>
      </c>
      <c r="G480" s="248"/>
      <c r="H480" s="249" t="s">
        <v>19</v>
      </c>
      <c r="I480" s="251"/>
      <c r="J480" s="248"/>
      <c r="K480" s="248"/>
      <c r="L480" s="252"/>
      <c r="M480" s="253"/>
      <c r="N480" s="254"/>
      <c r="O480" s="254"/>
      <c r="P480" s="254"/>
      <c r="Q480" s="254"/>
      <c r="R480" s="254"/>
      <c r="S480" s="254"/>
      <c r="T480" s="25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56" t="s">
        <v>147</v>
      </c>
      <c r="AU480" s="256" t="s">
        <v>144</v>
      </c>
      <c r="AV480" s="15" t="s">
        <v>84</v>
      </c>
      <c r="AW480" s="15" t="s">
        <v>36</v>
      </c>
      <c r="AX480" s="15" t="s">
        <v>76</v>
      </c>
      <c r="AY480" s="256" t="s">
        <v>135</v>
      </c>
    </row>
    <row r="481" s="15" customFormat="1">
      <c r="A481" s="15"/>
      <c r="B481" s="247"/>
      <c r="C481" s="248"/>
      <c r="D481" s="226" t="s">
        <v>147</v>
      </c>
      <c r="E481" s="249" t="s">
        <v>19</v>
      </c>
      <c r="F481" s="250" t="s">
        <v>624</v>
      </c>
      <c r="G481" s="248"/>
      <c r="H481" s="249" t="s">
        <v>19</v>
      </c>
      <c r="I481" s="251"/>
      <c r="J481" s="248"/>
      <c r="K481" s="248"/>
      <c r="L481" s="252"/>
      <c r="M481" s="253"/>
      <c r="N481" s="254"/>
      <c r="O481" s="254"/>
      <c r="P481" s="254"/>
      <c r="Q481" s="254"/>
      <c r="R481" s="254"/>
      <c r="S481" s="254"/>
      <c r="T481" s="25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T481" s="256" t="s">
        <v>147</v>
      </c>
      <c r="AU481" s="256" t="s">
        <v>144</v>
      </c>
      <c r="AV481" s="15" t="s">
        <v>84</v>
      </c>
      <c r="AW481" s="15" t="s">
        <v>36</v>
      </c>
      <c r="AX481" s="15" t="s">
        <v>76</v>
      </c>
      <c r="AY481" s="256" t="s">
        <v>135</v>
      </c>
    </row>
    <row r="482" s="15" customFormat="1">
      <c r="A482" s="15"/>
      <c r="B482" s="247"/>
      <c r="C482" s="248"/>
      <c r="D482" s="226" t="s">
        <v>147</v>
      </c>
      <c r="E482" s="249" t="s">
        <v>19</v>
      </c>
      <c r="F482" s="250" t="s">
        <v>625</v>
      </c>
      <c r="G482" s="248"/>
      <c r="H482" s="249" t="s">
        <v>19</v>
      </c>
      <c r="I482" s="251"/>
      <c r="J482" s="248"/>
      <c r="K482" s="248"/>
      <c r="L482" s="252"/>
      <c r="M482" s="253"/>
      <c r="N482" s="254"/>
      <c r="O482" s="254"/>
      <c r="P482" s="254"/>
      <c r="Q482" s="254"/>
      <c r="R482" s="254"/>
      <c r="S482" s="254"/>
      <c r="T482" s="25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56" t="s">
        <v>147</v>
      </c>
      <c r="AU482" s="256" t="s">
        <v>144</v>
      </c>
      <c r="AV482" s="15" t="s">
        <v>84</v>
      </c>
      <c r="AW482" s="15" t="s">
        <v>36</v>
      </c>
      <c r="AX482" s="15" t="s">
        <v>76</v>
      </c>
      <c r="AY482" s="256" t="s">
        <v>135</v>
      </c>
    </row>
    <row r="483" s="15" customFormat="1">
      <c r="A483" s="15"/>
      <c r="B483" s="247"/>
      <c r="C483" s="248"/>
      <c r="D483" s="226" t="s">
        <v>147</v>
      </c>
      <c r="E483" s="249" t="s">
        <v>19</v>
      </c>
      <c r="F483" s="250" t="s">
        <v>626</v>
      </c>
      <c r="G483" s="248"/>
      <c r="H483" s="249" t="s">
        <v>19</v>
      </c>
      <c r="I483" s="251"/>
      <c r="J483" s="248"/>
      <c r="K483" s="248"/>
      <c r="L483" s="252"/>
      <c r="M483" s="253"/>
      <c r="N483" s="254"/>
      <c r="O483" s="254"/>
      <c r="P483" s="254"/>
      <c r="Q483" s="254"/>
      <c r="R483" s="254"/>
      <c r="S483" s="254"/>
      <c r="T483" s="25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256" t="s">
        <v>147</v>
      </c>
      <c r="AU483" s="256" t="s">
        <v>144</v>
      </c>
      <c r="AV483" s="15" t="s">
        <v>84</v>
      </c>
      <c r="AW483" s="15" t="s">
        <v>36</v>
      </c>
      <c r="AX483" s="15" t="s">
        <v>76</v>
      </c>
      <c r="AY483" s="256" t="s">
        <v>135</v>
      </c>
    </row>
    <row r="484" s="15" customFormat="1">
      <c r="A484" s="15"/>
      <c r="B484" s="247"/>
      <c r="C484" s="248"/>
      <c r="D484" s="226" t="s">
        <v>147</v>
      </c>
      <c r="E484" s="249" t="s">
        <v>19</v>
      </c>
      <c r="F484" s="250" t="s">
        <v>627</v>
      </c>
      <c r="G484" s="248"/>
      <c r="H484" s="249" t="s">
        <v>19</v>
      </c>
      <c r="I484" s="251"/>
      <c r="J484" s="248"/>
      <c r="K484" s="248"/>
      <c r="L484" s="252"/>
      <c r="M484" s="253"/>
      <c r="N484" s="254"/>
      <c r="O484" s="254"/>
      <c r="P484" s="254"/>
      <c r="Q484" s="254"/>
      <c r="R484" s="254"/>
      <c r="S484" s="254"/>
      <c r="T484" s="25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56" t="s">
        <v>147</v>
      </c>
      <c r="AU484" s="256" t="s">
        <v>144</v>
      </c>
      <c r="AV484" s="15" t="s">
        <v>84</v>
      </c>
      <c r="AW484" s="15" t="s">
        <v>36</v>
      </c>
      <c r="AX484" s="15" t="s">
        <v>76</v>
      </c>
      <c r="AY484" s="256" t="s">
        <v>135</v>
      </c>
    </row>
    <row r="485" s="15" customFormat="1">
      <c r="A485" s="15"/>
      <c r="B485" s="247"/>
      <c r="C485" s="248"/>
      <c r="D485" s="226" t="s">
        <v>147</v>
      </c>
      <c r="E485" s="249" t="s">
        <v>19</v>
      </c>
      <c r="F485" s="250" t="s">
        <v>628</v>
      </c>
      <c r="G485" s="248"/>
      <c r="H485" s="249" t="s">
        <v>19</v>
      </c>
      <c r="I485" s="251"/>
      <c r="J485" s="248"/>
      <c r="K485" s="248"/>
      <c r="L485" s="252"/>
      <c r="M485" s="253"/>
      <c r="N485" s="254"/>
      <c r="O485" s="254"/>
      <c r="P485" s="254"/>
      <c r="Q485" s="254"/>
      <c r="R485" s="254"/>
      <c r="S485" s="254"/>
      <c r="T485" s="25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56" t="s">
        <v>147</v>
      </c>
      <c r="AU485" s="256" t="s">
        <v>144</v>
      </c>
      <c r="AV485" s="15" t="s">
        <v>84</v>
      </c>
      <c r="AW485" s="15" t="s">
        <v>36</v>
      </c>
      <c r="AX485" s="15" t="s">
        <v>76</v>
      </c>
      <c r="AY485" s="256" t="s">
        <v>135</v>
      </c>
    </row>
    <row r="486" s="15" customFormat="1">
      <c r="A486" s="15"/>
      <c r="B486" s="247"/>
      <c r="C486" s="248"/>
      <c r="D486" s="226" t="s">
        <v>147</v>
      </c>
      <c r="E486" s="249" t="s">
        <v>19</v>
      </c>
      <c r="F486" s="250" t="s">
        <v>629</v>
      </c>
      <c r="G486" s="248"/>
      <c r="H486" s="249" t="s">
        <v>19</v>
      </c>
      <c r="I486" s="251"/>
      <c r="J486" s="248"/>
      <c r="K486" s="248"/>
      <c r="L486" s="252"/>
      <c r="M486" s="253"/>
      <c r="N486" s="254"/>
      <c r="O486" s="254"/>
      <c r="P486" s="254"/>
      <c r="Q486" s="254"/>
      <c r="R486" s="254"/>
      <c r="S486" s="254"/>
      <c r="T486" s="25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56" t="s">
        <v>147</v>
      </c>
      <c r="AU486" s="256" t="s">
        <v>144</v>
      </c>
      <c r="AV486" s="15" t="s">
        <v>84</v>
      </c>
      <c r="AW486" s="15" t="s">
        <v>36</v>
      </c>
      <c r="AX486" s="15" t="s">
        <v>76</v>
      </c>
      <c r="AY486" s="256" t="s">
        <v>135</v>
      </c>
    </row>
    <row r="487" s="13" customFormat="1">
      <c r="A487" s="13"/>
      <c r="B487" s="224"/>
      <c r="C487" s="225"/>
      <c r="D487" s="226" t="s">
        <v>147</v>
      </c>
      <c r="E487" s="227" t="s">
        <v>19</v>
      </c>
      <c r="F487" s="228" t="s">
        <v>84</v>
      </c>
      <c r="G487" s="225"/>
      <c r="H487" s="229">
        <v>1</v>
      </c>
      <c r="I487" s="230"/>
      <c r="J487" s="225"/>
      <c r="K487" s="225"/>
      <c r="L487" s="231"/>
      <c r="M487" s="232"/>
      <c r="N487" s="233"/>
      <c r="O487" s="233"/>
      <c r="P487" s="233"/>
      <c r="Q487" s="233"/>
      <c r="R487" s="233"/>
      <c r="S487" s="233"/>
      <c r="T487" s="234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5" t="s">
        <v>147</v>
      </c>
      <c r="AU487" s="235" t="s">
        <v>144</v>
      </c>
      <c r="AV487" s="13" t="s">
        <v>144</v>
      </c>
      <c r="AW487" s="13" t="s">
        <v>36</v>
      </c>
      <c r="AX487" s="13" t="s">
        <v>76</v>
      </c>
      <c r="AY487" s="235" t="s">
        <v>135</v>
      </c>
    </row>
    <row r="488" s="14" customFormat="1">
      <c r="A488" s="14"/>
      <c r="B488" s="236"/>
      <c r="C488" s="237"/>
      <c r="D488" s="226" t="s">
        <v>147</v>
      </c>
      <c r="E488" s="238" t="s">
        <v>19</v>
      </c>
      <c r="F488" s="239" t="s">
        <v>149</v>
      </c>
      <c r="G488" s="237"/>
      <c r="H488" s="240">
        <v>1</v>
      </c>
      <c r="I488" s="241"/>
      <c r="J488" s="237"/>
      <c r="K488" s="237"/>
      <c r="L488" s="242"/>
      <c r="M488" s="243"/>
      <c r="N488" s="244"/>
      <c r="O488" s="244"/>
      <c r="P488" s="244"/>
      <c r="Q488" s="244"/>
      <c r="R488" s="244"/>
      <c r="S488" s="244"/>
      <c r="T488" s="245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6" t="s">
        <v>147</v>
      </c>
      <c r="AU488" s="246" t="s">
        <v>144</v>
      </c>
      <c r="AV488" s="14" t="s">
        <v>143</v>
      </c>
      <c r="AW488" s="14" t="s">
        <v>36</v>
      </c>
      <c r="AX488" s="14" t="s">
        <v>84</v>
      </c>
      <c r="AY488" s="246" t="s">
        <v>135</v>
      </c>
    </row>
    <row r="489" s="12" customFormat="1" ht="22.8" customHeight="1">
      <c r="A489" s="12"/>
      <c r="B489" s="190"/>
      <c r="C489" s="191"/>
      <c r="D489" s="192" t="s">
        <v>75</v>
      </c>
      <c r="E489" s="204" t="s">
        <v>630</v>
      </c>
      <c r="F489" s="204" t="s">
        <v>631</v>
      </c>
      <c r="G489" s="191"/>
      <c r="H489" s="191"/>
      <c r="I489" s="194"/>
      <c r="J489" s="205">
        <f>BK489</f>
        <v>0</v>
      </c>
      <c r="K489" s="191"/>
      <c r="L489" s="196"/>
      <c r="M489" s="197"/>
      <c r="N489" s="198"/>
      <c r="O489" s="198"/>
      <c r="P489" s="199">
        <f>SUM(P490:P497)</f>
        <v>0</v>
      </c>
      <c r="Q489" s="198"/>
      <c r="R489" s="199">
        <f>SUM(R490:R497)</f>
        <v>0</v>
      </c>
      <c r="S489" s="198"/>
      <c r="T489" s="200">
        <f>SUM(T490:T497)</f>
        <v>0</v>
      </c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R489" s="201" t="s">
        <v>84</v>
      </c>
      <c r="AT489" s="202" t="s">
        <v>75</v>
      </c>
      <c r="AU489" s="202" t="s">
        <v>84</v>
      </c>
      <c r="AY489" s="201" t="s">
        <v>135</v>
      </c>
      <c r="BK489" s="203">
        <f>SUM(BK490:BK497)</f>
        <v>0</v>
      </c>
    </row>
    <row r="490" s="2" customFormat="1" ht="24.15" customHeight="1">
      <c r="A490" s="40"/>
      <c r="B490" s="41"/>
      <c r="C490" s="206" t="s">
        <v>411</v>
      </c>
      <c r="D490" s="206" t="s">
        <v>138</v>
      </c>
      <c r="E490" s="207" t="s">
        <v>632</v>
      </c>
      <c r="F490" s="208" t="s">
        <v>633</v>
      </c>
      <c r="G490" s="209" t="s">
        <v>258</v>
      </c>
      <c r="H490" s="210">
        <v>1</v>
      </c>
      <c r="I490" s="211"/>
      <c r="J490" s="212">
        <f>ROUND(I490*H490,2)</f>
        <v>0</v>
      </c>
      <c r="K490" s="208" t="s">
        <v>142</v>
      </c>
      <c r="L490" s="46"/>
      <c r="M490" s="213" t="s">
        <v>19</v>
      </c>
      <c r="N490" s="214" t="s">
        <v>48</v>
      </c>
      <c r="O490" s="86"/>
      <c r="P490" s="215">
        <f>O490*H490</f>
        <v>0</v>
      </c>
      <c r="Q490" s="215">
        <v>0</v>
      </c>
      <c r="R490" s="215">
        <f>Q490*H490</f>
        <v>0</v>
      </c>
      <c r="S490" s="215">
        <v>0</v>
      </c>
      <c r="T490" s="216">
        <f>S490*H490</f>
        <v>0</v>
      </c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R490" s="217" t="s">
        <v>143</v>
      </c>
      <c r="AT490" s="217" t="s">
        <v>138</v>
      </c>
      <c r="AU490" s="217" t="s">
        <v>144</v>
      </c>
      <c r="AY490" s="19" t="s">
        <v>135</v>
      </c>
      <c r="BE490" s="218">
        <f>IF(N490="základní",J490,0)</f>
        <v>0</v>
      </c>
      <c r="BF490" s="218">
        <f>IF(N490="snížená",J490,0)</f>
        <v>0</v>
      </c>
      <c r="BG490" s="218">
        <f>IF(N490="zákl. přenesená",J490,0)</f>
        <v>0</v>
      </c>
      <c r="BH490" s="218">
        <f>IF(N490="sníž. přenesená",J490,0)</f>
        <v>0</v>
      </c>
      <c r="BI490" s="218">
        <f>IF(N490="nulová",J490,0)</f>
        <v>0</v>
      </c>
      <c r="BJ490" s="19" t="s">
        <v>144</v>
      </c>
      <c r="BK490" s="218">
        <f>ROUND(I490*H490,2)</f>
        <v>0</v>
      </c>
      <c r="BL490" s="19" t="s">
        <v>143</v>
      </c>
      <c r="BM490" s="217" t="s">
        <v>634</v>
      </c>
    </row>
    <row r="491" s="2" customFormat="1">
      <c r="A491" s="40"/>
      <c r="B491" s="41"/>
      <c r="C491" s="42"/>
      <c r="D491" s="219" t="s">
        <v>145</v>
      </c>
      <c r="E491" s="42"/>
      <c r="F491" s="220" t="s">
        <v>635</v>
      </c>
      <c r="G491" s="42"/>
      <c r="H491" s="42"/>
      <c r="I491" s="221"/>
      <c r="J491" s="42"/>
      <c r="K491" s="42"/>
      <c r="L491" s="46"/>
      <c r="M491" s="222"/>
      <c r="N491" s="223"/>
      <c r="O491" s="86"/>
      <c r="P491" s="86"/>
      <c r="Q491" s="86"/>
      <c r="R491" s="86"/>
      <c r="S491" s="86"/>
      <c r="T491" s="87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T491" s="19" t="s">
        <v>145</v>
      </c>
      <c r="AU491" s="19" t="s">
        <v>144</v>
      </c>
    </row>
    <row r="492" s="2" customFormat="1" ht="16.5" customHeight="1">
      <c r="A492" s="40"/>
      <c r="B492" s="41"/>
      <c r="C492" s="206" t="s">
        <v>636</v>
      </c>
      <c r="D492" s="206" t="s">
        <v>138</v>
      </c>
      <c r="E492" s="207" t="s">
        <v>637</v>
      </c>
      <c r="F492" s="208" t="s">
        <v>638</v>
      </c>
      <c r="G492" s="209" t="s">
        <v>258</v>
      </c>
      <c r="H492" s="210">
        <v>1</v>
      </c>
      <c r="I492" s="211"/>
      <c r="J492" s="212">
        <f>ROUND(I492*H492,2)</f>
        <v>0</v>
      </c>
      <c r="K492" s="208" t="s">
        <v>142</v>
      </c>
      <c r="L492" s="46"/>
      <c r="M492" s="213" t="s">
        <v>19</v>
      </c>
      <c r="N492" s="214" t="s">
        <v>48</v>
      </c>
      <c r="O492" s="86"/>
      <c r="P492" s="215">
        <f>O492*H492</f>
        <v>0</v>
      </c>
      <c r="Q492" s="215">
        <v>0</v>
      </c>
      <c r="R492" s="215">
        <f>Q492*H492</f>
        <v>0</v>
      </c>
      <c r="S492" s="215">
        <v>0</v>
      </c>
      <c r="T492" s="216">
        <f>S492*H492</f>
        <v>0</v>
      </c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R492" s="217" t="s">
        <v>143</v>
      </c>
      <c r="AT492" s="217" t="s">
        <v>138</v>
      </c>
      <c r="AU492" s="217" t="s">
        <v>144</v>
      </c>
      <c r="AY492" s="19" t="s">
        <v>135</v>
      </c>
      <c r="BE492" s="218">
        <f>IF(N492="základní",J492,0)</f>
        <v>0</v>
      </c>
      <c r="BF492" s="218">
        <f>IF(N492="snížená",J492,0)</f>
        <v>0</v>
      </c>
      <c r="BG492" s="218">
        <f>IF(N492="zákl. přenesená",J492,0)</f>
        <v>0</v>
      </c>
      <c r="BH492" s="218">
        <f>IF(N492="sníž. přenesená",J492,0)</f>
        <v>0</v>
      </c>
      <c r="BI492" s="218">
        <f>IF(N492="nulová",J492,0)</f>
        <v>0</v>
      </c>
      <c r="BJ492" s="19" t="s">
        <v>144</v>
      </c>
      <c r="BK492" s="218">
        <f>ROUND(I492*H492,2)</f>
        <v>0</v>
      </c>
      <c r="BL492" s="19" t="s">
        <v>143</v>
      </c>
      <c r="BM492" s="217" t="s">
        <v>639</v>
      </c>
    </row>
    <row r="493" s="2" customFormat="1">
      <c r="A493" s="40"/>
      <c r="B493" s="41"/>
      <c r="C493" s="42"/>
      <c r="D493" s="219" t="s">
        <v>145</v>
      </c>
      <c r="E493" s="42"/>
      <c r="F493" s="220" t="s">
        <v>640</v>
      </c>
      <c r="G493" s="42"/>
      <c r="H493" s="42"/>
      <c r="I493" s="221"/>
      <c r="J493" s="42"/>
      <c r="K493" s="42"/>
      <c r="L493" s="46"/>
      <c r="M493" s="222"/>
      <c r="N493" s="223"/>
      <c r="O493" s="86"/>
      <c r="P493" s="86"/>
      <c r="Q493" s="86"/>
      <c r="R493" s="86"/>
      <c r="S493" s="86"/>
      <c r="T493" s="87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T493" s="19" t="s">
        <v>145</v>
      </c>
      <c r="AU493" s="19" t="s">
        <v>144</v>
      </c>
    </row>
    <row r="494" s="2" customFormat="1" ht="16.5" customHeight="1">
      <c r="A494" s="40"/>
      <c r="B494" s="41"/>
      <c r="C494" s="257" t="s">
        <v>416</v>
      </c>
      <c r="D494" s="257" t="s">
        <v>262</v>
      </c>
      <c r="E494" s="258" t="s">
        <v>641</v>
      </c>
      <c r="F494" s="259" t="s">
        <v>642</v>
      </c>
      <c r="G494" s="260" t="s">
        <v>341</v>
      </c>
      <c r="H494" s="261">
        <v>1</v>
      </c>
      <c r="I494" s="262"/>
      <c r="J494" s="263">
        <f>ROUND(I494*H494,2)</f>
        <v>0</v>
      </c>
      <c r="K494" s="259" t="s">
        <v>19</v>
      </c>
      <c r="L494" s="264"/>
      <c r="M494" s="265" t="s">
        <v>19</v>
      </c>
      <c r="N494" s="266" t="s">
        <v>48</v>
      </c>
      <c r="O494" s="86"/>
      <c r="P494" s="215">
        <f>O494*H494</f>
        <v>0</v>
      </c>
      <c r="Q494" s="215">
        <v>0</v>
      </c>
      <c r="R494" s="215">
        <f>Q494*H494</f>
        <v>0</v>
      </c>
      <c r="S494" s="215">
        <v>0</v>
      </c>
      <c r="T494" s="216">
        <f>S494*H494</f>
        <v>0</v>
      </c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R494" s="217" t="s">
        <v>187</v>
      </c>
      <c r="AT494" s="217" t="s">
        <v>262</v>
      </c>
      <c r="AU494" s="217" t="s">
        <v>144</v>
      </c>
      <c r="AY494" s="19" t="s">
        <v>135</v>
      </c>
      <c r="BE494" s="218">
        <f>IF(N494="základní",J494,0)</f>
        <v>0</v>
      </c>
      <c r="BF494" s="218">
        <f>IF(N494="snížená",J494,0)</f>
        <v>0</v>
      </c>
      <c r="BG494" s="218">
        <f>IF(N494="zákl. přenesená",J494,0)</f>
        <v>0</v>
      </c>
      <c r="BH494" s="218">
        <f>IF(N494="sníž. přenesená",J494,0)</f>
        <v>0</v>
      </c>
      <c r="BI494" s="218">
        <f>IF(N494="nulová",J494,0)</f>
        <v>0</v>
      </c>
      <c r="BJ494" s="19" t="s">
        <v>144</v>
      </c>
      <c r="BK494" s="218">
        <f>ROUND(I494*H494,2)</f>
        <v>0</v>
      </c>
      <c r="BL494" s="19" t="s">
        <v>143</v>
      </c>
      <c r="BM494" s="217" t="s">
        <v>643</v>
      </c>
    </row>
    <row r="495" s="15" customFormat="1">
      <c r="A495" s="15"/>
      <c r="B495" s="247"/>
      <c r="C495" s="248"/>
      <c r="D495" s="226" t="s">
        <v>147</v>
      </c>
      <c r="E495" s="249" t="s">
        <v>19</v>
      </c>
      <c r="F495" s="250" t="s">
        <v>644</v>
      </c>
      <c r="G495" s="248"/>
      <c r="H495" s="249" t="s">
        <v>19</v>
      </c>
      <c r="I495" s="251"/>
      <c r="J495" s="248"/>
      <c r="K495" s="248"/>
      <c r="L495" s="252"/>
      <c r="M495" s="253"/>
      <c r="N495" s="254"/>
      <c r="O495" s="254"/>
      <c r="P495" s="254"/>
      <c r="Q495" s="254"/>
      <c r="R495" s="254"/>
      <c r="S495" s="254"/>
      <c r="T495" s="25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56" t="s">
        <v>147</v>
      </c>
      <c r="AU495" s="256" t="s">
        <v>144</v>
      </c>
      <c r="AV495" s="15" t="s">
        <v>84</v>
      </c>
      <c r="AW495" s="15" t="s">
        <v>36</v>
      </c>
      <c r="AX495" s="15" t="s">
        <v>76</v>
      </c>
      <c r="AY495" s="256" t="s">
        <v>135</v>
      </c>
    </row>
    <row r="496" s="13" customFormat="1">
      <c r="A496" s="13"/>
      <c r="B496" s="224"/>
      <c r="C496" s="225"/>
      <c r="D496" s="226" t="s">
        <v>147</v>
      </c>
      <c r="E496" s="227" t="s">
        <v>19</v>
      </c>
      <c r="F496" s="228" t="s">
        <v>84</v>
      </c>
      <c r="G496" s="225"/>
      <c r="H496" s="229">
        <v>1</v>
      </c>
      <c r="I496" s="230"/>
      <c r="J496" s="225"/>
      <c r="K496" s="225"/>
      <c r="L496" s="231"/>
      <c r="M496" s="232"/>
      <c r="N496" s="233"/>
      <c r="O496" s="233"/>
      <c r="P496" s="233"/>
      <c r="Q496" s="233"/>
      <c r="R496" s="233"/>
      <c r="S496" s="233"/>
      <c r="T496" s="234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5" t="s">
        <v>147</v>
      </c>
      <c r="AU496" s="235" t="s">
        <v>144</v>
      </c>
      <c r="AV496" s="13" t="s">
        <v>144</v>
      </c>
      <c r="AW496" s="13" t="s">
        <v>36</v>
      </c>
      <c r="AX496" s="13" t="s">
        <v>76</v>
      </c>
      <c r="AY496" s="235" t="s">
        <v>135</v>
      </c>
    </row>
    <row r="497" s="14" customFormat="1">
      <c r="A497" s="14"/>
      <c r="B497" s="236"/>
      <c r="C497" s="237"/>
      <c r="D497" s="226" t="s">
        <v>147</v>
      </c>
      <c r="E497" s="238" t="s">
        <v>19</v>
      </c>
      <c r="F497" s="239" t="s">
        <v>149</v>
      </c>
      <c r="G497" s="237"/>
      <c r="H497" s="240">
        <v>1</v>
      </c>
      <c r="I497" s="241"/>
      <c r="J497" s="237"/>
      <c r="K497" s="237"/>
      <c r="L497" s="242"/>
      <c r="M497" s="243"/>
      <c r="N497" s="244"/>
      <c r="O497" s="244"/>
      <c r="P497" s="244"/>
      <c r="Q497" s="244"/>
      <c r="R497" s="244"/>
      <c r="S497" s="244"/>
      <c r="T497" s="245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6" t="s">
        <v>147</v>
      </c>
      <c r="AU497" s="246" t="s">
        <v>144</v>
      </c>
      <c r="AV497" s="14" t="s">
        <v>143</v>
      </c>
      <c r="AW497" s="14" t="s">
        <v>36</v>
      </c>
      <c r="AX497" s="14" t="s">
        <v>84</v>
      </c>
      <c r="AY497" s="246" t="s">
        <v>135</v>
      </c>
    </row>
    <row r="498" s="12" customFormat="1" ht="22.8" customHeight="1">
      <c r="A498" s="12"/>
      <c r="B498" s="190"/>
      <c r="C498" s="191"/>
      <c r="D498" s="192" t="s">
        <v>75</v>
      </c>
      <c r="E498" s="204" t="s">
        <v>645</v>
      </c>
      <c r="F498" s="204" t="s">
        <v>646</v>
      </c>
      <c r="G498" s="191"/>
      <c r="H498" s="191"/>
      <c r="I498" s="194"/>
      <c r="J498" s="205">
        <f>BK498</f>
        <v>0</v>
      </c>
      <c r="K498" s="191"/>
      <c r="L498" s="196"/>
      <c r="M498" s="197"/>
      <c r="N498" s="198"/>
      <c r="O498" s="198"/>
      <c r="P498" s="199">
        <f>SUM(P499:P506)</f>
        <v>0</v>
      </c>
      <c r="Q498" s="198"/>
      <c r="R498" s="199">
        <f>SUM(R499:R506)</f>
        <v>0</v>
      </c>
      <c r="S498" s="198"/>
      <c r="T498" s="200">
        <f>SUM(T499:T506)</f>
        <v>0</v>
      </c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R498" s="201" t="s">
        <v>84</v>
      </c>
      <c r="AT498" s="202" t="s">
        <v>75</v>
      </c>
      <c r="AU498" s="202" t="s">
        <v>84</v>
      </c>
      <c r="AY498" s="201" t="s">
        <v>135</v>
      </c>
      <c r="BK498" s="203">
        <f>SUM(BK499:BK506)</f>
        <v>0</v>
      </c>
    </row>
    <row r="499" s="2" customFormat="1" ht="24.15" customHeight="1">
      <c r="A499" s="40"/>
      <c r="B499" s="41"/>
      <c r="C499" s="206" t="s">
        <v>647</v>
      </c>
      <c r="D499" s="206" t="s">
        <v>138</v>
      </c>
      <c r="E499" s="207" t="s">
        <v>648</v>
      </c>
      <c r="F499" s="208" t="s">
        <v>649</v>
      </c>
      <c r="G499" s="209" t="s">
        <v>258</v>
      </c>
      <c r="H499" s="210">
        <v>1</v>
      </c>
      <c r="I499" s="211"/>
      <c r="J499" s="212">
        <f>ROUND(I499*H499,2)</f>
        <v>0</v>
      </c>
      <c r="K499" s="208" t="s">
        <v>142</v>
      </c>
      <c r="L499" s="46"/>
      <c r="M499" s="213" t="s">
        <v>19</v>
      </c>
      <c r="N499" s="214" t="s">
        <v>48</v>
      </c>
      <c r="O499" s="86"/>
      <c r="P499" s="215">
        <f>O499*H499</f>
        <v>0</v>
      </c>
      <c r="Q499" s="215">
        <v>0</v>
      </c>
      <c r="R499" s="215">
        <f>Q499*H499</f>
        <v>0</v>
      </c>
      <c r="S499" s="215">
        <v>0</v>
      </c>
      <c r="T499" s="216">
        <f>S499*H499</f>
        <v>0</v>
      </c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R499" s="217" t="s">
        <v>143</v>
      </c>
      <c r="AT499" s="217" t="s">
        <v>138</v>
      </c>
      <c r="AU499" s="217" t="s">
        <v>144</v>
      </c>
      <c r="AY499" s="19" t="s">
        <v>135</v>
      </c>
      <c r="BE499" s="218">
        <f>IF(N499="základní",J499,0)</f>
        <v>0</v>
      </c>
      <c r="BF499" s="218">
        <f>IF(N499="snížená",J499,0)</f>
        <v>0</v>
      </c>
      <c r="BG499" s="218">
        <f>IF(N499="zákl. přenesená",J499,0)</f>
        <v>0</v>
      </c>
      <c r="BH499" s="218">
        <f>IF(N499="sníž. přenesená",J499,0)</f>
        <v>0</v>
      </c>
      <c r="BI499" s="218">
        <f>IF(N499="nulová",J499,0)</f>
        <v>0</v>
      </c>
      <c r="BJ499" s="19" t="s">
        <v>144</v>
      </c>
      <c r="BK499" s="218">
        <f>ROUND(I499*H499,2)</f>
        <v>0</v>
      </c>
      <c r="BL499" s="19" t="s">
        <v>143</v>
      </c>
      <c r="BM499" s="217" t="s">
        <v>650</v>
      </c>
    </row>
    <row r="500" s="2" customFormat="1">
      <c r="A500" s="40"/>
      <c r="B500" s="41"/>
      <c r="C500" s="42"/>
      <c r="D500" s="219" t="s">
        <v>145</v>
      </c>
      <c r="E500" s="42"/>
      <c r="F500" s="220" t="s">
        <v>651</v>
      </c>
      <c r="G500" s="42"/>
      <c r="H500" s="42"/>
      <c r="I500" s="221"/>
      <c r="J500" s="42"/>
      <c r="K500" s="42"/>
      <c r="L500" s="46"/>
      <c r="M500" s="222"/>
      <c r="N500" s="223"/>
      <c r="O500" s="86"/>
      <c r="P500" s="86"/>
      <c r="Q500" s="86"/>
      <c r="R500" s="86"/>
      <c r="S500" s="86"/>
      <c r="T500" s="87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T500" s="19" t="s">
        <v>145</v>
      </c>
      <c r="AU500" s="19" t="s">
        <v>144</v>
      </c>
    </row>
    <row r="501" s="2" customFormat="1" ht="16.5" customHeight="1">
      <c r="A501" s="40"/>
      <c r="B501" s="41"/>
      <c r="C501" s="206" t="s">
        <v>420</v>
      </c>
      <c r="D501" s="206" t="s">
        <v>138</v>
      </c>
      <c r="E501" s="207" t="s">
        <v>652</v>
      </c>
      <c r="F501" s="208" t="s">
        <v>653</v>
      </c>
      <c r="G501" s="209" t="s">
        <v>258</v>
      </c>
      <c r="H501" s="210">
        <v>2</v>
      </c>
      <c r="I501" s="211"/>
      <c r="J501" s="212">
        <f>ROUND(I501*H501,2)</f>
        <v>0</v>
      </c>
      <c r="K501" s="208" t="s">
        <v>142</v>
      </c>
      <c r="L501" s="46"/>
      <c r="M501" s="213" t="s">
        <v>19</v>
      </c>
      <c r="N501" s="214" t="s">
        <v>48</v>
      </c>
      <c r="O501" s="86"/>
      <c r="P501" s="215">
        <f>O501*H501</f>
        <v>0</v>
      </c>
      <c r="Q501" s="215">
        <v>0</v>
      </c>
      <c r="R501" s="215">
        <f>Q501*H501</f>
        <v>0</v>
      </c>
      <c r="S501" s="215">
        <v>0</v>
      </c>
      <c r="T501" s="216">
        <f>S501*H501</f>
        <v>0</v>
      </c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R501" s="217" t="s">
        <v>143</v>
      </c>
      <c r="AT501" s="217" t="s">
        <v>138</v>
      </c>
      <c r="AU501" s="217" t="s">
        <v>144</v>
      </c>
      <c r="AY501" s="19" t="s">
        <v>135</v>
      </c>
      <c r="BE501" s="218">
        <f>IF(N501="základní",J501,0)</f>
        <v>0</v>
      </c>
      <c r="BF501" s="218">
        <f>IF(N501="snížená",J501,0)</f>
        <v>0</v>
      </c>
      <c r="BG501" s="218">
        <f>IF(N501="zákl. přenesená",J501,0)</f>
        <v>0</v>
      </c>
      <c r="BH501" s="218">
        <f>IF(N501="sníž. přenesená",J501,0)</f>
        <v>0</v>
      </c>
      <c r="BI501" s="218">
        <f>IF(N501="nulová",J501,0)</f>
        <v>0</v>
      </c>
      <c r="BJ501" s="19" t="s">
        <v>144</v>
      </c>
      <c r="BK501" s="218">
        <f>ROUND(I501*H501,2)</f>
        <v>0</v>
      </c>
      <c r="BL501" s="19" t="s">
        <v>143</v>
      </c>
      <c r="BM501" s="217" t="s">
        <v>654</v>
      </c>
    </row>
    <row r="502" s="2" customFormat="1">
      <c r="A502" s="40"/>
      <c r="B502" s="41"/>
      <c r="C502" s="42"/>
      <c r="D502" s="219" t="s">
        <v>145</v>
      </c>
      <c r="E502" s="42"/>
      <c r="F502" s="220" t="s">
        <v>655</v>
      </c>
      <c r="G502" s="42"/>
      <c r="H502" s="42"/>
      <c r="I502" s="221"/>
      <c r="J502" s="42"/>
      <c r="K502" s="42"/>
      <c r="L502" s="46"/>
      <c r="M502" s="222"/>
      <c r="N502" s="223"/>
      <c r="O502" s="86"/>
      <c r="P502" s="86"/>
      <c r="Q502" s="86"/>
      <c r="R502" s="86"/>
      <c r="S502" s="86"/>
      <c r="T502" s="87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T502" s="19" t="s">
        <v>145</v>
      </c>
      <c r="AU502" s="19" t="s">
        <v>144</v>
      </c>
    </row>
    <row r="503" s="2" customFormat="1" ht="16.5" customHeight="1">
      <c r="A503" s="40"/>
      <c r="B503" s="41"/>
      <c r="C503" s="257" t="s">
        <v>656</v>
      </c>
      <c r="D503" s="257" t="s">
        <v>262</v>
      </c>
      <c r="E503" s="258" t="s">
        <v>657</v>
      </c>
      <c r="F503" s="259" t="s">
        <v>646</v>
      </c>
      <c r="G503" s="260" t="s">
        <v>341</v>
      </c>
      <c r="H503" s="261">
        <v>1</v>
      </c>
      <c r="I503" s="262"/>
      <c r="J503" s="263">
        <f>ROUND(I503*H503,2)</f>
        <v>0</v>
      </c>
      <c r="K503" s="259" t="s">
        <v>19</v>
      </c>
      <c r="L503" s="264"/>
      <c r="M503" s="265" t="s">
        <v>19</v>
      </c>
      <c r="N503" s="266" t="s">
        <v>48</v>
      </c>
      <c r="O503" s="86"/>
      <c r="P503" s="215">
        <f>O503*H503</f>
        <v>0</v>
      </c>
      <c r="Q503" s="215">
        <v>0</v>
      </c>
      <c r="R503" s="215">
        <f>Q503*H503</f>
        <v>0</v>
      </c>
      <c r="S503" s="215">
        <v>0</v>
      </c>
      <c r="T503" s="216">
        <f>S503*H503</f>
        <v>0</v>
      </c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R503" s="217" t="s">
        <v>187</v>
      </c>
      <c r="AT503" s="217" t="s">
        <v>262</v>
      </c>
      <c r="AU503" s="217" t="s">
        <v>144</v>
      </c>
      <c r="AY503" s="19" t="s">
        <v>135</v>
      </c>
      <c r="BE503" s="218">
        <f>IF(N503="základní",J503,0)</f>
        <v>0</v>
      </c>
      <c r="BF503" s="218">
        <f>IF(N503="snížená",J503,0)</f>
        <v>0</v>
      </c>
      <c r="BG503" s="218">
        <f>IF(N503="zákl. přenesená",J503,0)</f>
        <v>0</v>
      </c>
      <c r="BH503" s="218">
        <f>IF(N503="sníž. přenesená",J503,0)</f>
        <v>0</v>
      </c>
      <c r="BI503" s="218">
        <f>IF(N503="nulová",J503,0)</f>
        <v>0</v>
      </c>
      <c r="BJ503" s="19" t="s">
        <v>144</v>
      </c>
      <c r="BK503" s="218">
        <f>ROUND(I503*H503,2)</f>
        <v>0</v>
      </c>
      <c r="BL503" s="19" t="s">
        <v>143</v>
      </c>
      <c r="BM503" s="217" t="s">
        <v>658</v>
      </c>
    </row>
    <row r="504" s="15" customFormat="1">
      <c r="A504" s="15"/>
      <c r="B504" s="247"/>
      <c r="C504" s="248"/>
      <c r="D504" s="226" t="s">
        <v>147</v>
      </c>
      <c r="E504" s="249" t="s">
        <v>19</v>
      </c>
      <c r="F504" s="250" t="s">
        <v>659</v>
      </c>
      <c r="G504" s="248"/>
      <c r="H504" s="249" t="s">
        <v>19</v>
      </c>
      <c r="I504" s="251"/>
      <c r="J504" s="248"/>
      <c r="K504" s="248"/>
      <c r="L504" s="252"/>
      <c r="M504" s="253"/>
      <c r="N504" s="254"/>
      <c r="O504" s="254"/>
      <c r="P504" s="254"/>
      <c r="Q504" s="254"/>
      <c r="R504" s="254"/>
      <c r="S504" s="254"/>
      <c r="T504" s="25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T504" s="256" t="s">
        <v>147</v>
      </c>
      <c r="AU504" s="256" t="s">
        <v>144</v>
      </c>
      <c r="AV504" s="15" t="s">
        <v>84</v>
      </c>
      <c r="AW504" s="15" t="s">
        <v>36</v>
      </c>
      <c r="AX504" s="15" t="s">
        <v>76</v>
      </c>
      <c r="AY504" s="256" t="s">
        <v>135</v>
      </c>
    </row>
    <row r="505" s="13" customFormat="1">
      <c r="A505" s="13"/>
      <c r="B505" s="224"/>
      <c r="C505" s="225"/>
      <c r="D505" s="226" t="s">
        <v>147</v>
      </c>
      <c r="E505" s="227" t="s">
        <v>19</v>
      </c>
      <c r="F505" s="228" t="s">
        <v>84</v>
      </c>
      <c r="G505" s="225"/>
      <c r="H505" s="229">
        <v>1</v>
      </c>
      <c r="I505" s="230"/>
      <c r="J505" s="225"/>
      <c r="K505" s="225"/>
      <c r="L505" s="231"/>
      <c r="M505" s="232"/>
      <c r="N505" s="233"/>
      <c r="O505" s="233"/>
      <c r="P505" s="233"/>
      <c r="Q505" s="233"/>
      <c r="R505" s="233"/>
      <c r="S505" s="233"/>
      <c r="T505" s="234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5" t="s">
        <v>147</v>
      </c>
      <c r="AU505" s="235" t="s">
        <v>144</v>
      </c>
      <c r="AV505" s="13" t="s">
        <v>144</v>
      </c>
      <c r="AW505" s="13" t="s">
        <v>36</v>
      </c>
      <c r="AX505" s="13" t="s">
        <v>76</v>
      </c>
      <c r="AY505" s="235" t="s">
        <v>135</v>
      </c>
    </row>
    <row r="506" s="14" customFormat="1">
      <c r="A506" s="14"/>
      <c r="B506" s="236"/>
      <c r="C506" s="237"/>
      <c r="D506" s="226" t="s">
        <v>147</v>
      </c>
      <c r="E506" s="238" t="s">
        <v>19</v>
      </c>
      <c r="F506" s="239" t="s">
        <v>149</v>
      </c>
      <c r="G506" s="237"/>
      <c r="H506" s="240">
        <v>1</v>
      </c>
      <c r="I506" s="241"/>
      <c r="J506" s="237"/>
      <c r="K506" s="237"/>
      <c r="L506" s="242"/>
      <c r="M506" s="243"/>
      <c r="N506" s="244"/>
      <c r="O506" s="244"/>
      <c r="P506" s="244"/>
      <c r="Q506" s="244"/>
      <c r="R506" s="244"/>
      <c r="S506" s="244"/>
      <c r="T506" s="245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6" t="s">
        <v>147</v>
      </c>
      <c r="AU506" s="246" t="s">
        <v>144</v>
      </c>
      <c r="AV506" s="14" t="s">
        <v>143</v>
      </c>
      <c r="AW506" s="14" t="s">
        <v>36</v>
      </c>
      <c r="AX506" s="14" t="s">
        <v>84</v>
      </c>
      <c r="AY506" s="246" t="s">
        <v>135</v>
      </c>
    </row>
    <row r="507" s="12" customFormat="1" ht="22.8" customHeight="1">
      <c r="A507" s="12"/>
      <c r="B507" s="190"/>
      <c r="C507" s="191"/>
      <c r="D507" s="192" t="s">
        <v>75</v>
      </c>
      <c r="E507" s="204" t="s">
        <v>660</v>
      </c>
      <c r="F507" s="204" t="s">
        <v>661</v>
      </c>
      <c r="G507" s="191"/>
      <c r="H507" s="191"/>
      <c r="I507" s="194"/>
      <c r="J507" s="205">
        <f>BK507</f>
        <v>0</v>
      </c>
      <c r="K507" s="191"/>
      <c r="L507" s="196"/>
      <c r="M507" s="197"/>
      <c r="N507" s="198"/>
      <c r="O507" s="198"/>
      <c r="P507" s="199">
        <f>SUM(P508:P565)</f>
        <v>0</v>
      </c>
      <c r="Q507" s="198"/>
      <c r="R507" s="199">
        <f>SUM(R508:R565)</f>
        <v>0.16133326000000001</v>
      </c>
      <c r="S507" s="198"/>
      <c r="T507" s="200">
        <f>SUM(T508:T565)</f>
        <v>0</v>
      </c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R507" s="201" t="s">
        <v>144</v>
      </c>
      <c r="AT507" s="202" t="s">
        <v>75</v>
      </c>
      <c r="AU507" s="202" t="s">
        <v>84</v>
      </c>
      <c r="AY507" s="201" t="s">
        <v>135</v>
      </c>
      <c r="BK507" s="203">
        <f>SUM(BK508:BK565)</f>
        <v>0</v>
      </c>
    </row>
    <row r="508" s="2" customFormat="1" ht="24.15" customHeight="1">
      <c r="A508" s="40"/>
      <c r="B508" s="41"/>
      <c r="C508" s="206" t="s">
        <v>425</v>
      </c>
      <c r="D508" s="206" t="s">
        <v>138</v>
      </c>
      <c r="E508" s="207" t="s">
        <v>662</v>
      </c>
      <c r="F508" s="208" t="s">
        <v>663</v>
      </c>
      <c r="G508" s="209" t="s">
        <v>141</v>
      </c>
      <c r="H508" s="210">
        <v>4.3899999999999997</v>
      </c>
      <c r="I508" s="211"/>
      <c r="J508" s="212">
        <f>ROUND(I508*H508,2)</f>
        <v>0</v>
      </c>
      <c r="K508" s="208" t="s">
        <v>142</v>
      </c>
      <c r="L508" s="46"/>
      <c r="M508" s="213" t="s">
        <v>19</v>
      </c>
      <c r="N508" s="214" t="s">
        <v>48</v>
      </c>
      <c r="O508" s="86"/>
      <c r="P508" s="215">
        <f>O508*H508</f>
        <v>0</v>
      </c>
      <c r="Q508" s="215">
        <v>0</v>
      </c>
      <c r="R508" s="215">
        <f>Q508*H508</f>
        <v>0</v>
      </c>
      <c r="S508" s="215">
        <v>0</v>
      </c>
      <c r="T508" s="216">
        <f>S508*H508</f>
        <v>0</v>
      </c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217" t="s">
        <v>184</v>
      </c>
      <c r="AT508" s="217" t="s">
        <v>138</v>
      </c>
      <c r="AU508" s="217" t="s">
        <v>144</v>
      </c>
      <c r="AY508" s="19" t="s">
        <v>135</v>
      </c>
      <c r="BE508" s="218">
        <f>IF(N508="základní",J508,0)</f>
        <v>0</v>
      </c>
      <c r="BF508" s="218">
        <f>IF(N508="snížená",J508,0)</f>
        <v>0</v>
      </c>
      <c r="BG508" s="218">
        <f>IF(N508="zákl. přenesená",J508,0)</f>
        <v>0</v>
      </c>
      <c r="BH508" s="218">
        <f>IF(N508="sníž. přenesená",J508,0)</f>
        <v>0</v>
      </c>
      <c r="BI508" s="218">
        <f>IF(N508="nulová",J508,0)</f>
        <v>0</v>
      </c>
      <c r="BJ508" s="19" t="s">
        <v>144</v>
      </c>
      <c r="BK508" s="218">
        <f>ROUND(I508*H508,2)</f>
        <v>0</v>
      </c>
      <c r="BL508" s="19" t="s">
        <v>184</v>
      </c>
      <c r="BM508" s="217" t="s">
        <v>664</v>
      </c>
    </row>
    <row r="509" s="2" customFormat="1">
      <c r="A509" s="40"/>
      <c r="B509" s="41"/>
      <c r="C509" s="42"/>
      <c r="D509" s="219" t="s">
        <v>145</v>
      </c>
      <c r="E509" s="42"/>
      <c r="F509" s="220" t="s">
        <v>665</v>
      </c>
      <c r="G509" s="42"/>
      <c r="H509" s="42"/>
      <c r="I509" s="221"/>
      <c r="J509" s="42"/>
      <c r="K509" s="42"/>
      <c r="L509" s="46"/>
      <c r="M509" s="222"/>
      <c r="N509" s="223"/>
      <c r="O509" s="86"/>
      <c r="P509" s="86"/>
      <c r="Q509" s="86"/>
      <c r="R509" s="86"/>
      <c r="S509" s="86"/>
      <c r="T509" s="87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19" t="s">
        <v>145</v>
      </c>
      <c r="AU509" s="19" t="s">
        <v>144</v>
      </c>
    </row>
    <row r="510" s="15" customFormat="1">
      <c r="A510" s="15"/>
      <c r="B510" s="247"/>
      <c r="C510" s="248"/>
      <c r="D510" s="226" t="s">
        <v>147</v>
      </c>
      <c r="E510" s="249" t="s">
        <v>19</v>
      </c>
      <c r="F510" s="250" t="s">
        <v>666</v>
      </c>
      <c r="G510" s="248"/>
      <c r="H510" s="249" t="s">
        <v>19</v>
      </c>
      <c r="I510" s="251"/>
      <c r="J510" s="248"/>
      <c r="K510" s="248"/>
      <c r="L510" s="252"/>
      <c r="M510" s="253"/>
      <c r="N510" s="254"/>
      <c r="O510" s="254"/>
      <c r="P510" s="254"/>
      <c r="Q510" s="254"/>
      <c r="R510" s="254"/>
      <c r="S510" s="254"/>
      <c r="T510" s="25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T510" s="256" t="s">
        <v>147</v>
      </c>
      <c r="AU510" s="256" t="s">
        <v>144</v>
      </c>
      <c r="AV510" s="15" t="s">
        <v>84</v>
      </c>
      <c r="AW510" s="15" t="s">
        <v>36</v>
      </c>
      <c r="AX510" s="15" t="s">
        <v>76</v>
      </c>
      <c r="AY510" s="256" t="s">
        <v>135</v>
      </c>
    </row>
    <row r="511" s="13" customFormat="1">
      <c r="A511" s="13"/>
      <c r="B511" s="224"/>
      <c r="C511" s="225"/>
      <c r="D511" s="226" t="s">
        <v>147</v>
      </c>
      <c r="E511" s="227" t="s">
        <v>19</v>
      </c>
      <c r="F511" s="228" t="s">
        <v>166</v>
      </c>
      <c r="G511" s="225"/>
      <c r="H511" s="229">
        <v>1.1599999999999999</v>
      </c>
      <c r="I511" s="230"/>
      <c r="J511" s="225"/>
      <c r="K511" s="225"/>
      <c r="L511" s="231"/>
      <c r="M511" s="232"/>
      <c r="N511" s="233"/>
      <c r="O511" s="233"/>
      <c r="P511" s="233"/>
      <c r="Q511" s="233"/>
      <c r="R511" s="233"/>
      <c r="S511" s="233"/>
      <c r="T511" s="234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5" t="s">
        <v>147</v>
      </c>
      <c r="AU511" s="235" t="s">
        <v>144</v>
      </c>
      <c r="AV511" s="13" t="s">
        <v>144</v>
      </c>
      <c r="AW511" s="13" t="s">
        <v>36</v>
      </c>
      <c r="AX511" s="13" t="s">
        <v>76</v>
      </c>
      <c r="AY511" s="235" t="s">
        <v>135</v>
      </c>
    </row>
    <row r="512" s="13" customFormat="1">
      <c r="A512" s="13"/>
      <c r="B512" s="224"/>
      <c r="C512" s="225"/>
      <c r="D512" s="226" t="s">
        <v>147</v>
      </c>
      <c r="E512" s="227" t="s">
        <v>19</v>
      </c>
      <c r="F512" s="228" t="s">
        <v>167</v>
      </c>
      <c r="G512" s="225"/>
      <c r="H512" s="229">
        <v>3.23</v>
      </c>
      <c r="I512" s="230"/>
      <c r="J512" s="225"/>
      <c r="K512" s="225"/>
      <c r="L512" s="231"/>
      <c r="M512" s="232"/>
      <c r="N512" s="233"/>
      <c r="O512" s="233"/>
      <c r="P512" s="233"/>
      <c r="Q512" s="233"/>
      <c r="R512" s="233"/>
      <c r="S512" s="233"/>
      <c r="T512" s="234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5" t="s">
        <v>147</v>
      </c>
      <c r="AU512" s="235" t="s">
        <v>144</v>
      </c>
      <c r="AV512" s="13" t="s">
        <v>144</v>
      </c>
      <c r="AW512" s="13" t="s">
        <v>36</v>
      </c>
      <c r="AX512" s="13" t="s">
        <v>76</v>
      </c>
      <c r="AY512" s="235" t="s">
        <v>135</v>
      </c>
    </row>
    <row r="513" s="14" customFormat="1">
      <c r="A513" s="14"/>
      <c r="B513" s="236"/>
      <c r="C513" s="237"/>
      <c r="D513" s="226" t="s">
        <v>147</v>
      </c>
      <c r="E513" s="238" t="s">
        <v>19</v>
      </c>
      <c r="F513" s="239" t="s">
        <v>149</v>
      </c>
      <c r="G513" s="237"/>
      <c r="H513" s="240">
        <v>4.3899999999999997</v>
      </c>
      <c r="I513" s="241"/>
      <c r="J513" s="237"/>
      <c r="K513" s="237"/>
      <c r="L513" s="242"/>
      <c r="M513" s="243"/>
      <c r="N513" s="244"/>
      <c r="O513" s="244"/>
      <c r="P513" s="244"/>
      <c r="Q513" s="244"/>
      <c r="R513" s="244"/>
      <c r="S513" s="244"/>
      <c r="T513" s="245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6" t="s">
        <v>147</v>
      </c>
      <c r="AU513" s="246" t="s">
        <v>144</v>
      </c>
      <c r="AV513" s="14" t="s">
        <v>143</v>
      </c>
      <c r="AW513" s="14" t="s">
        <v>36</v>
      </c>
      <c r="AX513" s="14" t="s">
        <v>84</v>
      </c>
      <c r="AY513" s="246" t="s">
        <v>135</v>
      </c>
    </row>
    <row r="514" s="2" customFormat="1" ht="24.15" customHeight="1">
      <c r="A514" s="40"/>
      <c r="B514" s="41"/>
      <c r="C514" s="206" t="s">
        <v>667</v>
      </c>
      <c r="D514" s="206" t="s">
        <v>138</v>
      </c>
      <c r="E514" s="207" t="s">
        <v>668</v>
      </c>
      <c r="F514" s="208" t="s">
        <v>669</v>
      </c>
      <c r="G514" s="209" t="s">
        <v>141</v>
      </c>
      <c r="H514" s="210">
        <v>4.3899999999999997</v>
      </c>
      <c r="I514" s="211"/>
      <c r="J514" s="212">
        <f>ROUND(I514*H514,2)</f>
        <v>0</v>
      </c>
      <c r="K514" s="208" t="s">
        <v>142</v>
      </c>
      <c r="L514" s="46"/>
      <c r="M514" s="213" t="s">
        <v>19</v>
      </c>
      <c r="N514" s="214" t="s">
        <v>48</v>
      </c>
      <c r="O514" s="86"/>
      <c r="P514" s="215">
        <f>O514*H514</f>
        <v>0</v>
      </c>
      <c r="Q514" s="215">
        <v>0.00029999999999999997</v>
      </c>
      <c r="R514" s="215">
        <f>Q514*H514</f>
        <v>0.0013169999999999998</v>
      </c>
      <c r="S514" s="215">
        <v>0</v>
      </c>
      <c r="T514" s="216">
        <f>S514*H514</f>
        <v>0</v>
      </c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R514" s="217" t="s">
        <v>184</v>
      </c>
      <c r="AT514" s="217" t="s">
        <v>138</v>
      </c>
      <c r="AU514" s="217" t="s">
        <v>144</v>
      </c>
      <c r="AY514" s="19" t="s">
        <v>135</v>
      </c>
      <c r="BE514" s="218">
        <f>IF(N514="základní",J514,0)</f>
        <v>0</v>
      </c>
      <c r="BF514" s="218">
        <f>IF(N514="snížená",J514,0)</f>
        <v>0</v>
      </c>
      <c r="BG514" s="218">
        <f>IF(N514="zákl. přenesená",J514,0)</f>
        <v>0</v>
      </c>
      <c r="BH514" s="218">
        <f>IF(N514="sníž. přenesená",J514,0)</f>
        <v>0</v>
      </c>
      <c r="BI514" s="218">
        <f>IF(N514="nulová",J514,0)</f>
        <v>0</v>
      </c>
      <c r="BJ514" s="19" t="s">
        <v>144</v>
      </c>
      <c r="BK514" s="218">
        <f>ROUND(I514*H514,2)</f>
        <v>0</v>
      </c>
      <c r="BL514" s="19" t="s">
        <v>184</v>
      </c>
      <c r="BM514" s="217" t="s">
        <v>670</v>
      </c>
    </row>
    <row r="515" s="2" customFormat="1">
      <c r="A515" s="40"/>
      <c r="B515" s="41"/>
      <c r="C515" s="42"/>
      <c r="D515" s="219" t="s">
        <v>145</v>
      </c>
      <c r="E515" s="42"/>
      <c r="F515" s="220" t="s">
        <v>671</v>
      </c>
      <c r="G515" s="42"/>
      <c r="H515" s="42"/>
      <c r="I515" s="221"/>
      <c r="J515" s="42"/>
      <c r="K515" s="42"/>
      <c r="L515" s="46"/>
      <c r="M515" s="222"/>
      <c r="N515" s="223"/>
      <c r="O515" s="86"/>
      <c r="P515" s="86"/>
      <c r="Q515" s="86"/>
      <c r="R515" s="86"/>
      <c r="S515" s="86"/>
      <c r="T515" s="87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T515" s="19" t="s">
        <v>145</v>
      </c>
      <c r="AU515" s="19" t="s">
        <v>144</v>
      </c>
    </row>
    <row r="516" s="15" customFormat="1">
      <c r="A516" s="15"/>
      <c r="B516" s="247"/>
      <c r="C516" s="248"/>
      <c r="D516" s="226" t="s">
        <v>147</v>
      </c>
      <c r="E516" s="249" t="s">
        <v>19</v>
      </c>
      <c r="F516" s="250" t="s">
        <v>666</v>
      </c>
      <c r="G516" s="248"/>
      <c r="H516" s="249" t="s">
        <v>19</v>
      </c>
      <c r="I516" s="251"/>
      <c r="J516" s="248"/>
      <c r="K516" s="248"/>
      <c r="L516" s="252"/>
      <c r="M516" s="253"/>
      <c r="N516" s="254"/>
      <c r="O516" s="254"/>
      <c r="P516" s="254"/>
      <c r="Q516" s="254"/>
      <c r="R516" s="254"/>
      <c r="S516" s="254"/>
      <c r="T516" s="25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56" t="s">
        <v>147</v>
      </c>
      <c r="AU516" s="256" t="s">
        <v>144</v>
      </c>
      <c r="AV516" s="15" t="s">
        <v>84</v>
      </c>
      <c r="AW516" s="15" t="s">
        <v>36</v>
      </c>
      <c r="AX516" s="15" t="s">
        <v>76</v>
      </c>
      <c r="AY516" s="256" t="s">
        <v>135</v>
      </c>
    </row>
    <row r="517" s="13" customFormat="1">
      <c r="A517" s="13"/>
      <c r="B517" s="224"/>
      <c r="C517" s="225"/>
      <c r="D517" s="226" t="s">
        <v>147</v>
      </c>
      <c r="E517" s="227" t="s">
        <v>19</v>
      </c>
      <c r="F517" s="228" t="s">
        <v>166</v>
      </c>
      <c r="G517" s="225"/>
      <c r="H517" s="229">
        <v>1.1599999999999999</v>
      </c>
      <c r="I517" s="230"/>
      <c r="J517" s="225"/>
      <c r="K517" s="225"/>
      <c r="L517" s="231"/>
      <c r="M517" s="232"/>
      <c r="N517" s="233"/>
      <c r="O517" s="233"/>
      <c r="P517" s="233"/>
      <c r="Q517" s="233"/>
      <c r="R517" s="233"/>
      <c r="S517" s="233"/>
      <c r="T517" s="234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5" t="s">
        <v>147</v>
      </c>
      <c r="AU517" s="235" t="s">
        <v>144</v>
      </c>
      <c r="AV517" s="13" t="s">
        <v>144</v>
      </c>
      <c r="AW517" s="13" t="s">
        <v>36</v>
      </c>
      <c r="AX517" s="13" t="s">
        <v>76</v>
      </c>
      <c r="AY517" s="235" t="s">
        <v>135</v>
      </c>
    </row>
    <row r="518" s="13" customFormat="1">
      <c r="A518" s="13"/>
      <c r="B518" s="224"/>
      <c r="C518" s="225"/>
      <c r="D518" s="226" t="s">
        <v>147</v>
      </c>
      <c r="E518" s="227" t="s">
        <v>19</v>
      </c>
      <c r="F518" s="228" t="s">
        <v>167</v>
      </c>
      <c r="G518" s="225"/>
      <c r="H518" s="229">
        <v>3.23</v>
      </c>
      <c r="I518" s="230"/>
      <c r="J518" s="225"/>
      <c r="K518" s="225"/>
      <c r="L518" s="231"/>
      <c r="M518" s="232"/>
      <c r="N518" s="233"/>
      <c r="O518" s="233"/>
      <c r="P518" s="233"/>
      <c r="Q518" s="233"/>
      <c r="R518" s="233"/>
      <c r="S518" s="233"/>
      <c r="T518" s="234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5" t="s">
        <v>147</v>
      </c>
      <c r="AU518" s="235" t="s">
        <v>144</v>
      </c>
      <c r="AV518" s="13" t="s">
        <v>144</v>
      </c>
      <c r="AW518" s="13" t="s">
        <v>36</v>
      </c>
      <c r="AX518" s="13" t="s">
        <v>76</v>
      </c>
      <c r="AY518" s="235" t="s">
        <v>135</v>
      </c>
    </row>
    <row r="519" s="14" customFormat="1">
      <c r="A519" s="14"/>
      <c r="B519" s="236"/>
      <c r="C519" s="237"/>
      <c r="D519" s="226" t="s">
        <v>147</v>
      </c>
      <c r="E519" s="238" t="s">
        <v>19</v>
      </c>
      <c r="F519" s="239" t="s">
        <v>149</v>
      </c>
      <c r="G519" s="237"/>
      <c r="H519" s="240">
        <v>4.3899999999999997</v>
      </c>
      <c r="I519" s="241"/>
      <c r="J519" s="237"/>
      <c r="K519" s="237"/>
      <c r="L519" s="242"/>
      <c r="M519" s="243"/>
      <c r="N519" s="244"/>
      <c r="O519" s="244"/>
      <c r="P519" s="244"/>
      <c r="Q519" s="244"/>
      <c r="R519" s="244"/>
      <c r="S519" s="244"/>
      <c r="T519" s="245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46" t="s">
        <v>147</v>
      </c>
      <c r="AU519" s="246" t="s">
        <v>144</v>
      </c>
      <c r="AV519" s="14" t="s">
        <v>143</v>
      </c>
      <c r="AW519" s="14" t="s">
        <v>36</v>
      </c>
      <c r="AX519" s="14" t="s">
        <v>84</v>
      </c>
      <c r="AY519" s="246" t="s">
        <v>135</v>
      </c>
    </row>
    <row r="520" s="2" customFormat="1" ht="37.8" customHeight="1">
      <c r="A520" s="40"/>
      <c r="B520" s="41"/>
      <c r="C520" s="206" t="s">
        <v>430</v>
      </c>
      <c r="D520" s="206" t="s">
        <v>138</v>
      </c>
      <c r="E520" s="207" t="s">
        <v>672</v>
      </c>
      <c r="F520" s="208" t="s">
        <v>673</v>
      </c>
      <c r="G520" s="209" t="s">
        <v>141</v>
      </c>
      <c r="H520" s="210">
        <v>4.3899999999999997</v>
      </c>
      <c r="I520" s="211"/>
      <c r="J520" s="212">
        <f>ROUND(I520*H520,2)</f>
        <v>0</v>
      </c>
      <c r="K520" s="208" t="s">
        <v>142</v>
      </c>
      <c r="L520" s="46"/>
      <c r="M520" s="213" t="s">
        <v>19</v>
      </c>
      <c r="N520" s="214" t="s">
        <v>48</v>
      </c>
      <c r="O520" s="86"/>
      <c r="P520" s="215">
        <f>O520*H520</f>
        <v>0</v>
      </c>
      <c r="Q520" s="215">
        <v>0.0045450000000000004</v>
      </c>
      <c r="R520" s="215">
        <f>Q520*H520</f>
        <v>0.019952549999999999</v>
      </c>
      <c r="S520" s="215">
        <v>0</v>
      </c>
      <c r="T520" s="216">
        <f>S520*H520</f>
        <v>0</v>
      </c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17" t="s">
        <v>184</v>
      </c>
      <c r="AT520" s="217" t="s">
        <v>138</v>
      </c>
      <c r="AU520" s="217" t="s">
        <v>144</v>
      </c>
      <c r="AY520" s="19" t="s">
        <v>135</v>
      </c>
      <c r="BE520" s="218">
        <f>IF(N520="základní",J520,0)</f>
        <v>0</v>
      </c>
      <c r="BF520" s="218">
        <f>IF(N520="snížená",J520,0)</f>
        <v>0</v>
      </c>
      <c r="BG520" s="218">
        <f>IF(N520="zákl. přenesená",J520,0)</f>
        <v>0</v>
      </c>
      <c r="BH520" s="218">
        <f>IF(N520="sníž. přenesená",J520,0)</f>
        <v>0</v>
      </c>
      <c r="BI520" s="218">
        <f>IF(N520="nulová",J520,0)</f>
        <v>0</v>
      </c>
      <c r="BJ520" s="19" t="s">
        <v>144</v>
      </c>
      <c r="BK520" s="218">
        <f>ROUND(I520*H520,2)</f>
        <v>0</v>
      </c>
      <c r="BL520" s="19" t="s">
        <v>184</v>
      </c>
      <c r="BM520" s="217" t="s">
        <v>674</v>
      </c>
    </row>
    <row r="521" s="2" customFormat="1">
      <c r="A521" s="40"/>
      <c r="B521" s="41"/>
      <c r="C521" s="42"/>
      <c r="D521" s="219" t="s">
        <v>145</v>
      </c>
      <c r="E521" s="42"/>
      <c r="F521" s="220" t="s">
        <v>675</v>
      </c>
      <c r="G521" s="42"/>
      <c r="H521" s="42"/>
      <c r="I521" s="221"/>
      <c r="J521" s="42"/>
      <c r="K521" s="42"/>
      <c r="L521" s="46"/>
      <c r="M521" s="222"/>
      <c r="N521" s="223"/>
      <c r="O521" s="86"/>
      <c r="P521" s="86"/>
      <c r="Q521" s="86"/>
      <c r="R521" s="86"/>
      <c r="S521" s="86"/>
      <c r="T521" s="87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T521" s="19" t="s">
        <v>145</v>
      </c>
      <c r="AU521" s="19" t="s">
        <v>144</v>
      </c>
    </row>
    <row r="522" s="15" customFormat="1">
      <c r="A522" s="15"/>
      <c r="B522" s="247"/>
      <c r="C522" s="248"/>
      <c r="D522" s="226" t="s">
        <v>147</v>
      </c>
      <c r="E522" s="249" t="s">
        <v>19</v>
      </c>
      <c r="F522" s="250" t="s">
        <v>666</v>
      </c>
      <c r="G522" s="248"/>
      <c r="H522" s="249" t="s">
        <v>19</v>
      </c>
      <c r="I522" s="251"/>
      <c r="J522" s="248"/>
      <c r="K522" s="248"/>
      <c r="L522" s="252"/>
      <c r="M522" s="253"/>
      <c r="N522" s="254"/>
      <c r="O522" s="254"/>
      <c r="P522" s="254"/>
      <c r="Q522" s="254"/>
      <c r="R522" s="254"/>
      <c r="S522" s="254"/>
      <c r="T522" s="25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T522" s="256" t="s">
        <v>147</v>
      </c>
      <c r="AU522" s="256" t="s">
        <v>144</v>
      </c>
      <c r="AV522" s="15" t="s">
        <v>84</v>
      </c>
      <c r="AW522" s="15" t="s">
        <v>36</v>
      </c>
      <c r="AX522" s="15" t="s">
        <v>76</v>
      </c>
      <c r="AY522" s="256" t="s">
        <v>135</v>
      </c>
    </row>
    <row r="523" s="13" customFormat="1">
      <c r="A523" s="13"/>
      <c r="B523" s="224"/>
      <c r="C523" s="225"/>
      <c r="D523" s="226" t="s">
        <v>147</v>
      </c>
      <c r="E523" s="227" t="s">
        <v>19</v>
      </c>
      <c r="F523" s="228" t="s">
        <v>166</v>
      </c>
      <c r="G523" s="225"/>
      <c r="H523" s="229">
        <v>1.1599999999999999</v>
      </c>
      <c r="I523" s="230"/>
      <c r="J523" s="225"/>
      <c r="K523" s="225"/>
      <c r="L523" s="231"/>
      <c r="M523" s="232"/>
      <c r="N523" s="233"/>
      <c r="O523" s="233"/>
      <c r="P523" s="233"/>
      <c r="Q523" s="233"/>
      <c r="R523" s="233"/>
      <c r="S523" s="233"/>
      <c r="T523" s="234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5" t="s">
        <v>147</v>
      </c>
      <c r="AU523" s="235" t="s">
        <v>144</v>
      </c>
      <c r="AV523" s="13" t="s">
        <v>144</v>
      </c>
      <c r="AW523" s="13" t="s">
        <v>36</v>
      </c>
      <c r="AX523" s="13" t="s">
        <v>76</v>
      </c>
      <c r="AY523" s="235" t="s">
        <v>135</v>
      </c>
    </row>
    <row r="524" s="13" customFormat="1">
      <c r="A524" s="13"/>
      <c r="B524" s="224"/>
      <c r="C524" s="225"/>
      <c r="D524" s="226" t="s">
        <v>147</v>
      </c>
      <c r="E524" s="227" t="s">
        <v>19</v>
      </c>
      <c r="F524" s="228" t="s">
        <v>167</v>
      </c>
      <c r="G524" s="225"/>
      <c r="H524" s="229">
        <v>3.23</v>
      </c>
      <c r="I524" s="230"/>
      <c r="J524" s="225"/>
      <c r="K524" s="225"/>
      <c r="L524" s="231"/>
      <c r="M524" s="232"/>
      <c r="N524" s="233"/>
      <c r="O524" s="233"/>
      <c r="P524" s="233"/>
      <c r="Q524" s="233"/>
      <c r="R524" s="233"/>
      <c r="S524" s="233"/>
      <c r="T524" s="23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5" t="s">
        <v>147</v>
      </c>
      <c r="AU524" s="235" t="s">
        <v>144</v>
      </c>
      <c r="AV524" s="13" t="s">
        <v>144</v>
      </c>
      <c r="AW524" s="13" t="s">
        <v>36</v>
      </c>
      <c r="AX524" s="13" t="s">
        <v>76</v>
      </c>
      <c r="AY524" s="235" t="s">
        <v>135</v>
      </c>
    </row>
    <row r="525" s="14" customFormat="1">
      <c r="A525" s="14"/>
      <c r="B525" s="236"/>
      <c r="C525" s="237"/>
      <c r="D525" s="226" t="s">
        <v>147</v>
      </c>
      <c r="E525" s="238" t="s">
        <v>19</v>
      </c>
      <c r="F525" s="239" t="s">
        <v>149</v>
      </c>
      <c r="G525" s="237"/>
      <c r="H525" s="240">
        <v>4.3899999999999997</v>
      </c>
      <c r="I525" s="241"/>
      <c r="J525" s="237"/>
      <c r="K525" s="237"/>
      <c r="L525" s="242"/>
      <c r="M525" s="243"/>
      <c r="N525" s="244"/>
      <c r="O525" s="244"/>
      <c r="P525" s="244"/>
      <c r="Q525" s="244"/>
      <c r="R525" s="244"/>
      <c r="S525" s="244"/>
      <c r="T525" s="245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46" t="s">
        <v>147</v>
      </c>
      <c r="AU525" s="246" t="s">
        <v>144</v>
      </c>
      <c r="AV525" s="14" t="s">
        <v>143</v>
      </c>
      <c r="AW525" s="14" t="s">
        <v>36</v>
      </c>
      <c r="AX525" s="14" t="s">
        <v>84</v>
      </c>
      <c r="AY525" s="246" t="s">
        <v>135</v>
      </c>
    </row>
    <row r="526" s="2" customFormat="1" ht="37.8" customHeight="1">
      <c r="A526" s="40"/>
      <c r="B526" s="41"/>
      <c r="C526" s="206" t="s">
        <v>676</v>
      </c>
      <c r="D526" s="206" t="s">
        <v>138</v>
      </c>
      <c r="E526" s="207" t="s">
        <v>677</v>
      </c>
      <c r="F526" s="208" t="s">
        <v>678</v>
      </c>
      <c r="G526" s="209" t="s">
        <v>141</v>
      </c>
      <c r="H526" s="210">
        <v>3.5800000000000001</v>
      </c>
      <c r="I526" s="211"/>
      <c r="J526" s="212">
        <f>ROUND(I526*H526,2)</f>
        <v>0</v>
      </c>
      <c r="K526" s="208" t="s">
        <v>142</v>
      </c>
      <c r="L526" s="46"/>
      <c r="M526" s="213" t="s">
        <v>19</v>
      </c>
      <c r="N526" s="214" t="s">
        <v>48</v>
      </c>
      <c r="O526" s="86"/>
      <c r="P526" s="215">
        <f>O526*H526</f>
        <v>0</v>
      </c>
      <c r="Q526" s="215">
        <v>0.0059959999999999996</v>
      </c>
      <c r="R526" s="215">
        <f>Q526*H526</f>
        <v>0.021465679999999997</v>
      </c>
      <c r="S526" s="215">
        <v>0</v>
      </c>
      <c r="T526" s="216">
        <f>S526*H526</f>
        <v>0</v>
      </c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R526" s="217" t="s">
        <v>184</v>
      </c>
      <c r="AT526" s="217" t="s">
        <v>138</v>
      </c>
      <c r="AU526" s="217" t="s">
        <v>144</v>
      </c>
      <c r="AY526" s="19" t="s">
        <v>135</v>
      </c>
      <c r="BE526" s="218">
        <f>IF(N526="základní",J526,0)</f>
        <v>0</v>
      </c>
      <c r="BF526" s="218">
        <f>IF(N526="snížená",J526,0)</f>
        <v>0</v>
      </c>
      <c r="BG526" s="218">
        <f>IF(N526="zákl. přenesená",J526,0)</f>
        <v>0</v>
      </c>
      <c r="BH526" s="218">
        <f>IF(N526="sníž. přenesená",J526,0)</f>
        <v>0</v>
      </c>
      <c r="BI526" s="218">
        <f>IF(N526="nulová",J526,0)</f>
        <v>0</v>
      </c>
      <c r="BJ526" s="19" t="s">
        <v>144</v>
      </c>
      <c r="BK526" s="218">
        <f>ROUND(I526*H526,2)</f>
        <v>0</v>
      </c>
      <c r="BL526" s="19" t="s">
        <v>184</v>
      </c>
      <c r="BM526" s="217" t="s">
        <v>679</v>
      </c>
    </row>
    <row r="527" s="2" customFormat="1">
      <c r="A527" s="40"/>
      <c r="B527" s="41"/>
      <c r="C527" s="42"/>
      <c r="D527" s="219" t="s">
        <v>145</v>
      </c>
      <c r="E527" s="42"/>
      <c r="F527" s="220" t="s">
        <v>680</v>
      </c>
      <c r="G527" s="42"/>
      <c r="H527" s="42"/>
      <c r="I527" s="221"/>
      <c r="J527" s="42"/>
      <c r="K527" s="42"/>
      <c r="L527" s="46"/>
      <c r="M527" s="222"/>
      <c r="N527" s="223"/>
      <c r="O527" s="86"/>
      <c r="P527" s="86"/>
      <c r="Q527" s="86"/>
      <c r="R527" s="86"/>
      <c r="S527" s="86"/>
      <c r="T527" s="87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T527" s="19" t="s">
        <v>145</v>
      </c>
      <c r="AU527" s="19" t="s">
        <v>144</v>
      </c>
    </row>
    <row r="528" s="15" customFormat="1">
      <c r="A528" s="15"/>
      <c r="B528" s="247"/>
      <c r="C528" s="248"/>
      <c r="D528" s="226" t="s">
        <v>147</v>
      </c>
      <c r="E528" s="249" t="s">
        <v>19</v>
      </c>
      <c r="F528" s="250" t="s">
        <v>666</v>
      </c>
      <c r="G528" s="248"/>
      <c r="H528" s="249" t="s">
        <v>19</v>
      </c>
      <c r="I528" s="251"/>
      <c r="J528" s="248"/>
      <c r="K528" s="248"/>
      <c r="L528" s="252"/>
      <c r="M528" s="253"/>
      <c r="N528" s="254"/>
      <c r="O528" s="254"/>
      <c r="P528" s="254"/>
      <c r="Q528" s="254"/>
      <c r="R528" s="254"/>
      <c r="S528" s="254"/>
      <c r="T528" s="25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56" t="s">
        <v>147</v>
      </c>
      <c r="AU528" s="256" t="s">
        <v>144</v>
      </c>
      <c r="AV528" s="15" t="s">
        <v>84</v>
      </c>
      <c r="AW528" s="15" t="s">
        <v>36</v>
      </c>
      <c r="AX528" s="15" t="s">
        <v>76</v>
      </c>
      <c r="AY528" s="256" t="s">
        <v>135</v>
      </c>
    </row>
    <row r="529" s="13" customFormat="1">
      <c r="A529" s="13"/>
      <c r="B529" s="224"/>
      <c r="C529" s="225"/>
      <c r="D529" s="226" t="s">
        <v>147</v>
      </c>
      <c r="E529" s="227" t="s">
        <v>19</v>
      </c>
      <c r="F529" s="228" t="s">
        <v>166</v>
      </c>
      <c r="G529" s="225"/>
      <c r="H529" s="229">
        <v>1.1599999999999999</v>
      </c>
      <c r="I529" s="230"/>
      <c r="J529" s="225"/>
      <c r="K529" s="225"/>
      <c r="L529" s="231"/>
      <c r="M529" s="232"/>
      <c r="N529" s="233"/>
      <c r="O529" s="233"/>
      <c r="P529" s="233"/>
      <c r="Q529" s="233"/>
      <c r="R529" s="233"/>
      <c r="S529" s="233"/>
      <c r="T529" s="234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5" t="s">
        <v>147</v>
      </c>
      <c r="AU529" s="235" t="s">
        <v>144</v>
      </c>
      <c r="AV529" s="13" t="s">
        <v>144</v>
      </c>
      <c r="AW529" s="13" t="s">
        <v>36</v>
      </c>
      <c r="AX529" s="13" t="s">
        <v>76</v>
      </c>
      <c r="AY529" s="235" t="s">
        <v>135</v>
      </c>
    </row>
    <row r="530" s="13" customFormat="1">
      <c r="A530" s="13"/>
      <c r="B530" s="224"/>
      <c r="C530" s="225"/>
      <c r="D530" s="226" t="s">
        <v>147</v>
      </c>
      <c r="E530" s="227" t="s">
        <v>19</v>
      </c>
      <c r="F530" s="228" t="s">
        <v>681</v>
      </c>
      <c r="G530" s="225"/>
      <c r="H530" s="229">
        <v>2.4199999999999999</v>
      </c>
      <c r="I530" s="230"/>
      <c r="J530" s="225"/>
      <c r="K530" s="225"/>
      <c r="L530" s="231"/>
      <c r="M530" s="232"/>
      <c r="N530" s="233"/>
      <c r="O530" s="233"/>
      <c r="P530" s="233"/>
      <c r="Q530" s="233"/>
      <c r="R530" s="233"/>
      <c r="S530" s="233"/>
      <c r="T530" s="234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5" t="s">
        <v>147</v>
      </c>
      <c r="AU530" s="235" t="s">
        <v>144</v>
      </c>
      <c r="AV530" s="13" t="s">
        <v>144</v>
      </c>
      <c r="AW530" s="13" t="s">
        <v>36</v>
      </c>
      <c r="AX530" s="13" t="s">
        <v>76</v>
      </c>
      <c r="AY530" s="235" t="s">
        <v>135</v>
      </c>
    </row>
    <row r="531" s="14" customFormat="1">
      <c r="A531" s="14"/>
      <c r="B531" s="236"/>
      <c r="C531" s="237"/>
      <c r="D531" s="226" t="s">
        <v>147</v>
      </c>
      <c r="E531" s="238" t="s">
        <v>19</v>
      </c>
      <c r="F531" s="239" t="s">
        <v>149</v>
      </c>
      <c r="G531" s="237"/>
      <c r="H531" s="240">
        <v>3.5800000000000001</v>
      </c>
      <c r="I531" s="241"/>
      <c r="J531" s="237"/>
      <c r="K531" s="237"/>
      <c r="L531" s="242"/>
      <c r="M531" s="243"/>
      <c r="N531" s="244"/>
      <c r="O531" s="244"/>
      <c r="P531" s="244"/>
      <c r="Q531" s="244"/>
      <c r="R531" s="244"/>
      <c r="S531" s="244"/>
      <c r="T531" s="245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46" t="s">
        <v>147</v>
      </c>
      <c r="AU531" s="246" t="s">
        <v>144</v>
      </c>
      <c r="AV531" s="14" t="s">
        <v>143</v>
      </c>
      <c r="AW531" s="14" t="s">
        <v>36</v>
      </c>
      <c r="AX531" s="14" t="s">
        <v>84</v>
      </c>
      <c r="AY531" s="246" t="s">
        <v>135</v>
      </c>
    </row>
    <row r="532" s="2" customFormat="1" ht="24.15" customHeight="1">
      <c r="A532" s="40"/>
      <c r="B532" s="41"/>
      <c r="C532" s="257" t="s">
        <v>682</v>
      </c>
      <c r="D532" s="257" t="s">
        <v>262</v>
      </c>
      <c r="E532" s="258" t="s">
        <v>683</v>
      </c>
      <c r="F532" s="259" t="s">
        <v>684</v>
      </c>
      <c r="G532" s="260" t="s">
        <v>141</v>
      </c>
      <c r="H532" s="261">
        <v>4.2960000000000003</v>
      </c>
      <c r="I532" s="262"/>
      <c r="J532" s="263">
        <f>ROUND(I532*H532,2)</f>
        <v>0</v>
      </c>
      <c r="K532" s="259" t="s">
        <v>142</v>
      </c>
      <c r="L532" s="264"/>
      <c r="M532" s="265" t="s">
        <v>19</v>
      </c>
      <c r="N532" s="266" t="s">
        <v>48</v>
      </c>
      <c r="O532" s="86"/>
      <c r="P532" s="215">
        <f>O532*H532</f>
        <v>0</v>
      </c>
      <c r="Q532" s="215">
        <v>0.021999999999999999</v>
      </c>
      <c r="R532" s="215">
        <f>Q532*H532</f>
        <v>0.094511999999999999</v>
      </c>
      <c r="S532" s="215">
        <v>0</v>
      </c>
      <c r="T532" s="216">
        <f>S532*H532</f>
        <v>0</v>
      </c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R532" s="217" t="s">
        <v>237</v>
      </c>
      <c r="AT532" s="217" t="s">
        <v>262</v>
      </c>
      <c r="AU532" s="217" t="s">
        <v>144</v>
      </c>
      <c r="AY532" s="19" t="s">
        <v>135</v>
      </c>
      <c r="BE532" s="218">
        <f>IF(N532="základní",J532,0)</f>
        <v>0</v>
      </c>
      <c r="BF532" s="218">
        <f>IF(N532="snížená",J532,0)</f>
        <v>0</v>
      </c>
      <c r="BG532" s="218">
        <f>IF(N532="zákl. přenesená",J532,0)</f>
        <v>0</v>
      </c>
      <c r="BH532" s="218">
        <f>IF(N532="sníž. přenesená",J532,0)</f>
        <v>0</v>
      </c>
      <c r="BI532" s="218">
        <f>IF(N532="nulová",J532,0)</f>
        <v>0</v>
      </c>
      <c r="BJ532" s="19" t="s">
        <v>144</v>
      </c>
      <c r="BK532" s="218">
        <f>ROUND(I532*H532,2)</f>
        <v>0</v>
      </c>
      <c r="BL532" s="19" t="s">
        <v>184</v>
      </c>
      <c r="BM532" s="217" t="s">
        <v>685</v>
      </c>
    </row>
    <row r="533" s="13" customFormat="1">
      <c r="A533" s="13"/>
      <c r="B533" s="224"/>
      <c r="C533" s="225"/>
      <c r="D533" s="226" t="s">
        <v>147</v>
      </c>
      <c r="E533" s="225"/>
      <c r="F533" s="228" t="s">
        <v>686</v>
      </c>
      <c r="G533" s="225"/>
      <c r="H533" s="229">
        <v>4.2960000000000003</v>
      </c>
      <c r="I533" s="230"/>
      <c r="J533" s="225"/>
      <c r="K533" s="225"/>
      <c r="L533" s="231"/>
      <c r="M533" s="232"/>
      <c r="N533" s="233"/>
      <c r="O533" s="233"/>
      <c r="P533" s="233"/>
      <c r="Q533" s="233"/>
      <c r="R533" s="233"/>
      <c r="S533" s="233"/>
      <c r="T533" s="234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5" t="s">
        <v>147</v>
      </c>
      <c r="AU533" s="235" t="s">
        <v>144</v>
      </c>
      <c r="AV533" s="13" t="s">
        <v>144</v>
      </c>
      <c r="AW533" s="13" t="s">
        <v>4</v>
      </c>
      <c r="AX533" s="13" t="s">
        <v>84</v>
      </c>
      <c r="AY533" s="235" t="s">
        <v>135</v>
      </c>
    </row>
    <row r="534" s="2" customFormat="1" ht="37.8" customHeight="1">
      <c r="A534" s="40"/>
      <c r="B534" s="41"/>
      <c r="C534" s="206" t="s">
        <v>687</v>
      </c>
      <c r="D534" s="206" t="s">
        <v>138</v>
      </c>
      <c r="E534" s="207" t="s">
        <v>688</v>
      </c>
      <c r="F534" s="208" t="s">
        <v>689</v>
      </c>
      <c r="G534" s="209" t="s">
        <v>141</v>
      </c>
      <c r="H534" s="210">
        <v>3.5800000000000001</v>
      </c>
      <c r="I534" s="211"/>
      <c r="J534" s="212">
        <f>ROUND(I534*H534,2)</f>
        <v>0</v>
      </c>
      <c r="K534" s="208" t="s">
        <v>142</v>
      </c>
      <c r="L534" s="46"/>
      <c r="M534" s="213" t="s">
        <v>19</v>
      </c>
      <c r="N534" s="214" t="s">
        <v>48</v>
      </c>
      <c r="O534" s="86"/>
      <c r="P534" s="215">
        <f>O534*H534</f>
        <v>0</v>
      </c>
      <c r="Q534" s="215">
        <v>0</v>
      </c>
      <c r="R534" s="215">
        <f>Q534*H534</f>
        <v>0</v>
      </c>
      <c r="S534" s="215">
        <v>0</v>
      </c>
      <c r="T534" s="216">
        <f>S534*H534</f>
        <v>0</v>
      </c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R534" s="217" t="s">
        <v>184</v>
      </c>
      <c r="AT534" s="217" t="s">
        <v>138</v>
      </c>
      <c r="AU534" s="217" t="s">
        <v>144</v>
      </c>
      <c r="AY534" s="19" t="s">
        <v>135</v>
      </c>
      <c r="BE534" s="218">
        <f>IF(N534="základní",J534,0)</f>
        <v>0</v>
      </c>
      <c r="BF534" s="218">
        <f>IF(N534="snížená",J534,0)</f>
        <v>0</v>
      </c>
      <c r="BG534" s="218">
        <f>IF(N534="zákl. přenesená",J534,0)</f>
        <v>0</v>
      </c>
      <c r="BH534" s="218">
        <f>IF(N534="sníž. přenesená",J534,0)</f>
        <v>0</v>
      </c>
      <c r="BI534" s="218">
        <f>IF(N534="nulová",J534,0)</f>
        <v>0</v>
      </c>
      <c r="BJ534" s="19" t="s">
        <v>144</v>
      </c>
      <c r="BK534" s="218">
        <f>ROUND(I534*H534,2)</f>
        <v>0</v>
      </c>
      <c r="BL534" s="19" t="s">
        <v>184</v>
      </c>
      <c r="BM534" s="217" t="s">
        <v>690</v>
      </c>
    </row>
    <row r="535" s="2" customFormat="1">
      <c r="A535" s="40"/>
      <c r="B535" s="41"/>
      <c r="C535" s="42"/>
      <c r="D535" s="219" t="s">
        <v>145</v>
      </c>
      <c r="E535" s="42"/>
      <c r="F535" s="220" t="s">
        <v>691</v>
      </c>
      <c r="G535" s="42"/>
      <c r="H535" s="42"/>
      <c r="I535" s="221"/>
      <c r="J535" s="42"/>
      <c r="K535" s="42"/>
      <c r="L535" s="46"/>
      <c r="M535" s="222"/>
      <c r="N535" s="223"/>
      <c r="O535" s="86"/>
      <c r="P535" s="86"/>
      <c r="Q535" s="86"/>
      <c r="R535" s="86"/>
      <c r="S535" s="86"/>
      <c r="T535" s="87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T535" s="19" t="s">
        <v>145</v>
      </c>
      <c r="AU535" s="19" t="s">
        <v>144</v>
      </c>
    </row>
    <row r="536" s="15" customFormat="1">
      <c r="A536" s="15"/>
      <c r="B536" s="247"/>
      <c r="C536" s="248"/>
      <c r="D536" s="226" t="s">
        <v>147</v>
      </c>
      <c r="E536" s="249" t="s">
        <v>19</v>
      </c>
      <c r="F536" s="250" t="s">
        <v>666</v>
      </c>
      <c r="G536" s="248"/>
      <c r="H536" s="249" t="s">
        <v>19</v>
      </c>
      <c r="I536" s="251"/>
      <c r="J536" s="248"/>
      <c r="K536" s="248"/>
      <c r="L536" s="252"/>
      <c r="M536" s="253"/>
      <c r="N536" s="254"/>
      <c r="O536" s="254"/>
      <c r="P536" s="254"/>
      <c r="Q536" s="254"/>
      <c r="R536" s="254"/>
      <c r="S536" s="254"/>
      <c r="T536" s="25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56" t="s">
        <v>147</v>
      </c>
      <c r="AU536" s="256" t="s">
        <v>144</v>
      </c>
      <c r="AV536" s="15" t="s">
        <v>84</v>
      </c>
      <c r="AW536" s="15" t="s">
        <v>36</v>
      </c>
      <c r="AX536" s="15" t="s">
        <v>76</v>
      </c>
      <c r="AY536" s="256" t="s">
        <v>135</v>
      </c>
    </row>
    <row r="537" s="13" customFormat="1">
      <c r="A537" s="13"/>
      <c r="B537" s="224"/>
      <c r="C537" s="225"/>
      <c r="D537" s="226" t="s">
        <v>147</v>
      </c>
      <c r="E537" s="227" t="s">
        <v>19</v>
      </c>
      <c r="F537" s="228" t="s">
        <v>166</v>
      </c>
      <c r="G537" s="225"/>
      <c r="H537" s="229">
        <v>1.1599999999999999</v>
      </c>
      <c r="I537" s="230"/>
      <c r="J537" s="225"/>
      <c r="K537" s="225"/>
      <c r="L537" s="231"/>
      <c r="M537" s="232"/>
      <c r="N537" s="233"/>
      <c r="O537" s="233"/>
      <c r="P537" s="233"/>
      <c r="Q537" s="233"/>
      <c r="R537" s="233"/>
      <c r="S537" s="233"/>
      <c r="T537" s="234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5" t="s">
        <v>147</v>
      </c>
      <c r="AU537" s="235" t="s">
        <v>144</v>
      </c>
      <c r="AV537" s="13" t="s">
        <v>144</v>
      </c>
      <c r="AW537" s="13" t="s">
        <v>36</v>
      </c>
      <c r="AX537" s="13" t="s">
        <v>76</v>
      </c>
      <c r="AY537" s="235" t="s">
        <v>135</v>
      </c>
    </row>
    <row r="538" s="13" customFormat="1">
      <c r="A538" s="13"/>
      <c r="B538" s="224"/>
      <c r="C538" s="225"/>
      <c r="D538" s="226" t="s">
        <v>147</v>
      </c>
      <c r="E538" s="227" t="s">
        <v>19</v>
      </c>
      <c r="F538" s="228" t="s">
        <v>681</v>
      </c>
      <c r="G538" s="225"/>
      <c r="H538" s="229">
        <v>2.4199999999999999</v>
      </c>
      <c r="I538" s="230"/>
      <c r="J538" s="225"/>
      <c r="K538" s="225"/>
      <c r="L538" s="231"/>
      <c r="M538" s="232"/>
      <c r="N538" s="233"/>
      <c r="O538" s="233"/>
      <c r="P538" s="233"/>
      <c r="Q538" s="233"/>
      <c r="R538" s="233"/>
      <c r="S538" s="233"/>
      <c r="T538" s="234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5" t="s">
        <v>147</v>
      </c>
      <c r="AU538" s="235" t="s">
        <v>144</v>
      </c>
      <c r="AV538" s="13" t="s">
        <v>144</v>
      </c>
      <c r="AW538" s="13" t="s">
        <v>36</v>
      </c>
      <c r="AX538" s="13" t="s">
        <v>76</v>
      </c>
      <c r="AY538" s="235" t="s">
        <v>135</v>
      </c>
    </row>
    <row r="539" s="14" customFormat="1">
      <c r="A539" s="14"/>
      <c r="B539" s="236"/>
      <c r="C539" s="237"/>
      <c r="D539" s="226" t="s">
        <v>147</v>
      </c>
      <c r="E539" s="238" t="s">
        <v>19</v>
      </c>
      <c r="F539" s="239" t="s">
        <v>149</v>
      </c>
      <c r="G539" s="237"/>
      <c r="H539" s="240">
        <v>3.5800000000000001</v>
      </c>
      <c r="I539" s="241"/>
      <c r="J539" s="237"/>
      <c r="K539" s="237"/>
      <c r="L539" s="242"/>
      <c r="M539" s="243"/>
      <c r="N539" s="244"/>
      <c r="O539" s="244"/>
      <c r="P539" s="244"/>
      <c r="Q539" s="244"/>
      <c r="R539" s="244"/>
      <c r="S539" s="244"/>
      <c r="T539" s="245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46" t="s">
        <v>147</v>
      </c>
      <c r="AU539" s="246" t="s">
        <v>144</v>
      </c>
      <c r="AV539" s="14" t="s">
        <v>143</v>
      </c>
      <c r="AW539" s="14" t="s">
        <v>36</v>
      </c>
      <c r="AX539" s="14" t="s">
        <v>84</v>
      </c>
      <c r="AY539" s="246" t="s">
        <v>135</v>
      </c>
    </row>
    <row r="540" s="2" customFormat="1" ht="24.15" customHeight="1">
      <c r="A540" s="40"/>
      <c r="B540" s="41"/>
      <c r="C540" s="206" t="s">
        <v>692</v>
      </c>
      <c r="D540" s="206" t="s">
        <v>138</v>
      </c>
      <c r="E540" s="207" t="s">
        <v>693</v>
      </c>
      <c r="F540" s="208" t="s">
        <v>694</v>
      </c>
      <c r="G540" s="209" t="s">
        <v>141</v>
      </c>
      <c r="H540" s="210">
        <v>4.3899999999999997</v>
      </c>
      <c r="I540" s="211"/>
      <c r="J540" s="212">
        <f>ROUND(I540*H540,2)</f>
        <v>0</v>
      </c>
      <c r="K540" s="208" t="s">
        <v>142</v>
      </c>
      <c r="L540" s="46"/>
      <c r="M540" s="213" t="s">
        <v>19</v>
      </c>
      <c r="N540" s="214" t="s">
        <v>48</v>
      </c>
      <c r="O540" s="86"/>
      <c r="P540" s="215">
        <f>O540*H540</f>
        <v>0</v>
      </c>
      <c r="Q540" s="215">
        <v>0.0015</v>
      </c>
      <c r="R540" s="215">
        <f>Q540*H540</f>
        <v>0.0065849999999999997</v>
      </c>
      <c r="S540" s="215">
        <v>0</v>
      </c>
      <c r="T540" s="216">
        <f>S540*H540</f>
        <v>0</v>
      </c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R540" s="217" t="s">
        <v>184</v>
      </c>
      <c r="AT540" s="217" t="s">
        <v>138</v>
      </c>
      <c r="AU540" s="217" t="s">
        <v>144</v>
      </c>
      <c r="AY540" s="19" t="s">
        <v>135</v>
      </c>
      <c r="BE540" s="218">
        <f>IF(N540="základní",J540,0)</f>
        <v>0</v>
      </c>
      <c r="BF540" s="218">
        <f>IF(N540="snížená",J540,0)</f>
        <v>0</v>
      </c>
      <c r="BG540" s="218">
        <f>IF(N540="zákl. přenesená",J540,0)</f>
        <v>0</v>
      </c>
      <c r="BH540" s="218">
        <f>IF(N540="sníž. přenesená",J540,0)</f>
        <v>0</v>
      </c>
      <c r="BI540" s="218">
        <f>IF(N540="nulová",J540,0)</f>
        <v>0</v>
      </c>
      <c r="BJ540" s="19" t="s">
        <v>144</v>
      </c>
      <c r="BK540" s="218">
        <f>ROUND(I540*H540,2)</f>
        <v>0</v>
      </c>
      <c r="BL540" s="19" t="s">
        <v>184</v>
      </c>
      <c r="BM540" s="217" t="s">
        <v>695</v>
      </c>
    </row>
    <row r="541" s="2" customFormat="1">
      <c r="A541" s="40"/>
      <c r="B541" s="41"/>
      <c r="C541" s="42"/>
      <c r="D541" s="219" t="s">
        <v>145</v>
      </c>
      <c r="E541" s="42"/>
      <c r="F541" s="220" t="s">
        <v>696</v>
      </c>
      <c r="G541" s="42"/>
      <c r="H541" s="42"/>
      <c r="I541" s="221"/>
      <c r="J541" s="42"/>
      <c r="K541" s="42"/>
      <c r="L541" s="46"/>
      <c r="M541" s="222"/>
      <c r="N541" s="223"/>
      <c r="O541" s="86"/>
      <c r="P541" s="86"/>
      <c r="Q541" s="86"/>
      <c r="R541" s="86"/>
      <c r="S541" s="86"/>
      <c r="T541" s="87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T541" s="19" t="s">
        <v>145</v>
      </c>
      <c r="AU541" s="19" t="s">
        <v>144</v>
      </c>
    </row>
    <row r="542" s="15" customFormat="1">
      <c r="A542" s="15"/>
      <c r="B542" s="247"/>
      <c r="C542" s="248"/>
      <c r="D542" s="226" t="s">
        <v>147</v>
      </c>
      <c r="E542" s="249" t="s">
        <v>19</v>
      </c>
      <c r="F542" s="250" t="s">
        <v>697</v>
      </c>
      <c r="G542" s="248"/>
      <c r="H542" s="249" t="s">
        <v>19</v>
      </c>
      <c r="I542" s="251"/>
      <c r="J542" s="248"/>
      <c r="K542" s="248"/>
      <c r="L542" s="252"/>
      <c r="M542" s="253"/>
      <c r="N542" s="254"/>
      <c r="O542" s="254"/>
      <c r="P542" s="254"/>
      <c r="Q542" s="254"/>
      <c r="R542" s="254"/>
      <c r="S542" s="254"/>
      <c r="T542" s="25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T542" s="256" t="s">
        <v>147</v>
      </c>
      <c r="AU542" s="256" t="s">
        <v>144</v>
      </c>
      <c r="AV542" s="15" t="s">
        <v>84</v>
      </c>
      <c r="AW542" s="15" t="s">
        <v>36</v>
      </c>
      <c r="AX542" s="15" t="s">
        <v>76</v>
      </c>
      <c r="AY542" s="256" t="s">
        <v>135</v>
      </c>
    </row>
    <row r="543" s="13" customFormat="1">
      <c r="A543" s="13"/>
      <c r="B543" s="224"/>
      <c r="C543" s="225"/>
      <c r="D543" s="226" t="s">
        <v>147</v>
      </c>
      <c r="E543" s="227" t="s">
        <v>19</v>
      </c>
      <c r="F543" s="228" t="s">
        <v>166</v>
      </c>
      <c r="G543" s="225"/>
      <c r="H543" s="229">
        <v>1.1599999999999999</v>
      </c>
      <c r="I543" s="230"/>
      <c r="J543" s="225"/>
      <c r="K543" s="225"/>
      <c r="L543" s="231"/>
      <c r="M543" s="232"/>
      <c r="N543" s="233"/>
      <c r="O543" s="233"/>
      <c r="P543" s="233"/>
      <c r="Q543" s="233"/>
      <c r="R543" s="233"/>
      <c r="S543" s="233"/>
      <c r="T543" s="234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5" t="s">
        <v>147</v>
      </c>
      <c r="AU543" s="235" t="s">
        <v>144</v>
      </c>
      <c r="AV543" s="13" t="s">
        <v>144</v>
      </c>
      <c r="AW543" s="13" t="s">
        <v>36</v>
      </c>
      <c r="AX543" s="13" t="s">
        <v>76</v>
      </c>
      <c r="AY543" s="235" t="s">
        <v>135</v>
      </c>
    </row>
    <row r="544" s="13" customFormat="1">
      <c r="A544" s="13"/>
      <c r="B544" s="224"/>
      <c r="C544" s="225"/>
      <c r="D544" s="226" t="s">
        <v>147</v>
      </c>
      <c r="E544" s="227" t="s">
        <v>19</v>
      </c>
      <c r="F544" s="228" t="s">
        <v>167</v>
      </c>
      <c r="G544" s="225"/>
      <c r="H544" s="229">
        <v>3.23</v>
      </c>
      <c r="I544" s="230"/>
      <c r="J544" s="225"/>
      <c r="K544" s="225"/>
      <c r="L544" s="231"/>
      <c r="M544" s="232"/>
      <c r="N544" s="233"/>
      <c r="O544" s="233"/>
      <c r="P544" s="233"/>
      <c r="Q544" s="233"/>
      <c r="R544" s="233"/>
      <c r="S544" s="233"/>
      <c r="T544" s="234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5" t="s">
        <v>147</v>
      </c>
      <c r="AU544" s="235" t="s">
        <v>144</v>
      </c>
      <c r="AV544" s="13" t="s">
        <v>144</v>
      </c>
      <c r="AW544" s="13" t="s">
        <v>36</v>
      </c>
      <c r="AX544" s="13" t="s">
        <v>76</v>
      </c>
      <c r="AY544" s="235" t="s">
        <v>135</v>
      </c>
    </row>
    <row r="545" s="14" customFormat="1">
      <c r="A545" s="14"/>
      <c r="B545" s="236"/>
      <c r="C545" s="237"/>
      <c r="D545" s="226" t="s">
        <v>147</v>
      </c>
      <c r="E545" s="238" t="s">
        <v>19</v>
      </c>
      <c r="F545" s="239" t="s">
        <v>149</v>
      </c>
      <c r="G545" s="237"/>
      <c r="H545" s="240">
        <v>4.3899999999999997</v>
      </c>
      <c r="I545" s="241"/>
      <c r="J545" s="237"/>
      <c r="K545" s="237"/>
      <c r="L545" s="242"/>
      <c r="M545" s="243"/>
      <c r="N545" s="244"/>
      <c r="O545" s="244"/>
      <c r="P545" s="244"/>
      <c r="Q545" s="244"/>
      <c r="R545" s="244"/>
      <c r="S545" s="244"/>
      <c r="T545" s="245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46" t="s">
        <v>147</v>
      </c>
      <c r="AU545" s="246" t="s">
        <v>144</v>
      </c>
      <c r="AV545" s="14" t="s">
        <v>143</v>
      </c>
      <c r="AW545" s="14" t="s">
        <v>36</v>
      </c>
      <c r="AX545" s="14" t="s">
        <v>84</v>
      </c>
      <c r="AY545" s="246" t="s">
        <v>135</v>
      </c>
    </row>
    <row r="546" s="2" customFormat="1" ht="24.15" customHeight="1">
      <c r="A546" s="40"/>
      <c r="B546" s="41"/>
      <c r="C546" s="206" t="s">
        <v>698</v>
      </c>
      <c r="D546" s="206" t="s">
        <v>138</v>
      </c>
      <c r="E546" s="207" t="s">
        <v>699</v>
      </c>
      <c r="F546" s="208" t="s">
        <v>700</v>
      </c>
      <c r="G546" s="209" t="s">
        <v>258</v>
      </c>
      <c r="H546" s="210">
        <v>8</v>
      </c>
      <c r="I546" s="211"/>
      <c r="J546" s="212">
        <f>ROUND(I546*H546,2)</f>
        <v>0</v>
      </c>
      <c r="K546" s="208" t="s">
        <v>142</v>
      </c>
      <c r="L546" s="46"/>
      <c r="M546" s="213" t="s">
        <v>19</v>
      </c>
      <c r="N546" s="214" t="s">
        <v>48</v>
      </c>
      <c r="O546" s="86"/>
      <c r="P546" s="215">
        <f>O546*H546</f>
        <v>0</v>
      </c>
      <c r="Q546" s="215">
        <v>0.00021000000000000001</v>
      </c>
      <c r="R546" s="215">
        <f>Q546*H546</f>
        <v>0.0016800000000000001</v>
      </c>
      <c r="S546" s="215">
        <v>0</v>
      </c>
      <c r="T546" s="216">
        <f>S546*H546</f>
        <v>0</v>
      </c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R546" s="217" t="s">
        <v>184</v>
      </c>
      <c r="AT546" s="217" t="s">
        <v>138</v>
      </c>
      <c r="AU546" s="217" t="s">
        <v>144</v>
      </c>
      <c r="AY546" s="19" t="s">
        <v>135</v>
      </c>
      <c r="BE546" s="218">
        <f>IF(N546="základní",J546,0)</f>
        <v>0</v>
      </c>
      <c r="BF546" s="218">
        <f>IF(N546="snížená",J546,0)</f>
        <v>0</v>
      </c>
      <c r="BG546" s="218">
        <f>IF(N546="zákl. přenesená",J546,0)</f>
        <v>0</v>
      </c>
      <c r="BH546" s="218">
        <f>IF(N546="sníž. přenesená",J546,0)</f>
        <v>0</v>
      </c>
      <c r="BI546" s="218">
        <f>IF(N546="nulová",J546,0)</f>
        <v>0</v>
      </c>
      <c r="BJ546" s="19" t="s">
        <v>144</v>
      </c>
      <c r="BK546" s="218">
        <f>ROUND(I546*H546,2)</f>
        <v>0</v>
      </c>
      <c r="BL546" s="19" t="s">
        <v>184</v>
      </c>
      <c r="BM546" s="217" t="s">
        <v>701</v>
      </c>
    </row>
    <row r="547" s="2" customFormat="1">
      <c r="A547" s="40"/>
      <c r="B547" s="41"/>
      <c r="C547" s="42"/>
      <c r="D547" s="219" t="s">
        <v>145</v>
      </c>
      <c r="E547" s="42"/>
      <c r="F547" s="220" t="s">
        <v>702</v>
      </c>
      <c r="G547" s="42"/>
      <c r="H547" s="42"/>
      <c r="I547" s="221"/>
      <c r="J547" s="42"/>
      <c r="K547" s="42"/>
      <c r="L547" s="46"/>
      <c r="M547" s="222"/>
      <c r="N547" s="223"/>
      <c r="O547" s="86"/>
      <c r="P547" s="86"/>
      <c r="Q547" s="86"/>
      <c r="R547" s="86"/>
      <c r="S547" s="86"/>
      <c r="T547" s="87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T547" s="19" t="s">
        <v>145</v>
      </c>
      <c r="AU547" s="19" t="s">
        <v>144</v>
      </c>
    </row>
    <row r="548" s="13" customFormat="1">
      <c r="A548" s="13"/>
      <c r="B548" s="224"/>
      <c r="C548" s="225"/>
      <c r="D548" s="226" t="s">
        <v>147</v>
      </c>
      <c r="E548" s="227" t="s">
        <v>19</v>
      </c>
      <c r="F548" s="228" t="s">
        <v>703</v>
      </c>
      <c r="G548" s="225"/>
      <c r="H548" s="229">
        <v>4</v>
      </c>
      <c r="I548" s="230"/>
      <c r="J548" s="225"/>
      <c r="K548" s="225"/>
      <c r="L548" s="231"/>
      <c r="M548" s="232"/>
      <c r="N548" s="233"/>
      <c r="O548" s="233"/>
      <c r="P548" s="233"/>
      <c r="Q548" s="233"/>
      <c r="R548" s="233"/>
      <c r="S548" s="233"/>
      <c r="T548" s="234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5" t="s">
        <v>147</v>
      </c>
      <c r="AU548" s="235" t="s">
        <v>144</v>
      </c>
      <c r="AV548" s="13" t="s">
        <v>144</v>
      </c>
      <c r="AW548" s="13" t="s">
        <v>36</v>
      </c>
      <c r="AX548" s="13" t="s">
        <v>76</v>
      </c>
      <c r="AY548" s="235" t="s">
        <v>135</v>
      </c>
    </row>
    <row r="549" s="13" customFormat="1">
      <c r="A549" s="13"/>
      <c r="B549" s="224"/>
      <c r="C549" s="225"/>
      <c r="D549" s="226" t="s">
        <v>147</v>
      </c>
      <c r="E549" s="227" t="s">
        <v>19</v>
      </c>
      <c r="F549" s="228" t="s">
        <v>704</v>
      </c>
      <c r="G549" s="225"/>
      <c r="H549" s="229">
        <v>4</v>
      </c>
      <c r="I549" s="230"/>
      <c r="J549" s="225"/>
      <c r="K549" s="225"/>
      <c r="L549" s="231"/>
      <c r="M549" s="232"/>
      <c r="N549" s="233"/>
      <c r="O549" s="233"/>
      <c r="P549" s="233"/>
      <c r="Q549" s="233"/>
      <c r="R549" s="233"/>
      <c r="S549" s="233"/>
      <c r="T549" s="234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5" t="s">
        <v>147</v>
      </c>
      <c r="AU549" s="235" t="s">
        <v>144</v>
      </c>
      <c r="AV549" s="13" t="s">
        <v>144</v>
      </c>
      <c r="AW549" s="13" t="s">
        <v>36</v>
      </c>
      <c r="AX549" s="13" t="s">
        <v>76</v>
      </c>
      <c r="AY549" s="235" t="s">
        <v>135</v>
      </c>
    </row>
    <row r="550" s="14" customFormat="1">
      <c r="A550" s="14"/>
      <c r="B550" s="236"/>
      <c r="C550" s="237"/>
      <c r="D550" s="226" t="s">
        <v>147</v>
      </c>
      <c r="E550" s="238" t="s">
        <v>19</v>
      </c>
      <c r="F550" s="239" t="s">
        <v>149</v>
      </c>
      <c r="G550" s="237"/>
      <c r="H550" s="240">
        <v>8</v>
      </c>
      <c r="I550" s="241"/>
      <c r="J550" s="237"/>
      <c r="K550" s="237"/>
      <c r="L550" s="242"/>
      <c r="M550" s="243"/>
      <c r="N550" s="244"/>
      <c r="O550" s="244"/>
      <c r="P550" s="244"/>
      <c r="Q550" s="244"/>
      <c r="R550" s="244"/>
      <c r="S550" s="244"/>
      <c r="T550" s="245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46" t="s">
        <v>147</v>
      </c>
      <c r="AU550" s="246" t="s">
        <v>144</v>
      </c>
      <c r="AV550" s="14" t="s">
        <v>143</v>
      </c>
      <c r="AW550" s="14" t="s">
        <v>36</v>
      </c>
      <c r="AX550" s="14" t="s">
        <v>84</v>
      </c>
      <c r="AY550" s="246" t="s">
        <v>135</v>
      </c>
    </row>
    <row r="551" s="2" customFormat="1" ht="24.15" customHeight="1">
      <c r="A551" s="40"/>
      <c r="B551" s="41"/>
      <c r="C551" s="206" t="s">
        <v>447</v>
      </c>
      <c r="D551" s="206" t="s">
        <v>138</v>
      </c>
      <c r="E551" s="207" t="s">
        <v>705</v>
      </c>
      <c r="F551" s="208" t="s">
        <v>706</v>
      </c>
      <c r="G551" s="209" t="s">
        <v>446</v>
      </c>
      <c r="H551" s="210">
        <v>10.34</v>
      </c>
      <c r="I551" s="211"/>
      <c r="J551" s="212">
        <f>ROUND(I551*H551,2)</f>
        <v>0</v>
      </c>
      <c r="K551" s="208" t="s">
        <v>142</v>
      </c>
      <c r="L551" s="46"/>
      <c r="M551" s="213" t="s">
        <v>19</v>
      </c>
      <c r="N551" s="214" t="s">
        <v>48</v>
      </c>
      <c r="O551" s="86"/>
      <c r="P551" s="215">
        <f>O551*H551</f>
        <v>0</v>
      </c>
      <c r="Q551" s="215">
        <v>0.0014245</v>
      </c>
      <c r="R551" s="215">
        <f>Q551*H551</f>
        <v>0.014729329999999999</v>
      </c>
      <c r="S551" s="215">
        <v>0</v>
      </c>
      <c r="T551" s="216">
        <f>S551*H551</f>
        <v>0</v>
      </c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R551" s="217" t="s">
        <v>184</v>
      </c>
      <c r="AT551" s="217" t="s">
        <v>138</v>
      </c>
      <c r="AU551" s="217" t="s">
        <v>144</v>
      </c>
      <c r="AY551" s="19" t="s">
        <v>135</v>
      </c>
      <c r="BE551" s="218">
        <f>IF(N551="základní",J551,0)</f>
        <v>0</v>
      </c>
      <c r="BF551" s="218">
        <f>IF(N551="snížená",J551,0)</f>
        <v>0</v>
      </c>
      <c r="BG551" s="218">
        <f>IF(N551="zákl. přenesená",J551,0)</f>
        <v>0</v>
      </c>
      <c r="BH551" s="218">
        <f>IF(N551="sníž. přenesená",J551,0)</f>
        <v>0</v>
      </c>
      <c r="BI551" s="218">
        <f>IF(N551="nulová",J551,0)</f>
        <v>0</v>
      </c>
      <c r="BJ551" s="19" t="s">
        <v>144</v>
      </c>
      <c r="BK551" s="218">
        <f>ROUND(I551*H551,2)</f>
        <v>0</v>
      </c>
      <c r="BL551" s="19" t="s">
        <v>184</v>
      </c>
      <c r="BM551" s="217" t="s">
        <v>707</v>
      </c>
    </row>
    <row r="552" s="2" customFormat="1">
      <c r="A552" s="40"/>
      <c r="B552" s="41"/>
      <c r="C552" s="42"/>
      <c r="D552" s="219" t="s">
        <v>145</v>
      </c>
      <c r="E552" s="42"/>
      <c r="F552" s="220" t="s">
        <v>708</v>
      </c>
      <c r="G552" s="42"/>
      <c r="H552" s="42"/>
      <c r="I552" s="221"/>
      <c r="J552" s="42"/>
      <c r="K552" s="42"/>
      <c r="L552" s="46"/>
      <c r="M552" s="222"/>
      <c r="N552" s="223"/>
      <c r="O552" s="86"/>
      <c r="P552" s="86"/>
      <c r="Q552" s="86"/>
      <c r="R552" s="86"/>
      <c r="S552" s="86"/>
      <c r="T552" s="87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T552" s="19" t="s">
        <v>145</v>
      </c>
      <c r="AU552" s="19" t="s">
        <v>144</v>
      </c>
    </row>
    <row r="553" s="13" customFormat="1">
      <c r="A553" s="13"/>
      <c r="B553" s="224"/>
      <c r="C553" s="225"/>
      <c r="D553" s="226" t="s">
        <v>147</v>
      </c>
      <c r="E553" s="227" t="s">
        <v>19</v>
      </c>
      <c r="F553" s="228" t="s">
        <v>709</v>
      </c>
      <c r="G553" s="225"/>
      <c r="H553" s="229">
        <v>3.6099999999999999</v>
      </c>
      <c r="I553" s="230"/>
      <c r="J553" s="225"/>
      <c r="K553" s="225"/>
      <c r="L553" s="231"/>
      <c r="M553" s="232"/>
      <c r="N553" s="233"/>
      <c r="O553" s="233"/>
      <c r="P553" s="233"/>
      <c r="Q553" s="233"/>
      <c r="R553" s="233"/>
      <c r="S553" s="233"/>
      <c r="T553" s="234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5" t="s">
        <v>147</v>
      </c>
      <c r="AU553" s="235" t="s">
        <v>144</v>
      </c>
      <c r="AV553" s="13" t="s">
        <v>144</v>
      </c>
      <c r="AW553" s="13" t="s">
        <v>36</v>
      </c>
      <c r="AX553" s="13" t="s">
        <v>76</v>
      </c>
      <c r="AY553" s="235" t="s">
        <v>135</v>
      </c>
    </row>
    <row r="554" s="13" customFormat="1">
      <c r="A554" s="13"/>
      <c r="B554" s="224"/>
      <c r="C554" s="225"/>
      <c r="D554" s="226" t="s">
        <v>147</v>
      </c>
      <c r="E554" s="227" t="s">
        <v>19</v>
      </c>
      <c r="F554" s="228" t="s">
        <v>710</v>
      </c>
      <c r="G554" s="225"/>
      <c r="H554" s="229">
        <v>6.7300000000000004</v>
      </c>
      <c r="I554" s="230"/>
      <c r="J554" s="225"/>
      <c r="K554" s="225"/>
      <c r="L554" s="231"/>
      <c r="M554" s="232"/>
      <c r="N554" s="233"/>
      <c r="O554" s="233"/>
      <c r="P554" s="233"/>
      <c r="Q554" s="233"/>
      <c r="R554" s="233"/>
      <c r="S554" s="233"/>
      <c r="T554" s="234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5" t="s">
        <v>147</v>
      </c>
      <c r="AU554" s="235" t="s">
        <v>144</v>
      </c>
      <c r="AV554" s="13" t="s">
        <v>144</v>
      </c>
      <c r="AW554" s="13" t="s">
        <v>36</v>
      </c>
      <c r="AX554" s="13" t="s">
        <v>76</v>
      </c>
      <c r="AY554" s="235" t="s">
        <v>135</v>
      </c>
    </row>
    <row r="555" s="14" customFormat="1">
      <c r="A555" s="14"/>
      <c r="B555" s="236"/>
      <c r="C555" s="237"/>
      <c r="D555" s="226" t="s">
        <v>147</v>
      </c>
      <c r="E555" s="238" t="s">
        <v>19</v>
      </c>
      <c r="F555" s="239" t="s">
        <v>149</v>
      </c>
      <c r="G555" s="237"/>
      <c r="H555" s="240">
        <v>10.34</v>
      </c>
      <c r="I555" s="241"/>
      <c r="J555" s="237"/>
      <c r="K555" s="237"/>
      <c r="L555" s="242"/>
      <c r="M555" s="243"/>
      <c r="N555" s="244"/>
      <c r="O555" s="244"/>
      <c r="P555" s="244"/>
      <c r="Q555" s="244"/>
      <c r="R555" s="244"/>
      <c r="S555" s="244"/>
      <c r="T555" s="245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46" t="s">
        <v>147</v>
      </c>
      <c r="AU555" s="246" t="s">
        <v>144</v>
      </c>
      <c r="AV555" s="14" t="s">
        <v>143</v>
      </c>
      <c r="AW555" s="14" t="s">
        <v>36</v>
      </c>
      <c r="AX555" s="14" t="s">
        <v>84</v>
      </c>
      <c r="AY555" s="246" t="s">
        <v>135</v>
      </c>
    </row>
    <row r="556" s="2" customFormat="1" ht="16.5" customHeight="1">
      <c r="A556" s="40"/>
      <c r="B556" s="41"/>
      <c r="C556" s="206" t="s">
        <v>711</v>
      </c>
      <c r="D556" s="206" t="s">
        <v>138</v>
      </c>
      <c r="E556" s="207" t="s">
        <v>712</v>
      </c>
      <c r="F556" s="208" t="s">
        <v>713</v>
      </c>
      <c r="G556" s="209" t="s">
        <v>446</v>
      </c>
      <c r="H556" s="210">
        <v>10.34</v>
      </c>
      <c r="I556" s="211"/>
      <c r="J556" s="212">
        <f>ROUND(I556*H556,2)</f>
        <v>0</v>
      </c>
      <c r="K556" s="208" t="s">
        <v>142</v>
      </c>
      <c r="L556" s="46"/>
      <c r="M556" s="213" t="s">
        <v>19</v>
      </c>
      <c r="N556" s="214" t="s">
        <v>48</v>
      </c>
      <c r="O556" s="86"/>
      <c r="P556" s="215">
        <f>O556*H556</f>
        <v>0</v>
      </c>
      <c r="Q556" s="215">
        <v>9.0000000000000006E-05</v>
      </c>
      <c r="R556" s="215">
        <f>Q556*H556</f>
        <v>0.00093060000000000007</v>
      </c>
      <c r="S556" s="215">
        <v>0</v>
      </c>
      <c r="T556" s="216">
        <f>S556*H556</f>
        <v>0</v>
      </c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R556" s="217" t="s">
        <v>184</v>
      </c>
      <c r="AT556" s="217" t="s">
        <v>138</v>
      </c>
      <c r="AU556" s="217" t="s">
        <v>144</v>
      </c>
      <c r="AY556" s="19" t="s">
        <v>135</v>
      </c>
      <c r="BE556" s="218">
        <f>IF(N556="základní",J556,0)</f>
        <v>0</v>
      </c>
      <c r="BF556" s="218">
        <f>IF(N556="snížená",J556,0)</f>
        <v>0</v>
      </c>
      <c r="BG556" s="218">
        <f>IF(N556="zákl. přenesená",J556,0)</f>
        <v>0</v>
      </c>
      <c r="BH556" s="218">
        <f>IF(N556="sníž. přenesená",J556,0)</f>
        <v>0</v>
      </c>
      <c r="BI556" s="218">
        <f>IF(N556="nulová",J556,0)</f>
        <v>0</v>
      </c>
      <c r="BJ556" s="19" t="s">
        <v>144</v>
      </c>
      <c r="BK556" s="218">
        <f>ROUND(I556*H556,2)</f>
        <v>0</v>
      </c>
      <c r="BL556" s="19" t="s">
        <v>184</v>
      </c>
      <c r="BM556" s="217" t="s">
        <v>714</v>
      </c>
    </row>
    <row r="557" s="2" customFormat="1">
      <c r="A557" s="40"/>
      <c r="B557" s="41"/>
      <c r="C557" s="42"/>
      <c r="D557" s="219" t="s">
        <v>145</v>
      </c>
      <c r="E557" s="42"/>
      <c r="F557" s="220" t="s">
        <v>715</v>
      </c>
      <c r="G557" s="42"/>
      <c r="H557" s="42"/>
      <c r="I557" s="221"/>
      <c r="J557" s="42"/>
      <c r="K557" s="42"/>
      <c r="L557" s="46"/>
      <c r="M557" s="222"/>
      <c r="N557" s="223"/>
      <c r="O557" s="86"/>
      <c r="P557" s="86"/>
      <c r="Q557" s="86"/>
      <c r="R557" s="86"/>
      <c r="S557" s="86"/>
      <c r="T557" s="87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T557" s="19" t="s">
        <v>145</v>
      </c>
      <c r="AU557" s="19" t="s">
        <v>144</v>
      </c>
    </row>
    <row r="558" s="15" customFormat="1">
      <c r="A558" s="15"/>
      <c r="B558" s="247"/>
      <c r="C558" s="248"/>
      <c r="D558" s="226" t="s">
        <v>147</v>
      </c>
      <c r="E558" s="249" t="s">
        <v>19</v>
      </c>
      <c r="F558" s="250" t="s">
        <v>716</v>
      </c>
      <c r="G558" s="248"/>
      <c r="H558" s="249" t="s">
        <v>19</v>
      </c>
      <c r="I558" s="251"/>
      <c r="J558" s="248"/>
      <c r="K558" s="248"/>
      <c r="L558" s="252"/>
      <c r="M558" s="253"/>
      <c r="N558" s="254"/>
      <c r="O558" s="254"/>
      <c r="P558" s="254"/>
      <c r="Q558" s="254"/>
      <c r="R558" s="254"/>
      <c r="S558" s="254"/>
      <c r="T558" s="25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T558" s="256" t="s">
        <v>147</v>
      </c>
      <c r="AU558" s="256" t="s">
        <v>144</v>
      </c>
      <c r="AV558" s="15" t="s">
        <v>84</v>
      </c>
      <c r="AW558" s="15" t="s">
        <v>36</v>
      </c>
      <c r="AX558" s="15" t="s">
        <v>76</v>
      </c>
      <c r="AY558" s="256" t="s">
        <v>135</v>
      </c>
    </row>
    <row r="559" s="13" customFormat="1">
      <c r="A559" s="13"/>
      <c r="B559" s="224"/>
      <c r="C559" s="225"/>
      <c r="D559" s="226" t="s">
        <v>147</v>
      </c>
      <c r="E559" s="227" t="s">
        <v>19</v>
      </c>
      <c r="F559" s="228" t="s">
        <v>709</v>
      </c>
      <c r="G559" s="225"/>
      <c r="H559" s="229">
        <v>3.6099999999999999</v>
      </c>
      <c r="I559" s="230"/>
      <c r="J559" s="225"/>
      <c r="K559" s="225"/>
      <c r="L559" s="231"/>
      <c r="M559" s="232"/>
      <c r="N559" s="233"/>
      <c r="O559" s="233"/>
      <c r="P559" s="233"/>
      <c r="Q559" s="233"/>
      <c r="R559" s="233"/>
      <c r="S559" s="233"/>
      <c r="T559" s="234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5" t="s">
        <v>147</v>
      </c>
      <c r="AU559" s="235" t="s">
        <v>144</v>
      </c>
      <c r="AV559" s="13" t="s">
        <v>144</v>
      </c>
      <c r="AW559" s="13" t="s">
        <v>36</v>
      </c>
      <c r="AX559" s="13" t="s">
        <v>76</v>
      </c>
      <c r="AY559" s="235" t="s">
        <v>135</v>
      </c>
    </row>
    <row r="560" s="13" customFormat="1">
      <c r="A560" s="13"/>
      <c r="B560" s="224"/>
      <c r="C560" s="225"/>
      <c r="D560" s="226" t="s">
        <v>147</v>
      </c>
      <c r="E560" s="227" t="s">
        <v>19</v>
      </c>
      <c r="F560" s="228" t="s">
        <v>710</v>
      </c>
      <c r="G560" s="225"/>
      <c r="H560" s="229">
        <v>6.7300000000000004</v>
      </c>
      <c r="I560" s="230"/>
      <c r="J560" s="225"/>
      <c r="K560" s="225"/>
      <c r="L560" s="231"/>
      <c r="M560" s="232"/>
      <c r="N560" s="233"/>
      <c r="O560" s="233"/>
      <c r="P560" s="233"/>
      <c r="Q560" s="233"/>
      <c r="R560" s="233"/>
      <c r="S560" s="233"/>
      <c r="T560" s="234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5" t="s">
        <v>147</v>
      </c>
      <c r="AU560" s="235" t="s">
        <v>144</v>
      </c>
      <c r="AV560" s="13" t="s">
        <v>144</v>
      </c>
      <c r="AW560" s="13" t="s">
        <v>36</v>
      </c>
      <c r="AX560" s="13" t="s">
        <v>76</v>
      </c>
      <c r="AY560" s="235" t="s">
        <v>135</v>
      </c>
    </row>
    <row r="561" s="14" customFormat="1">
      <c r="A561" s="14"/>
      <c r="B561" s="236"/>
      <c r="C561" s="237"/>
      <c r="D561" s="226" t="s">
        <v>147</v>
      </c>
      <c r="E561" s="238" t="s">
        <v>19</v>
      </c>
      <c r="F561" s="239" t="s">
        <v>149</v>
      </c>
      <c r="G561" s="237"/>
      <c r="H561" s="240">
        <v>10.34</v>
      </c>
      <c r="I561" s="241"/>
      <c r="J561" s="237"/>
      <c r="K561" s="237"/>
      <c r="L561" s="242"/>
      <c r="M561" s="243"/>
      <c r="N561" s="244"/>
      <c r="O561" s="244"/>
      <c r="P561" s="244"/>
      <c r="Q561" s="244"/>
      <c r="R561" s="244"/>
      <c r="S561" s="244"/>
      <c r="T561" s="245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46" t="s">
        <v>147</v>
      </c>
      <c r="AU561" s="246" t="s">
        <v>144</v>
      </c>
      <c r="AV561" s="14" t="s">
        <v>143</v>
      </c>
      <c r="AW561" s="14" t="s">
        <v>36</v>
      </c>
      <c r="AX561" s="14" t="s">
        <v>84</v>
      </c>
      <c r="AY561" s="246" t="s">
        <v>135</v>
      </c>
    </row>
    <row r="562" s="2" customFormat="1" ht="24.15" customHeight="1">
      <c r="A562" s="40"/>
      <c r="B562" s="41"/>
      <c r="C562" s="206" t="s">
        <v>454</v>
      </c>
      <c r="D562" s="206" t="s">
        <v>138</v>
      </c>
      <c r="E562" s="207" t="s">
        <v>717</v>
      </c>
      <c r="F562" s="208" t="s">
        <v>718</v>
      </c>
      <c r="G562" s="209" t="s">
        <v>141</v>
      </c>
      <c r="H562" s="210">
        <v>3.5800000000000001</v>
      </c>
      <c r="I562" s="211"/>
      <c r="J562" s="212">
        <f>ROUND(I562*H562,2)</f>
        <v>0</v>
      </c>
      <c r="K562" s="208" t="s">
        <v>142</v>
      </c>
      <c r="L562" s="46"/>
      <c r="M562" s="213" t="s">
        <v>19</v>
      </c>
      <c r="N562" s="214" t="s">
        <v>48</v>
      </c>
      <c r="O562" s="86"/>
      <c r="P562" s="215">
        <f>O562*H562</f>
        <v>0</v>
      </c>
      <c r="Q562" s="215">
        <v>4.5000000000000003E-05</v>
      </c>
      <c r="R562" s="215">
        <f>Q562*H562</f>
        <v>0.00016110000000000001</v>
      </c>
      <c r="S562" s="215">
        <v>0</v>
      </c>
      <c r="T562" s="216">
        <f>S562*H562</f>
        <v>0</v>
      </c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R562" s="217" t="s">
        <v>184</v>
      </c>
      <c r="AT562" s="217" t="s">
        <v>138</v>
      </c>
      <c r="AU562" s="217" t="s">
        <v>144</v>
      </c>
      <c r="AY562" s="19" t="s">
        <v>135</v>
      </c>
      <c r="BE562" s="218">
        <f>IF(N562="základní",J562,0)</f>
        <v>0</v>
      </c>
      <c r="BF562" s="218">
        <f>IF(N562="snížená",J562,0)</f>
        <v>0</v>
      </c>
      <c r="BG562" s="218">
        <f>IF(N562="zákl. přenesená",J562,0)</f>
        <v>0</v>
      </c>
      <c r="BH562" s="218">
        <f>IF(N562="sníž. přenesená",J562,0)</f>
        <v>0</v>
      </c>
      <c r="BI562" s="218">
        <f>IF(N562="nulová",J562,0)</f>
        <v>0</v>
      </c>
      <c r="BJ562" s="19" t="s">
        <v>144</v>
      </c>
      <c r="BK562" s="218">
        <f>ROUND(I562*H562,2)</f>
        <v>0</v>
      </c>
      <c r="BL562" s="19" t="s">
        <v>184</v>
      </c>
      <c r="BM562" s="217" t="s">
        <v>719</v>
      </c>
    </row>
    <row r="563" s="2" customFormat="1">
      <c r="A563" s="40"/>
      <c r="B563" s="41"/>
      <c r="C563" s="42"/>
      <c r="D563" s="219" t="s">
        <v>145</v>
      </c>
      <c r="E563" s="42"/>
      <c r="F563" s="220" t="s">
        <v>720</v>
      </c>
      <c r="G563" s="42"/>
      <c r="H563" s="42"/>
      <c r="I563" s="221"/>
      <c r="J563" s="42"/>
      <c r="K563" s="42"/>
      <c r="L563" s="46"/>
      <c r="M563" s="222"/>
      <c r="N563" s="223"/>
      <c r="O563" s="86"/>
      <c r="P563" s="86"/>
      <c r="Q563" s="86"/>
      <c r="R563" s="86"/>
      <c r="S563" s="86"/>
      <c r="T563" s="87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T563" s="19" t="s">
        <v>145</v>
      </c>
      <c r="AU563" s="19" t="s">
        <v>144</v>
      </c>
    </row>
    <row r="564" s="2" customFormat="1" ht="49.05" customHeight="1">
      <c r="A564" s="40"/>
      <c r="B564" s="41"/>
      <c r="C564" s="206" t="s">
        <v>721</v>
      </c>
      <c r="D564" s="206" t="s">
        <v>138</v>
      </c>
      <c r="E564" s="207" t="s">
        <v>722</v>
      </c>
      <c r="F564" s="208" t="s">
        <v>723</v>
      </c>
      <c r="G564" s="209" t="s">
        <v>333</v>
      </c>
      <c r="H564" s="268"/>
      <c r="I564" s="211"/>
      <c r="J564" s="212">
        <f>ROUND(I564*H564,2)</f>
        <v>0</v>
      </c>
      <c r="K564" s="208" t="s">
        <v>142</v>
      </c>
      <c r="L564" s="46"/>
      <c r="M564" s="213" t="s">
        <v>19</v>
      </c>
      <c r="N564" s="214" t="s">
        <v>48</v>
      </c>
      <c r="O564" s="86"/>
      <c r="P564" s="215">
        <f>O564*H564</f>
        <v>0</v>
      </c>
      <c r="Q564" s="215">
        <v>0</v>
      </c>
      <c r="R564" s="215">
        <f>Q564*H564</f>
        <v>0</v>
      </c>
      <c r="S564" s="215">
        <v>0</v>
      </c>
      <c r="T564" s="216">
        <f>S564*H564</f>
        <v>0</v>
      </c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R564" s="217" t="s">
        <v>184</v>
      </c>
      <c r="AT564" s="217" t="s">
        <v>138</v>
      </c>
      <c r="AU564" s="217" t="s">
        <v>144</v>
      </c>
      <c r="AY564" s="19" t="s">
        <v>135</v>
      </c>
      <c r="BE564" s="218">
        <f>IF(N564="základní",J564,0)</f>
        <v>0</v>
      </c>
      <c r="BF564" s="218">
        <f>IF(N564="snížená",J564,0)</f>
        <v>0</v>
      </c>
      <c r="BG564" s="218">
        <f>IF(N564="zákl. přenesená",J564,0)</f>
        <v>0</v>
      </c>
      <c r="BH564" s="218">
        <f>IF(N564="sníž. přenesená",J564,0)</f>
        <v>0</v>
      </c>
      <c r="BI564" s="218">
        <f>IF(N564="nulová",J564,0)</f>
        <v>0</v>
      </c>
      <c r="BJ564" s="19" t="s">
        <v>144</v>
      </c>
      <c r="BK564" s="218">
        <f>ROUND(I564*H564,2)</f>
        <v>0</v>
      </c>
      <c r="BL564" s="19" t="s">
        <v>184</v>
      </c>
      <c r="BM564" s="217" t="s">
        <v>724</v>
      </c>
    </row>
    <row r="565" s="2" customFormat="1">
      <c r="A565" s="40"/>
      <c r="B565" s="41"/>
      <c r="C565" s="42"/>
      <c r="D565" s="219" t="s">
        <v>145</v>
      </c>
      <c r="E565" s="42"/>
      <c r="F565" s="220" t="s">
        <v>725</v>
      </c>
      <c r="G565" s="42"/>
      <c r="H565" s="42"/>
      <c r="I565" s="221"/>
      <c r="J565" s="42"/>
      <c r="K565" s="42"/>
      <c r="L565" s="46"/>
      <c r="M565" s="222"/>
      <c r="N565" s="223"/>
      <c r="O565" s="86"/>
      <c r="P565" s="86"/>
      <c r="Q565" s="86"/>
      <c r="R565" s="86"/>
      <c r="S565" s="86"/>
      <c r="T565" s="87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T565" s="19" t="s">
        <v>145</v>
      </c>
      <c r="AU565" s="19" t="s">
        <v>144</v>
      </c>
    </row>
    <row r="566" s="12" customFormat="1" ht="22.8" customHeight="1">
      <c r="A566" s="12"/>
      <c r="B566" s="190"/>
      <c r="C566" s="191"/>
      <c r="D566" s="192" t="s">
        <v>75</v>
      </c>
      <c r="E566" s="204" t="s">
        <v>726</v>
      </c>
      <c r="F566" s="204" t="s">
        <v>727</v>
      </c>
      <c r="G566" s="191"/>
      <c r="H566" s="191"/>
      <c r="I566" s="194"/>
      <c r="J566" s="205">
        <f>BK566</f>
        <v>0</v>
      </c>
      <c r="K566" s="191"/>
      <c r="L566" s="196"/>
      <c r="M566" s="197"/>
      <c r="N566" s="198"/>
      <c r="O566" s="198"/>
      <c r="P566" s="199">
        <f>SUM(P567:P612)</f>
        <v>0</v>
      </c>
      <c r="Q566" s="198"/>
      <c r="R566" s="199">
        <f>SUM(R567:R612)</f>
        <v>0.3949961005999999</v>
      </c>
      <c r="S566" s="198"/>
      <c r="T566" s="200">
        <f>SUM(T567:T612)</f>
        <v>0</v>
      </c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R566" s="201" t="s">
        <v>144</v>
      </c>
      <c r="AT566" s="202" t="s">
        <v>75</v>
      </c>
      <c r="AU566" s="202" t="s">
        <v>84</v>
      </c>
      <c r="AY566" s="201" t="s">
        <v>135</v>
      </c>
      <c r="BK566" s="203">
        <f>SUM(BK567:BK612)</f>
        <v>0</v>
      </c>
    </row>
    <row r="567" s="2" customFormat="1" ht="16.5" customHeight="1">
      <c r="A567" s="40"/>
      <c r="B567" s="41"/>
      <c r="C567" s="206" t="s">
        <v>460</v>
      </c>
      <c r="D567" s="206" t="s">
        <v>138</v>
      </c>
      <c r="E567" s="207" t="s">
        <v>728</v>
      </c>
      <c r="F567" s="208" t="s">
        <v>729</v>
      </c>
      <c r="G567" s="209" t="s">
        <v>446</v>
      </c>
      <c r="H567" s="210">
        <v>48.32</v>
      </c>
      <c r="I567" s="211"/>
      <c r="J567" s="212">
        <f>ROUND(I567*H567,2)</f>
        <v>0</v>
      </c>
      <c r="K567" s="208" t="s">
        <v>142</v>
      </c>
      <c r="L567" s="46"/>
      <c r="M567" s="213" t="s">
        <v>19</v>
      </c>
      <c r="N567" s="214" t="s">
        <v>48</v>
      </c>
      <c r="O567" s="86"/>
      <c r="P567" s="215">
        <f>O567*H567</f>
        <v>0</v>
      </c>
      <c r="Q567" s="215">
        <v>6.2999999999999998E-06</v>
      </c>
      <c r="R567" s="215">
        <f>Q567*H567</f>
        <v>0.00030441600000000001</v>
      </c>
      <c r="S567" s="215">
        <v>0</v>
      </c>
      <c r="T567" s="216">
        <f>S567*H567</f>
        <v>0</v>
      </c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R567" s="217" t="s">
        <v>184</v>
      </c>
      <c r="AT567" s="217" t="s">
        <v>138</v>
      </c>
      <c r="AU567" s="217" t="s">
        <v>144</v>
      </c>
      <c r="AY567" s="19" t="s">
        <v>135</v>
      </c>
      <c r="BE567" s="218">
        <f>IF(N567="základní",J567,0)</f>
        <v>0</v>
      </c>
      <c r="BF567" s="218">
        <f>IF(N567="snížená",J567,0)</f>
        <v>0</v>
      </c>
      <c r="BG567" s="218">
        <f>IF(N567="zákl. přenesená",J567,0)</f>
        <v>0</v>
      </c>
      <c r="BH567" s="218">
        <f>IF(N567="sníž. přenesená",J567,0)</f>
        <v>0</v>
      </c>
      <c r="BI567" s="218">
        <f>IF(N567="nulová",J567,0)</f>
        <v>0</v>
      </c>
      <c r="BJ567" s="19" t="s">
        <v>144</v>
      </c>
      <c r="BK567" s="218">
        <f>ROUND(I567*H567,2)</f>
        <v>0</v>
      </c>
      <c r="BL567" s="19" t="s">
        <v>184</v>
      </c>
      <c r="BM567" s="217" t="s">
        <v>730</v>
      </c>
    </row>
    <row r="568" s="2" customFormat="1">
      <c r="A568" s="40"/>
      <c r="B568" s="41"/>
      <c r="C568" s="42"/>
      <c r="D568" s="219" t="s">
        <v>145</v>
      </c>
      <c r="E568" s="42"/>
      <c r="F568" s="220" t="s">
        <v>731</v>
      </c>
      <c r="G568" s="42"/>
      <c r="H568" s="42"/>
      <c r="I568" s="221"/>
      <c r="J568" s="42"/>
      <c r="K568" s="42"/>
      <c r="L568" s="46"/>
      <c r="M568" s="222"/>
      <c r="N568" s="223"/>
      <c r="O568" s="86"/>
      <c r="P568" s="86"/>
      <c r="Q568" s="86"/>
      <c r="R568" s="86"/>
      <c r="S568" s="86"/>
      <c r="T568" s="87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T568" s="19" t="s">
        <v>145</v>
      </c>
      <c r="AU568" s="19" t="s">
        <v>144</v>
      </c>
    </row>
    <row r="569" s="15" customFormat="1">
      <c r="A569" s="15"/>
      <c r="B569" s="247"/>
      <c r="C569" s="248"/>
      <c r="D569" s="226" t="s">
        <v>147</v>
      </c>
      <c r="E569" s="249" t="s">
        <v>19</v>
      </c>
      <c r="F569" s="250" t="s">
        <v>666</v>
      </c>
      <c r="G569" s="248"/>
      <c r="H569" s="249" t="s">
        <v>19</v>
      </c>
      <c r="I569" s="251"/>
      <c r="J569" s="248"/>
      <c r="K569" s="248"/>
      <c r="L569" s="252"/>
      <c r="M569" s="253"/>
      <c r="N569" s="254"/>
      <c r="O569" s="254"/>
      <c r="P569" s="254"/>
      <c r="Q569" s="254"/>
      <c r="R569" s="254"/>
      <c r="S569" s="254"/>
      <c r="T569" s="25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T569" s="256" t="s">
        <v>147</v>
      </c>
      <c r="AU569" s="256" t="s">
        <v>144</v>
      </c>
      <c r="AV569" s="15" t="s">
        <v>84</v>
      </c>
      <c r="AW569" s="15" t="s">
        <v>36</v>
      </c>
      <c r="AX569" s="15" t="s">
        <v>76</v>
      </c>
      <c r="AY569" s="256" t="s">
        <v>135</v>
      </c>
    </row>
    <row r="570" s="13" customFormat="1">
      <c r="A570" s="13"/>
      <c r="B570" s="224"/>
      <c r="C570" s="225"/>
      <c r="D570" s="226" t="s">
        <v>147</v>
      </c>
      <c r="E570" s="227" t="s">
        <v>19</v>
      </c>
      <c r="F570" s="228" t="s">
        <v>732</v>
      </c>
      <c r="G570" s="225"/>
      <c r="H570" s="229">
        <v>6.6699999999999999</v>
      </c>
      <c r="I570" s="230"/>
      <c r="J570" s="225"/>
      <c r="K570" s="225"/>
      <c r="L570" s="231"/>
      <c r="M570" s="232"/>
      <c r="N570" s="233"/>
      <c r="O570" s="233"/>
      <c r="P570" s="233"/>
      <c r="Q570" s="233"/>
      <c r="R570" s="233"/>
      <c r="S570" s="233"/>
      <c r="T570" s="234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5" t="s">
        <v>147</v>
      </c>
      <c r="AU570" s="235" t="s">
        <v>144</v>
      </c>
      <c r="AV570" s="13" t="s">
        <v>144</v>
      </c>
      <c r="AW570" s="13" t="s">
        <v>36</v>
      </c>
      <c r="AX570" s="13" t="s">
        <v>76</v>
      </c>
      <c r="AY570" s="235" t="s">
        <v>135</v>
      </c>
    </row>
    <row r="571" s="13" customFormat="1">
      <c r="A571" s="13"/>
      <c r="B571" s="224"/>
      <c r="C571" s="225"/>
      <c r="D571" s="226" t="s">
        <v>147</v>
      </c>
      <c r="E571" s="227" t="s">
        <v>19</v>
      </c>
      <c r="F571" s="228" t="s">
        <v>733</v>
      </c>
      <c r="G571" s="225"/>
      <c r="H571" s="229">
        <v>14.1</v>
      </c>
      <c r="I571" s="230"/>
      <c r="J571" s="225"/>
      <c r="K571" s="225"/>
      <c r="L571" s="231"/>
      <c r="M571" s="232"/>
      <c r="N571" s="233"/>
      <c r="O571" s="233"/>
      <c r="P571" s="233"/>
      <c r="Q571" s="233"/>
      <c r="R571" s="233"/>
      <c r="S571" s="233"/>
      <c r="T571" s="234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5" t="s">
        <v>147</v>
      </c>
      <c r="AU571" s="235" t="s">
        <v>144</v>
      </c>
      <c r="AV571" s="13" t="s">
        <v>144</v>
      </c>
      <c r="AW571" s="13" t="s">
        <v>36</v>
      </c>
      <c r="AX571" s="13" t="s">
        <v>76</v>
      </c>
      <c r="AY571" s="235" t="s">
        <v>135</v>
      </c>
    </row>
    <row r="572" s="13" customFormat="1">
      <c r="A572" s="13"/>
      <c r="B572" s="224"/>
      <c r="C572" s="225"/>
      <c r="D572" s="226" t="s">
        <v>147</v>
      </c>
      <c r="E572" s="227" t="s">
        <v>19</v>
      </c>
      <c r="F572" s="228" t="s">
        <v>734</v>
      </c>
      <c r="G572" s="225"/>
      <c r="H572" s="229">
        <v>16.82</v>
      </c>
      <c r="I572" s="230"/>
      <c r="J572" s="225"/>
      <c r="K572" s="225"/>
      <c r="L572" s="231"/>
      <c r="M572" s="232"/>
      <c r="N572" s="233"/>
      <c r="O572" s="233"/>
      <c r="P572" s="233"/>
      <c r="Q572" s="233"/>
      <c r="R572" s="233"/>
      <c r="S572" s="233"/>
      <c r="T572" s="234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35" t="s">
        <v>147</v>
      </c>
      <c r="AU572" s="235" t="s">
        <v>144</v>
      </c>
      <c r="AV572" s="13" t="s">
        <v>144</v>
      </c>
      <c r="AW572" s="13" t="s">
        <v>36</v>
      </c>
      <c r="AX572" s="13" t="s">
        <v>76</v>
      </c>
      <c r="AY572" s="235" t="s">
        <v>135</v>
      </c>
    </row>
    <row r="573" s="13" customFormat="1">
      <c r="A573" s="13"/>
      <c r="B573" s="224"/>
      <c r="C573" s="225"/>
      <c r="D573" s="226" t="s">
        <v>147</v>
      </c>
      <c r="E573" s="227" t="s">
        <v>19</v>
      </c>
      <c r="F573" s="228" t="s">
        <v>735</v>
      </c>
      <c r="G573" s="225"/>
      <c r="H573" s="229">
        <v>10.73</v>
      </c>
      <c r="I573" s="230"/>
      <c r="J573" s="225"/>
      <c r="K573" s="225"/>
      <c r="L573" s="231"/>
      <c r="M573" s="232"/>
      <c r="N573" s="233"/>
      <c r="O573" s="233"/>
      <c r="P573" s="233"/>
      <c r="Q573" s="233"/>
      <c r="R573" s="233"/>
      <c r="S573" s="233"/>
      <c r="T573" s="234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5" t="s">
        <v>147</v>
      </c>
      <c r="AU573" s="235" t="s">
        <v>144</v>
      </c>
      <c r="AV573" s="13" t="s">
        <v>144</v>
      </c>
      <c r="AW573" s="13" t="s">
        <v>36</v>
      </c>
      <c r="AX573" s="13" t="s">
        <v>76</v>
      </c>
      <c r="AY573" s="235" t="s">
        <v>135</v>
      </c>
    </row>
    <row r="574" s="14" customFormat="1">
      <c r="A574" s="14"/>
      <c r="B574" s="236"/>
      <c r="C574" s="237"/>
      <c r="D574" s="226" t="s">
        <v>147</v>
      </c>
      <c r="E574" s="238" t="s">
        <v>19</v>
      </c>
      <c r="F574" s="239" t="s">
        <v>149</v>
      </c>
      <c r="G574" s="237"/>
      <c r="H574" s="240">
        <v>48.32</v>
      </c>
      <c r="I574" s="241"/>
      <c r="J574" s="237"/>
      <c r="K574" s="237"/>
      <c r="L574" s="242"/>
      <c r="M574" s="243"/>
      <c r="N574" s="244"/>
      <c r="O574" s="244"/>
      <c r="P574" s="244"/>
      <c r="Q574" s="244"/>
      <c r="R574" s="244"/>
      <c r="S574" s="244"/>
      <c r="T574" s="245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46" t="s">
        <v>147</v>
      </c>
      <c r="AU574" s="246" t="s">
        <v>144</v>
      </c>
      <c r="AV574" s="14" t="s">
        <v>143</v>
      </c>
      <c r="AW574" s="14" t="s">
        <v>36</v>
      </c>
      <c r="AX574" s="14" t="s">
        <v>84</v>
      </c>
      <c r="AY574" s="246" t="s">
        <v>135</v>
      </c>
    </row>
    <row r="575" s="2" customFormat="1" ht="16.5" customHeight="1">
      <c r="A575" s="40"/>
      <c r="B575" s="41"/>
      <c r="C575" s="257" t="s">
        <v>736</v>
      </c>
      <c r="D575" s="257" t="s">
        <v>262</v>
      </c>
      <c r="E575" s="258" t="s">
        <v>737</v>
      </c>
      <c r="F575" s="259" t="s">
        <v>738</v>
      </c>
      <c r="G575" s="260" t="s">
        <v>446</v>
      </c>
      <c r="H575" s="261">
        <v>52.186</v>
      </c>
      <c r="I575" s="262"/>
      <c r="J575" s="263">
        <f>ROUND(I575*H575,2)</f>
        <v>0</v>
      </c>
      <c r="K575" s="259" t="s">
        <v>142</v>
      </c>
      <c r="L575" s="264"/>
      <c r="M575" s="265" t="s">
        <v>19</v>
      </c>
      <c r="N575" s="266" t="s">
        <v>48</v>
      </c>
      <c r="O575" s="86"/>
      <c r="P575" s="215">
        <f>O575*H575</f>
        <v>0</v>
      </c>
      <c r="Q575" s="215">
        <v>0.00020000000000000001</v>
      </c>
      <c r="R575" s="215">
        <f>Q575*H575</f>
        <v>0.010437200000000001</v>
      </c>
      <c r="S575" s="215">
        <v>0</v>
      </c>
      <c r="T575" s="216">
        <f>S575*H575</f>
        <v>0</v>
      </c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R575" s="217" t="s">
        <v>237</v>
      </c>
      <c r="AT575" s="217" t="s">
        <v>262</v>
      </c>
      <c r="AU575" s="217" t="s">
        <v>144</v>
      </c>
      <c r="AY575" s="19" t="s">
        <v>135</v>
      </c>
      <c r="BE575" s="218">
        <f>IF(N575="základní",J575,0)</f>
        <v>0</v>
      </c>
      <c r="BF575" s="218">
        <f>IF(N575="snížená",J575,0)</f>
        <v>0</v>
      </c>
      <c r="BG575" s="218">
        <f>IF(N575="zákl. přenesená",J575,0)</f>
        <v>0</v>
      </c>
      <c r="BH575" s="218">
        <f>IF(N575="sníž. přenesená",J575,0)</f>
        <v>0</v>
      </c>
      <c r="BI575" s="218">
        <f>IF(N575="nulová",J575,0)</f>
        <v>0</v>
      </c>
      <c r="BJ575" s="19" t="s">
        <v>144</v>
      </c>
      <c r="BK575" s="218">
        <f>ROUND(I575*H575,2)</f>
        <v>0</v>
      </c>
      <c r="BL575" s="19" t="s">
        <v>184</v>
      </c>
      <c r="BM575" s="217" t="s">
        <v>739</v>
      </c>
    </row>
    <row r="576" s="13" customFormat="1">
      <c r="A576" s="13"/>
      <c r="B576" s="224"/>
      <c r="C576" s="225"/>
      <c r="D576" s="226" t="s">
        <v>147</v>
      </c>
      <c r="E576" s="225"/>
      <c r="F576" s="228" t="s">
        <v>740</v>
      </c>
      <c r="G576" s="225"/>
      <c r="H576" s="229">
        <v>52.186</v>
      </c>
      <c r="I576" s="230"/>
      <c r="J576" s="225"/>
      <c r="K576" s="225"/>
      <c r="L576" s="231"/>
      <c r="M576" s="232"/>
      <c r="N576" s="233"/>
      <c r="O576" s="233"/>
      <c r="P576" s="233"/>
      <c r="Q576" s="233"/>
      <c r="R576" s="233"/>
      <c r="S576" s="233"/>
      <c r="T576" s="234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5" t="s">
        <v>147</v>
      </c>
      <c r="AU576" s="235" t="s">
        <v>144</v>
      </c>
      <c r="AV576" s="13" t="s">
        <v>144</v>
      </c>
      <c r="AW576" s="13" t="s">
        <v>4</v>
      </c>
      <c r="AX576" s="13" t="s">
        <v>84</v>
      </c>
      <c r="AY576" s="235" t="s">
        <v>135</v>
      </c>
    </row>
    <row r="577" s="2" customFormat="1" ht="21.75" customHeight="1">
      <c r="A577" s="40"/>
      <c r="B577" s="41"/>
      <c r="C577" s="206" t="s">
        <v>741</v>
      </c>
      <c r="D577" s="206" t="s">
        <v>138</v>
      </c>
      <c r="E577" s="207" t="s">
        <v>742</v>
      </c>
      <c r="F577" s="208" t="s">
        <v>743</v>
      </c>
      <c r="G577" s="209" t="s">
        <v>446</v>
      </c>
      <c r="H577" s="210">
        <v>4.2000000000000002</v>
      </c>
      <c r="I577" s="211"/>
      <c r="J577" s="212">
        <f>ROUND(I577*H577,2)</f>
        <v>0</v>
      </c>
      <c r="K577" s="208" t="s">
        <v>142</v>
      </c>
      <c r="L577" s="46"/>
      <c r="M577" s="213" t="s">
        <v>19</v>
      </c>
      <c r="N577" s="214" t="s">
        <v>48</v>
      </c>
      <c r="O577" s="86"/>
      <c r="P577" s="215">
        <f>O577*H577</f>
        <v>0</v>
      </c>
      <c r="Q577" s="215">
        <v>4.1999999999999998E-05</v>
      </c>
      <c r="R577" s="215">
        <f>Q577*H577</f>
        <v>0.00017640000000000001</v>
      </c>
      <c r="S577" s="215">
        <v>0</v>
      </c>
      <c r="T577" s="216">
        <f>S577*H577</f>
        <v>0</v>
      </c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R577" s="217" t="s">
        <v>184</v>
      </c>
      <c r="AT577" s="217" t="s">
        <v>138</v>
      </c>
      <c r="AU577" s="217" t="s">
        <v>144</v>
      </c>
      <c r="AY577" s="19" t="s">
        <v>135</v>
      </c>
      <c r="BE577" s="218">
        <f>IF(N577="základní",J577,0)</f>
        <v>0</v>
      </c>
      <c r="BF577" s="218">
        <f>IF(N577="snížená",J577,0)</f>
        <v>0</v>
      </c>
      <c r="BG577" s="218">
        <f>IF(N577="zákl. přenesená",J577,0)</f>
        <v>0</v>
      </c>
      <c r="BH577" s="218">
        <f>IF(N577="sníž. přenesená",J577,0)</f>
        <v>0</v>
      </c>
      <c r="BI577" s="218">
        <f>IF(N577="nulová",J577,0)</f>
        <v>0</v>
      </c>
      <c r="BJ577" s="19" t="s">
        <v>144</v>
      </c>
      <c r="BK577" s="218">
        <f>ROUND(I577*H577,2)</f>
        <v>0</v>
      </c>
      <c r="BL577" s="19" t="s">
        <v>184</v>
      </c>
      <c r="BM577" s="217" t="s">
        <v>744</v>
      </c>
    </row>
    <row r="578" s="2" customFormat="1">
      <c r="A578" s="40"/>
      <c r="B578" s="41"/>
      <c r="C578" s="42"/>
      <c r="D578" s="219" t="s">
        <v>145</v>
      </c>
      <c r="E578" s="42"/>
      <c r="F578" s="220" t="s">
        <v>745</v>
      </c>
      <c r="G578" s="42"/>
      <c r="H578" s="42"/>
      <c r="I578" s="221"/>
      <c r="J578" s="42"/>
      <c r="K578" s="42"/>
      <c r="L578" s="46"/>
      <c r="M578" s="222"/>
      <c r="N578" s="223"/>
      <c r="O578" s="86"/>
      <c r="P578" s="86"/>
      <c r="Q578" s="86"/>
      <c r="R578" s="86"/>
      <c r="S578" s="86"/>
      <c r="T578" s="87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T578" s="19" t="s">
        <v>145</v>
      </c>
      <c r="AU578" s="19" t="s">
        <v>144</v>
      </c>
    </row>
    <row r="579" s="13" customFormat="1">
      <c r="A579" s="13"/>
      <c r="B579" s="224"/>
      <c r="C579" s="225"/>
      <c r="D579" s="226" t="s">
        <v>147</v>
      </c>
      <c r="E579" s="227" t="s">
        <v>19</v>
      </c>
      <c r="F579" s="228" t="s">
        <v>746</v>
      </c>
      <c r="G579" s="225"/>
      <c r="H579" s="229">
        <v>4.2000000000000002</v>
      </c>
      <c r="I579" s="230"/>
      <c r="J579" s="225"/>
      <c r="K579" s="225"/>
      <c r="L579" s="231"/>
      <c r="M579" s="232"/>
      <c r="N579" s="233"/>
      <c r="O579" s="233"/>
      <c r="P579" s="233"/>
      <c r="Q579" s="233"/>
      <c r="R579" s="233"/>
      <c r="S579" s="233"/>
      <c r="T579" s="234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5" t="s">
        <v>147</v>
      </c>
      <c r="AU579" s="235" t="s">
        <v>144</v>
      </c>
      <c r="AV579" s="13" t="s">
        <v>144</v>
      </c>
      <c r="AW579" s="13" t="s">
        <v>36</v>
      </c>
      <c r="AX579" s="13" t="s">
        <v>76</v>
      </c>
      <c r="AY579" s="235" t="s">
        <v>135</v>
      </c>
    </row>
    <row r="580" s="14" customFormat="1">
      <c r="A580" s="14"/>
      <c r="B580" s="236"/>
      <c r="C580" s="237"/>
      <c r="D580" s="226" t="s">
        <v>147</v>
      </c>
      <c r="E580" s="238" t="s">
        <v>19</v>
      </c>
      <c r="F580" s="239" t="s">
        <v>149</v>
      </c>
      <c r="G580" s="237"/>
      <c r="H580" s="240">
        <v>4.2000000000000002</v>
      </c>
      <c r="I580" s="241"/>
      <c r="J580" s="237"/>
      <c r="K580" s="237"/>
      <c r="L580" s="242"/>
      <c r="M580" s="243"/>
      <c r="N580" s="244"/>
      <c r="O580" s="244"/>
      <c r="P580" s="244"/>
      <c r="Q580" s="244"/>
      <c r="R580" s="244"/>
      <c r="S580" s="244"/>
      <c r="T580" s="245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46" t="s">
        <v>147</v>
      </c>
      <c r="AU580" s="246" t="s">
        <v>144</v>
      </c>
      <c r="AV580" s="14" t="s">
        <v>143</v>
      </c>
      <c r="AW580" s="14" t="s">
        <v>36</v>
      </c>
      <c r="AX580" s="14" t="s">
        <v>84</v>
      </c>
      <c r="AY580" s="246" t="s">
        <v>135</v>
      </c>
    </row>
    <row r="581" s="2" customFormat="1" ht="16.5" customHeight="1">
      <c r="A581" s="40"/>
      <c r="B581" s="41"/>
      <c r="C581" s="257" t="s">
        <v>747</v>
      </c>
      <c r="D581" s="257" t="s">
        <v>262</v>
      </c>
      <c r="E581" s="258" t="s">
        <v>748</v>
      </c>
      <c r="F581" s="259" t="s">
        <v>749</v>
      </c>
      <c r="G581" s="260" t="s">
        <v>446</v>
      </c>
      <c r="H581" s="261">
        <v>4.5359999999999996</v>
      </c>
      <c r="I581" s="262"/>
      <c r="J581" s="263">
        <f>ROUND(I581*H581,2)</f>
        <v>0</v>
      </c>
      <c r="K581" s="259" t="s">
        <v>142</v>
      </c>
      <c r="L581" s="264"/>
      <c r="M581" s="265" t="s">
        <v>19</v>
      </c>
      <c r="N581" s="266" t="s">
        <v>48</v>
      </c>
      <c r="O581" s="86"/>
      <c r="P581" s="215">
        <f>O581*H581</f>
        <v>0</v>
      </c>
      <c r="Q581" s="215">
        <v>0.00021000000000000001</v>
      </c>
      <c r="R581" s="215">
        <f>Q581*H581</f>
        <v>0.00095255999999999997</v>
      </c>
      <c r="S581" s="215">
        <v>0</v>
      </c>
      <c r="T581" s="216">
        <f>S581*H581</f>
        <v>0</v>
      </c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R581" s="217" t="s">
        <v>237</v>
      </c>
      <c r="AT581" s="217" t="s">
        <v>262</v>
      </c>
      <c r="AU581" s="217" t="s">
        <v>144</v>
      </c>
      <c r="AY581" s="19" t="s">
        <v>135</v>
      </c>
      <c r="BE581" s="218">
        <f>IF(N581="základní",J581,0)</f>
        <v>0</v>
      </c>
      <c r="BF581" s="218">
        <f>IF(N581="snížená",J581,0)</f>
        <v>0</v>
      </c>
      <c r="BG581" s="218">
        <f>IF(N581="zákl. přenesená",J581,0)</f>
        <v>0</v>
      </c>
      <c r="BH581" s="218">
        <f>IF(N581="sníž. přenesená",J581,0)</f>
        <v>0</v>
      </c>
      <c r="BI581" s="218">
        <f>IF(N581="nulová",J581,0)</f>
        <v>0</v>
      </c>
      <c r="BJ581" s="19" t="s">
        <v>144</v>
      </c>
      <c r="BK581" s="218">
        <f>ROUND(I581*H581,2)</f>
        <v>0</v>
      </c>
      <c r="BL581" s="19" t="s">
        <v>184</v>
      </c>
      <c r="BM581" s="217" t="s">
        <v>750</v>
      </c>
    </row>
    <row r="582" s="13" customFormat="1">
      <c r="A582" s="13"/>
      <c r="B582" s="224"/>
      <c r="C582" s="225"/>
      <c r="D582" s="226" t="s">
        <v>147</v>
      </c>
      <c r="E582" s="225"/>
      <c r="F582" s="228" t="s">
        <v>751</v>
      </c>
      <c r="G582" s="225"/>
      <c r="H582" s="229">
        <v>4.5359999999999996</v>
      </c>
      <c r="I582" s="230"/>
      <c r="J582" s="225"/>
      <c r="K582" s="225"/>
      <c r="L582" s="231"/>
      <c r="M582" s="232"/>
      <c r="N582" s="233"/>
      <c r="O582" s="233"/>
      <c r="P582" s="233"/>
      <c r="Q582" s="233"/>
      <c r="R582" s="233"/>
      <c r="S582" s="233"/>
      <c r="T582" s="234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5" t="s">
        <v>147</v>
      </c>
      <c r="AU582" s="235" t="s">
        <v>144</v>
      </c>
      <c r="AV582" s="13" t="s">
        <v>144</v>
      </c>
      <c r="AW582" s="13" t="s">
        <v>4</v>
      </c>
      <c r="AX582" s="13" t="s">
        <v>84</v>
      </c>
      <c r="AY582" s="235" t="s">
        <v>135</v>
      </c>
    </row>
    <row r="583" s="2" customFormat="1" ht="37.8" customHeight="1">
      <c r="A583" s="40"/>
      <c r="B583" s="41"/>
      <c r="C583" s="206" t="s">
        <v>752</v>
      </c>
      <c r="D583" s="206" t="s">
        <v>138</v>
      </c>
      <c r="E583" s="207" t="s">
        <v>753</v>
      </c>
      <c r="F583" s="208" t="s">
        <v>754</v>
      </c>
      <c r="G583" s="209" t="s">
        <v>141</v>
      </c>
      <c r="H583" s="210">
        <v>49.509999999999998</v>
      </c>
      <c r="I583" s="211"/>
      <c r="J583" s="212">
        <f>ROUND(I583*H583,2)</f>
        <v>0</v>
      </c>
      <c r="K583" s="208" t="s">
        <v>142</v>
      </c>
      <c r="L583" s="46"/>
      <c r="M583" s="213" t="s">
        <v>19</v>
      </c>
      <c r="N583" s="214" t="s">
        <v>48</v>
      </c>
      <c r="O583" s="86"/>
      <c r="P583" s="215">
        <f>O583*H583</f>
        <v>0</v>
      </c>
      <c r="Q583" s="215">
        <v>0</v>
      </c>
      <c r="R583" s="215">
        <f>Q583*H583</f>
        <v>0</v>
      </c>
      <c r="S583" s="215">
        <v>0</v>
      </c>
      <c r="T583" s="216">
        <f>S583*H583</f>
        <v>0</v>
      </c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R583" s="217" t="s">
        <v>184</v>
      </c>
      <c r="AT583" s="217" t="s">
        <v>138</v>
      </c>
      <c r="AU583" s="217" t="s">
        <v>144</v>
      </c>
      <c r="AY583" s="19" t="s">
        <v>135</v>
      </c>
      <c r="BE583" s="218">
        <f>IF(N583="základní",J583,0)</f>
        <v>0</v>
      </c>
      <c r="BF583" s="218">
        <f>IF(N583="snížená",J583,0)</f>
        <v>0</v>
      </c>
      <c r="BG583" s="218">
        <f>IF(N583="zákl. přenesená",J583,0)</f>
        <v>0</v>
      </c>
      <c r="BH583" s="218">
        <f>IF(N583="sníž. přenesená",J583,0)</f>
        <v>0</v>
      </c>
      <c r="BI583" s="218">
        <f>IF(N583="nulová",J583,0)</f>
        <v>0</v>
      </c>
      <c r="BJ583" s="19" t="s">
        <v>144</v>
      </c>
      <c r="BK583" s="218">
        <f>ROUND(I583*H583,2)</f>
        <v>0</v>
      </c>
      <c r="BL583" s="19" t="s">
        <v>184</v>
      </c>
      <c r="BM583" s="217" t="s">
        <v>755</v>
      </c>
    </row>
    <row r="584" s="2" customFormat="1">
      <c r="A584" s="40"/>
      <c r="B584" s="41"/>
      <c r="C584" s="42"/>
      <c r="D584" s="219" t="s">
        <v>145</v>
      </c>
      <c r="E584" s="42"/>
      <c r="F584" s="220" t="s">
        <v>756</v>
      </c>
      <c r="G584" s="42"/>
      <c r="H584" s="42"/>
      <c r="I584" s="221"/>
      <c r="J584" s="42"/>
      <c r="K584" s="42"/>
      <c r="L584" s="46"/>
      <c r="M584" s="222"/>
      <c r="N584" s="223"/>
      <c r="O584" s="86"/>
      <c r="P584" s="86"/>
      <c r="Q584" s="86"/>
      <c r="R584" s="86"/>
      <c r="S584" s="86"/>
      <c r="T584" s="87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T584" s="19" t="s">
        <v>145</v>
      </c>
      <c r="AU584" s="19" t="s">
        <v>144</v>
      </c>
    </row>
    <row r="585" s="15" customFormat="1">
      <c r="A585" s="15"/>
      <c r="B585" s="247"/>
      <c r="C585" s="248"/>
      <c r="D585" s="226" t="s">
        <v>147</v>
      </c>
      <c r="E585" s="249" t="s">
        <v>19</v>
      </c>
      <c r="F585" s="250" t="s">
        <v>254</v>
      </c>
      <c r="G585" s="248"/>
      <c r="H585" s="249" t="s">
        <v>19</v>
      </c>
      <c r="I585" s="251"/>
      <c r="J585" s="248"/>
      <c r="K585" s="248"/>
      <c r="L585" s="252"/>
      <c r="M585" s="253"/>
      <c r="N585" s="254"/>
      <c r="O585" s="254"/>
      <c r="P585" s="254"/>
      <c r="Q585" s="254"/>
      <c r="R585" s="254"/>
      <c r="S585" s="254"/>
      <c r="T585" s="25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T585" s="256" t="s">
        <v>147</v>
      </c>
      <c r="AU585" s="256" t="s">
        <v>144</v>
      </c>
      <c r="AV585" s="15" t="s">
        <v>84</v>
      </c>
      <c r="AW585" s="15" t="s">
        <v>36</v>
      </c>
      <c r="AX585" s="15" t="s">
        <v>76</v>
      </c>
      <c r="AY585" s="256" t="s">
        <v>135</v>
      </c>
    </row>
    <row r="586" s="13" customFormat="1">
      <c r="A586" s="13"/>
      <c r="B586" s="224"/>
      <c r="C586" s="225"/>
      <c r="D586" s="226" t="s">
        <v>147</v>
      </c>
      <c r="E586" s="227" t="s">
        <v>19</v>
      </c>
      <c r="F586" s="228" t="s">
        <v>165</v>
      </c>
      <c r="G586" s="225"/>
      <c r="H586" s="229">
        <v>5.6200000000000001</v>
      </c>
      <c r="I586" s="230"/>
      <c r="J586" s="225"/>
      <c r="K586" s="225"/>
      <c r="L586" s="231"/>
      <c r="M586" s="232"/>
      <c r="N586" s="233"/>
      <c r="O586" s="233"/>
      <c r="P586" s="233"/>
      <c r="Q586" s="233"/>
      <c r="R586" s="233"/>
      <c r="S586" s="233"/>
      <c r="T586" s="234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5" t="s">
        <v>147</v>
      </c>
      <c r="AU586" s="235" t="s">
        <v>144</v>
      </c>
      <c r="AV586" s="13" t="s">
        <v>144</v>
      </c>
      <c r="AW586" s="13" t="s">
        <v>36</v>
      </c>
      <c r="AX586" s="13" t="s">
        <v>76</v>
      </c>
      <c r="AY586" s="235" t="s">
        <v>135</v>
      </c>
    </row>
    <row r="587" s="13" customFormat="1">
      <c r="A587" s="13"/>
      <c r="B587" s="224"/>
      <c r="C587" s="225"/>
      <c r="D587" s="226" t="s">
        <v>147</v>
      </c>
      <c r="E587" s="227" t="s">
        <v>19</v>
      </c>
      <c r="F587" s="228" t="s">
        <v>168</v>
      </c>
      <c r="G587" s="225"/>
      <c r="H587" s="229">
        <v>10.460000000000001</v>
      </c>
      <c r="I587" s="230"/>
      <c r="J587" s="225"/>
      <c r="K587" s="225"/>
      <c r="L587" s="231"/>
      <c r="M587" s="232"/>
      <c r="N587" s="233"/>
      <c r="O587" s="233"/>
      <c r="P587" s="233"/>
      <c r="Q587" s="233"/>
      <c r="R587" s="233"/>
      <c r="S587" s="233"/>
      <c r="T587" s="234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5" t="s">
        <v>147</v>
      </c>
      <c r="AU587" s="235" t="s">
        <v>144</v>
      </c>
      <c r="AV587" s="13" t="s">
        <v>144</v>
      </c>
      <c r="AW587" s="13" t="s">
        <v>36</v>
      </c>
      <c r="AX587" s="13" t="s">
        <v>76</v>
      </c>
      <c r="AY587" s="235" t="s">
        <v>135</v>
      </c>
    </row>
    <row r="588" s="13" customFormat="1">
      <c r="A588" s="13"/>
      <c r="B588" s="224"/>
      <c r="C588" s="225"/>
      <c r="D588" s="226" t="s">
        <v>147</v>
      </c>
      <c r="E588" s="227" t="s">
        <v>19</v>
      </c>
      <c r="F588" s="228" t="s">
        <v>169</v>
      </c>
      <c r="G588" s="225"/>
      <c r="H588" s="229">
        <v>19.699999999999999</v>
      </c>
      <c r="I588" s="230"/>
      <c r="J588" s="225"/>
      <c r="K588" s="225"/>
      <c r="L588" s="231"/>
      <c r="M588" s="232"/>
      <c r="N588" s="233"/>
      <c r="O588" s="233"/>
      <c r="P588" s="233"/>
      <c r="Q588" s="233"/>
      <c r="R588" s="233"/>
      <c r="S588" s="233"/>
      <c r="T588" s="234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5" t="s">
        <v>147</v>
      </c>
      <c r="AU588" s="235" t="s">
        <v>144</v>
      </c>
      <c r="AV588" s="13" t="s">
        <v>144</v>
      </c>
      <c r="AW588" s="13" t="s">
        <v>36</v>
      </c>
      <c r="AX588" s="13" t="s">
        <v>76</v>
      </c>
      <c r="AY588" s="235" t="s">
        <v>135</v>
      </c>
    </row>
    <row r="589" s="13" customFormat="1">
      <c r="A589" s="13"/>
      <c r="B589" s="224"/>
      <c r="C589" s="225"/>
      <c r="D589" s="226" t="s">
        <v>147</v>
      </c>
      <c r="E589" s="227" t="s">
        <v>19</v>
      </c>
      <c r="F589" s="228" t="s">
        <v>170</v>
      </c>
      <c r="G589" s="225"/>
      <c r="H589" s="229">
        <v>2</v>
      </c>
      <c r="I589" s="230"/>
      <c r="J589" s="225"/>
      <c r="K589" s="225"/>
      <c r="L589" s="231"/>
      <c r="M589" s="232"/>
      <c r="N589" s="233"/>
      <c r="O589" s="233"/>
      <c r="P589" s="233"/>
      <c r="Q589" s="233"/>
      <c r="R589" s="233"/>
      <c r="S589" s="233"/>
      <c r="T589" s="234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5" t="s">
        <v>147</v>
      </c>
      <c r="AU589" s="235" t="s">
        <v>144</v>
      </c>
      <c r="AV589" s="13" t="s">
        <v>144</v>
      </c>
      <c r="AW589" s="13" t="s">
        <v>36</v>
      </c>
      <c r="AX589" s="13" t="s">
        <v>76</v>
      </c>
      <c r="AY589" s="235" t="s">
        <v>135</v>
      </c>
    </row>
    <row r="590" s="13" customFormat="1">
      <c r="A590" s="13"/>
      <c r="B590" s="224"/>
      <c r="C590" s="225"/>
      <c r="D590" s="226" t="s">
        <v>147</v>
      </c>
      <c r="E590" s="227" t="s">
        <v>19</v>
      </c>
      <c r="F590" s="228" t="s">
        <v>171</v>
      </c>
      <c r="G590" s="225"/>
      <c r="H590" s="229">
        <v>11.73</v>
      </c>
      <c r="I590" s="230"/>
      <c r="J590" s="225"/>
      <c r="K590" s="225"/>
      <c r="L590" s="231"/>
      <c r="M590" s="232"/>
      <c r="N590" s="233"/>
      <c r="O590" s="233"/>
      <c r="P590" s="233"/>
      <c r="Q590" s="233"/>
      <c r="R590" s="233"/>
      <c r="S590" s="233"/>
      <c r="T590" s="234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5" t="s">
        <v>147</v>
      </c>
      <c r="AU590" s="235" t="s">
        <v>144</v>
      </c>
      <c r="AV590" s="13" t="s">
        <v>144</v>
      </c>
      <c r="AW590" s="13" t="s">
        <v>36</v>
      </c>
      <c r="AX590" s="13" t="s">
        <v>76</v>
      </c>
      <c r="AY590" s="235" t="s">
        <v>135</v>
      </c>
    </row>
    <row r="591" s="14" customFormat="1">
      <c r="A591" s="14"/>
      <c r="B591" s="236"/>
      <c r="C591" s="237"/>
      <c r="D591" s="226" t="s">
        <v>147</v>
      </c>
      <c r="E591" s="238" t="s">
        <v>19</v>
      </c>
      <c r="F591" s="239" t="s">
        <v>149</v>
      </c>
      <c r="G591" s="237"/>
      <c r="H591" s="240">
        <v>49.509999999999998</v>
      </c>
      <c r="I591" s="241"/>
      <c r="J591" s="237"/>
      <c r="K591" s="237"/>
      <c r="L591" s="242"/>
      <c r="M591" s="243"/>
      <c r="N591" s="244"/>
      <c r="O591" s="244"/>
      <c r="P591" s="244"/>
      <c r="Q591" s="244"/>
      <c r="R591" s="244"/>
      <c r="S591" s="244"/>
      <c r="T591" s="245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46" t="s">
        <v>147</v>
      </c>
      <c r="AU591" s="246" t="s">
        <v>144</v>
      </c>
      <c r="AV591" s="14" t="s">
        <v>143</v>
      </c>
      <c r="AW591" s="14" t="s">
        <v>36</v>
      </c>
      <c r="AX591" s="14" t="s">
        <v>84</v>
      </c>
      <c r="AY591" s="246" t="s">
        <v>135</v>
      </c>
    </row>
    <row r="592" s="2" customFormat="1" ht="24.15" customHeight="1">
      <c r="A592" s="40"/>
      <c r="B592" s="41"/>
      <c r="C592" s="257" t="s">
        <v>757</v>
      </c>
      <c r="D592" s="257" t="s">
        <v>262</v>
      </c>
      <c r="E592" s="258" t="s">
        <v>758</v>
      </c>
      <c r="F592" s="259" t="s">
        <v>759</v>
      </c>
      <c r="G592" s="260" t="s">
        <v>141</v>
      </c>
      <c r="H592" s="261">
        <v>53.470999999999997</v>
      </c>
      <c r="I592" s="262"/>
      <c r="J592" s="263">
        <f>ROUND(I592*H592,2)</f>
        <v>0</v>
      </c>
      <c r="K592" s="259" t="s">
        <v>142</v>
      </c>
      <c r="L592" s="264"/>
      <c r="M592" s="265" t="s">
        <v>19</v>
      </c>
      <c r="N592" s="266" t="s">
        <v>48</v>
      </c>
      <c r="O592" s="86"/>
      <c r="P592" s="215">
        <f>O592*H592</f>
        <v>0</v>
      </c>
      <c r="Q592" s="215">
        <v>0.0064000000000000003</v>
      </c>
      <c r="R592" s="215">
        <f>Q592*H592</f>
        <v>0.34221439999999997</v>
      </c>
      <c r="S592" s="215">
        <v>0</v>
      </c>
      <c r="T592" s="216">
        <f>S592*H592</f>
        <v>0</v>
      </c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R592" s="217" t="s">
        <v>237</v>
      </c>
      <c r="AT592" s="217" t="s">
        <v>262</v>
      </c>
      <c r="AU592" s="217" t="s">
        <v>144</v>
      </c>
      <c r="AY592" s="19" t="s">
        <v>135</v>
      </c>
      <c r="BE592" s="218">
        <f>IF(N592="základní",J592,0)</f>
        <v>0</v>
      </c>
      <c r="BF592" s="218">
        <f>IF(N592="snížená",J592,0)</f>
        <v>0</v>
      </c>
      <c r="BG592" s="218">
        <f>IF(N592="zákl. přenesená",J592,0)</f>
        <v>0</v>
      </c>
      <c r="BH592" s="218">
        <f>IF(N592="sníž. přenesená",J592,0)</f>
        <v>0</v>
      </c>
      <c r="BI592" s="218">
        <f>IF(N592="nulová",J592,0)</f>
        <v>0</v>
      </c>
      <c r="BJ592" s="19" t="s">
        <v>144</v>
      </c>
      <c r="BK592" s="218">
        <f>ROUND(I592*H592,2)</f>
        <v>0</v>
      </c>
      <c r="BL592" s="19" t="s">
        <v>184</v>
      </c>
      <c r="BM592" s="217" t="s">
        <v>760</v>
      </c>
    </row>
    <row r="593" s="13" customFormat="1">
      <c r="A593" s="13"/>
      <c r="B593" s="224"/>
      <c r="C593" s="225"/>
      <c r="D593" s="226" t="s">
        <v>147</v>
      </c>
      <c r="E593" s="225"/>
      <c r="F593" s="228" t="s">
        <v>761</v>
      </c>
      <c r="G593" s="225"/>
      <c r="H593" s="229">
        <v>53.470999999999997</v>
      </c>
      <c r="I593" s="230"/>
      <c r="J593" s="225"/>
      <c r="K593" s="225"/>
      <c r="L593" s="231"/>
      <c r="M593" s="232"/>
      <c r="N593" s="233"/>
      <c r="O593" s="233"/>
      <c r="P593" s="233"/>
      <c r="Q593" s="233"/>
      <c r="R593" s="233"/>
      <c r="S593" s="233"/>
      <c r="T593" s="234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5" t="s">
        <v>147</v>
      </c>
      <c r="AU593" s="235" t="s">
        <v>144</v>
      </c>
      <c r="AV593" s="13" t="s">
        <v>144</v>
      </c>
      <c r="AW593" s="13" t="s">
        <v>4</v>
      </c>
      <c r="AX593" s="13" t="s">
        <v>84</v>
      </c>
      <c r="AY593" s="235" t="s">
        <v>135</v>
      </c>
    </row>
    <row r="594" s="2" customFormat="1" ht="24.15" customHeight="1">
      <c r="A594" s="40"/>
      <c r="B594" s="41"/>
      <c r="C594" s="206" t="s">
        <v>471</v>
      </c>
      <c r="D594" s="206" t="s">
        <v>138</v>
      </c>
      <c r="E594" s="207" t="s">
        <v>762</v>
      </c>
      <c r="F594" s="208" t="s">
        <v>763</v>
      </c>
      <c r="G594" s="209" t="s">
        <v>141</v>
      </c>
      <c r="H594" s="210">
        <v>49.509999999999998</v>
      </c>
      <c r="I594" s="211"/>
      <c r="J594" s="212">
        <f>ROUND(I594*H594,2)</f>
        <v>0</v>
      </c>
      <c r="K594" s="208" t="s">
        <v>142</v>
      </c>
      <c r="L594" s="46"/>
      <c r="M594" s="213" t="s">
        <v>19</v>
      </c>
      <c r="N594" s="214" t="s">
        <v>48</v>
      </c>
      <c r="O594" s="86"/>
      <c r="P594" s="215">
        <f>O594*H594</f>
        <v>0</v>
      </c>
      <c r="Q594" s="215">
        <v>0</v>
      </c>
      <c r="R594" s="215">
        <f>Q594*H594</f>
        <v>0</v>
      </c>
      <c r="S594" s="215">
        <v>0</v>
      </c>
      <c r="T594" s="216">
        <f>S594*H594</f>
        <v>0</v>
      </c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R594" s="217" t="s">
        <v>184</v>
      </c>
      <c r="AT594" s="217" t="s">
        <v>138</v>
      </c>
      <c r="AU594" s="217" t="s">
        <v>144</v>
      </c>
      <c r="AY594" s="19" t="s">
        <v>135</v>
      </c>
      <c r="BE594" s="218">
        <f>IF(N594="základní",J594,0)</f>
        <v>0</v>
      </c>
      <c r="BF594" s="218">
        <f>IF(N594="snížená",J594,0)</f>
        <v>0</v>
      </c>
      <c r="BG594" s="218">
        <f>IF(N594="zákl. přenesená",J594,0)</f>
        <v>0</v>
      </c>
      <c r="BH594" s="218">
        <f>IF(N594="sníž. přenesená",J594,0)</f>
        <v>0</v>
      </c>
      <c r="BI594" s="218">
        <f>IF(N594="nulová",J594,0)</f>
        <v>0</v>
      </c>
      <c r="BJ594" s="19" t="s">
        <v>144</v>
      </c>
      <c r="BK594" s="218">
        <f>ROUND(I594*H594,2)</f>
        <v>0</v>
      </c>
      <c r="BL594" s="19" t="s">
        <v>184</v>
      </c>
      <c r="BM594" s="217" t="s">
        <v>764</v>
      </c>
    </row>
    <row r="595" s="2" customFormat="1">
      <c r="A595" s="40"/>
      <c r="B595" s="41"/>
      <c r="C595" s="42"/>
      <c r="D595" s="219" t="s">
        <v>145</v>
      </c>
      <c r="E595" s="42"/>
      <c r="F595" s="220" t="s">
        <v>765</v>
      </c>
      <c r="G595" s="42"/>
      <c r="H595" s="42"/>
      <c r="I595" s="221"/>
      <c r="J595" s="42"/>
      <c r="K595" s="42"/>
      <c r="L595" s="46"/>
      <c r="M595" s="222"/>
      <c r="N595" s="223"/>
      <c r="O595" s="86"/>
      <c r="P595" s="86"/>
      <c r="Q595" s="86"/>
      <c r="R595" s="86"/>
      <c r="S595" s="86"/>
      <c r="T595" s="87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T595" s="19" t="s">
        <v>145</v>
      </c>
      <c r="AU595" s="19" t="s">
        <v>144</v>
      </c>
    </row>
    <row r="596" s="15" customFormat="1">
      <c r="A596" s="15"/>
      <c r="B596" s="247"/>
      <c r="C596" s="248"/>
      <c r="D596" s="226" t="s">
        <v>147</v>
      </c>
      <c r="E596" s="249" t="s">
        <v>19</v>
      </c>
      <c r="F596" s="250" t="s">
        <v>766</v>
      </c>
      <c r="G596" s="248"/>
      <c r="H596" s="249" t="s">
        <v>19</v>
      </c>
      <c r="I596" s="251"/>
      <c r="J596" s="248"/>
      <c r="K596" s="248"/>
      <c r="L596" s="252"/>
      <c r="M596" s="253"/>
      <c r="N596" s="254"/>
      <c r="O596" s="254"/>
      <c r="P596" s="254"/>
      <c r="Q596" s="254"/>
      <c r="R596" s="254"/>
      <c r="S596" s="254"/>
      <c r="T596" s="25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T596" s="256" t="s">
        <v>147</v>
      </c>
      <c r="AU596" s="256" t="s">
        <v>144</v>
      </c>
      <c r="AV596" s="15" t="s">
        <v>84</v>
      </c>
      <c r="AW596" s="15" t="s">
        <v>36</v>
      </c>
      <c r="AX596" s="15" t="s">
        <v>76</v>
      </c>
      <c r="AY596" s="256" t="s">
        <v>135</v>
      </c>
    </row>
    <row r="597" s="13" customFormat="1">
      <c r="A597" s="13"/>
      <c r="B597" s="224"/>
      <c r="C597" s="225"/>
      <c r="D597" s="226" t="s">
        <v>147</v>
      </c>
      <c r="E597" s="227" t="s">
        <v>19</v>
      </c>
      <c r="F597" s="228" t="s">
        <v>165</v>
      </c>
      <c r="G597" s="225"/>
      <c r="H597" s="229">
        <v>5.6200000000000001</v>
      </c>
      <c r="I597" s="230"/>
      <c r="J597" s="225"/>
      <c r="K597" s="225"/>
      <c r="L597" s="231"/>
      <c r="M597" s="232"/>
      <c r="N597" s="233"/>
      <c r="O597" s="233"/>
      <c r="P597" s="233"/>
      <c r="Q597" s="233"/>
      <c r="R597" s="233"/>
      <c r="S597" s="233"/>
      <c r="T597" s="234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5" t="s">
        <v>147</v>
      </c>
      <c r="AU597" s="235" t="s">
        <v>144</v>
      </c>
      <c r="AV597" s="13" t="s">
        <v>144</v>
      </c>
      <c r="AW597" s="13" t="s">
        <v>36</v>
      </c>
      <c r="AX597" s="13" t="s">
        <v>76</v>
      </c>
      <c r="AY597" s="235" t="s">
        <v>135</v>
      </c>
    </row>
    <row r="598" s="13" customFormat="1">
      <c r="A598" s="13"/>
      <c r="B598" s="224"/>
      <c r="C598" s="225"/>
      <c r="D598" s="226" t="s">
        <v>147</v>
      </c>
      <c r="E598" s="227" t="s">
        <v>19</v>
      </c>
      <c r="F598" s="228" t="s">
        <v>168</v>
      </c>
      <c r="G598" s="225"/>
      <c r="H598" s="229">
        <v>10.460000000000001</v>
      </c>
      <c r="I598" s="230"/>
      <c r="J598" s="225"/>
      <c r="K598" s="225"/>
      <c r="L598" s="231"/>
      <c r="M598" s="232"/>
      <c r="N598" s="233"/>
      <c r="O598" s="233"/>
      <c r="P598" s="233"/>
      <c r="Q598" s="233"/>
      <c r="R598" s="233"/>
      <c r="S598" s="233"/>
      <c r="T598" s="234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5" t="s">
        <v>147</v>
      </c>
      <c r="AU598" s="235" t="s">
        <v>144</v>
      </c>
      <c r="AV598" s="13" t="s">
        <v>144</v>
      </c>
      <c r="AW598" s="13" t="s">
        <v>36</v>
      </c>
      <c r="AX598" s="13" t="s">
        <v>76</v>
      </c>
      <c r="AY598" s="235" t="s">
        <v>135</v>
      </c>
    </row>
    <row r="599" s="13" customFormat="1">
      <c r="A599" s="13"/>
      <c r="B599" s="224"/>
      <c r="C599" s="225"/>
      <c r="D599" s="226" t="s">
        <v>147</v>
      </c>
      <c r="E599" s="227" t="s">
        <v>19</v>
      </c>
      <c r="F599" s="228" t="s">
        <v>169</v>
      </c>
      <c r="G599" s="225"/>
      <c r="H599" s="229">
        <v>19.699999999999999</v>
      </c>
      <c r="I599" s="230"/>
      <c r="J599" s="225"/>
      <c r="K599" s="225"/>
      <c r="L599" s="231"/>
      <c r="M599" s="232"/>
      <c r="N599" s="233"/>
      <c r="O599" s="233"/>
      <c r="P599" s="233"/>
      <c r="Q599" s="233"/>
      <c r="R599" s="233"/>
      <c r="S599" s="233"/>
      <c r="T599" s="234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5" t="s">
        <v>147</v>
      </c>
      <c r="AU599" s="235" t="s">
        <v>144</v>
      </c>
      <c r="AV599" s="13" t="s">
        <v>144</v>
      </c>
      <c r="AW599" s="13" t="s">
        <v>36</v>
      </c>
      <c r="AX599" s="13" t="s">
        <v>76</v>
      </c>
      <c r="AY599" s="235" t="s">
        <v>135</v>
      </c>
    </row>
    <row r="600" s="13" customFormat="1">
      <c r="A600" s="13"/>
      <c r="B600" s="224"/>
      <c r="C600" s="225"/>
      <c r="D600" s="226" t="s">
        <v>147</v>
      </c>
      <c r="E600" s="227" t="s">
        <v>19</v>
      </c>
      <c r="F600" s="228" t="s">
        <v>170</v>
      </c>
      <c r="G600" s="225"/>
      <c r="H600" s="229">
        <v>2</v>
      </c>
      <c r="I600" s="230"/>
      <c r="J600" s="225"/>
      <c r="K600" s="225"/>
      <c r="L600" s="231"/>
      <c r="M600" s="232"/>
      <c r="N600" s="233"/>
      <c r="O600" s="233"/>
      <c r="P600" s="233"/>
      <c r="Q600" s="233"/>
      <c r="R600" s="233"/>
      <c r="S600" s="233"/>
      <c r="T600" s="234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5" t="s">
        <v>147</v>
      </c>
      <c r="AU600" s="235" t="s">
        <v>144</v>
      </c>
      <c r="AV600" s="13" t="s">
        <v>144</v>
      </c>
      <c r="AW600" s="13" t="s">
        <v>36</v>
      </c>
      <c r="AX600" s="13" t="s">
        <v>76</v>
      </c>
      <c r="AY600" s="235" t="s">
        <v>135</v>
      </c>
    </row>
    <row r="601" s="13" customFormat="1">
      <c r="A601" s="13"/>
      <c r="B601" s="224"/>
      <c r="C601" s="225"/>
      <c r="D601" s="226" t="s">
        <v>147</v>
      </c>
      <c r="E601" s="227" t="s">
        <v>19</v>
      </c>
      <c r="F601" s="228" t="s">
        <v>171</v>
      </c>
      <c r="G601" s="225"/>
      <c r="H601" s="229">
        <v>11.73</v>
      </c>
      <c r="I601" s="230"/>
      <c r="J601" s="225"/>
      <c r="K601" s="225"/>
      <c r="L601" s="231"/>
      <c r="M601" s="232"/>
      <c r="N601" s="233"/>
      <c r="O601" s="233"/>
      <c r="P601" s="233"/>
      <c r="Q601" s="233"/>
      <c r="R601" s="233"/>
      <c r="S601" s="233"/>
      <c r="T601" s="234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5" t="s">
        <v>147</v>
      </c>
      <c r="AU601" s="235" t="s">
        <v>144</v>
      </c>
      <c r="AV601" s="13" t="s">
        <v>144</v>
      </c>
      <c r="AW601" s="13" t="s">
        <v>36</v>
      </c>
      <c r="AX601" s="13" t="s">
        <v>76</v>
      </c>
      <c r="AY601" s="235" t="s">
        <v>135</v>
      </c>
    </row>
    <row r="602" s="14" customFormat="1">
      <c r="A602" s="14"/>
      <c r="B602" s="236"/>
      <c r="C602" s="237"/>
      <c r="D602" s="226" t="s">
        <v>147</v>
      </c>
      <c r="E602" s="238" t="s">
        <v>19</v>
      </c>
      <c r="F602" s="239" t="s">
        <v>149</v>
      </c>
      <c r="G602" s="237"/>
      <c r="H602" s="240">
        <v>49.509999999999998</v>
      </c>
      <c r="I602" s="241"/>
      <c r="J602" s="237"/>
      <c r="K602" s="237"/>
      <c r="L602" s="242"/>
      <c r="M602" s="243"/>
      <c r="N602" s="244"/>
      <c r="O602" s="244"/>
      <c r="P602" s="244"/>
      <c r="Q602" s="244"/>
      <c r="R602" s="244"/>
      <c r="S602" s="244"/>
      <c r="T602" s="245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46" t="s">
        <v>147</v>
      </c>
      <c r="AU602" s="246" t="s">
        <v>144</v>
      </c>
      <c r="AV602" s="14" t="s">
        <v>143</v>
      </c>
      <c r="AW602" s="14" t="s">
        <v>36</v>
      </c>
      <c r="AX602" s="14" t="s">
        <v>84</v>
      </c>
      <c r="AY602" s="246" t="s">
        <v>135</v>
      </c>
    </row>
    <row r="603" s="2" customFormat="1" ht="24.15" customHeight="1">
      <c r="A603" s="40"/>
      <c r="B603" s="41"/>
      <c r="C603" s="257" t="s">
        <v>767</v>
      </c>
      <c r="D603" s="257" t="s">
        <v>262</v>
      </c>
      <c r="E603" s="258" t="s">
        <v>768</v>
      </c>
      <c r="F603" s="259" t="s">
        <v>769</v>
      </c>
      <c r="G603" s="260" t="s">
        <v>141</v>
      </c>
      <c r="H603" s="261">
        <v>49.509999999999998</v>
      </c>
      <c r="I603" s="262"/>
      <c r="J603" s="263">
        <f>ROUND(I603*H603,2)</f>
        <v>0</v>
      </c>
      <c r="K603" s="259" t="s">
        <v>142</v>
      </c>
      <c r="L603" s="264"/>
      <c r="M603" s="265" t="s">
        <v>19</v>
      </c>
      <c r="N603" s="266" t="s">
        <v>48</v>
      </c>
      <c r="O603" s="86"/>
      <c r="P603" s="215">
        <f>O603*H603</f>
        <v>0</v>
      </c>
      <c r="Q603" s="215">
        <v>0.00080000000000000004</v>
      </c>
      <c r="R603" s="215">
        <f>Q603*H603</f>
        <v>0.039607999999999997</v>
      </c>
      <c r="S603" s="215">
        <v>0</v>
      </c>
      <c r="T603" s="216">
        <f>S603*H603</f>
        <v>0</v>
      </c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R603" s="217" t="s">
        <v>237</v>
      </c>
      <c r="AT603" s="217" t="s">
        <v>262</v>
      </c>
      <c r="AU603" s="217" t="s">
        <v>144</v>
      </c>
      <c r="AY603" s="19" t="s">
        <v>135</v>
      </c>
      <c r="BE603" s="218">
        <f>IF(N603="základní",J603,0)</f>
        <v>0</v>
      </c>
      <c r="BF603" s="218">
        <f>IF(N603="snížená",J603,0)</f>
        <v>0</v>
      </c>
      <c r="BG603" s="218">
        <f>IF(N603="zákl. přenesená",J603,0)</f>
        <v>0</v>
      </c>
      <c r="BH603" s="218">
        <f>IF(N603="sníž. přenesená",J603,0)</f>
        <v>0</v>
      </c>
      <c r="BI603" s="218">
        <f>IF(N603="nulová",J603,0)</f>
        <v>0</v>
      </c>
      <c r="BJ603" s="19" t="s">
        <v>144</v>
      </c>
      <c r="BK603" s="218">
        <f>ROUND(I603*H603,2)</f>
        <v>0</v>
      </c>
      <c r="BL603" s="19" t="s">
        <v>184</v>
      </c>
      <c r="BM603" s="217" t="s">
        <v>770</v>
      </c>
    </row>
    <row r="604" s="2" customFormat="1" ht="21.75" customHeight="1">
      <c r="A604" s="40"/>
      <c r="B604" s="41"/>
      <c r="C604" s="206" t="s">
        <v>476</v>
      </c>
      <c r="D604" s="206" t="s">
        <v>138</v>
      </c>
      <c r="E604" s="207" t="s">
        <v>771</v>
      </c>
      <c r="F604" s="208" t="s">
        <v>772</v>
      </c>
      <c r="G604" s="209" t="s">
        <v>446</v>
      </c>
      <c r="H604" s="210">
        <v>5.1600000000000001</v>
      </c>
      <c r="I604" s="211"/>
      <c r="J604" s="212">
        <f>ROUND(I604*H604,2)</f>
        <v>0</v>
      </c>
      <c r="K604" s="208" t="s">
        <v>142</v>
      </c>
      <c r="L604" s="46"/>
      <c r="M604" s="213" t="s">
        <v>19</v>
      </c>
      <c r="N604" s="214" t="s">
        <v>48</v>
      </c>
      <c r="O604" s="86"/>
      <c r="P604" s="215">
        <f>O604*H604</f>
        <v>0</v>
      </c>
      <c r="Q604" s="215">
        <v>1.4935E-05</v>
      </c>
      <c r="R604" s="215">
        <f>Q604*H604</f>
        <v>7.7064600000000008E-05</v>
      </c>
      <c r="S604" s="215">
        <v>0</v>
      </c>
      <c r="T604" s="216">
        <f>S604*H604</f>
        <v>0</v>
      </c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R604" s="217" t="s">
        <v>184</v>
      </c>
      <c r="AT604" s="217" t="s">
        <v>138</v>
      </c>
      <c r="AU604" s="217" t="s">
        <v>144</v>
      </c>
      <c r="AY604" s="19" t="s">
        <v>135</v>
      </c>
      <c r="BE604" s="218">
        <f>IF(N604="základní",J604,0)</f>
        <v>0</v>
      </c>
      <c r="BF604" s="218">
        <f>IF(N604="snížená",J604,0)</f>
        <v>0</v>
      </c>
      <c r="BG604" s="218">
        <f>IF(N604="zákl. přenesená",J604,0)</f>
        <v>0</v>
      </c>
      <c r="BH604" s="218">
        <f>IF(N604="sníž. přenesená",J604,0)</f>
        <v>0</v>
      </c>
      <c r="BI604" s="218">
        <f>IF(N604="nulová",J604,0)</f>
        <v>0</v>
      </c>
      <c r="BJ604" s="19" t="s">
        <v>144</v>
      </c>
      <c r="BK604" s="218">
        <f>ROUND(I604*H604,2)</f>
        <v>0</v>
      </c>
      <c r="BL604" s="19" t="s">
        <v>184</v>
      </c>
      <c r="BM604" s="217" t="s">
        <v>773</v>
      </c>
    </row>
    <row r="605" s="2" customFormat="1">
      <c r="A605" s="40"/>
      <c r="B605" s="41"/>
      <c r="C605" s="42"/>
      <c r="D605" s="219" t="s">
        <v>145</v>
      </c>
      <c r="E605" s="42"/>
      <c r="F605" s="220" t="s">
        <v>774</v>
      </c>
      <c r="G605" s="42"/>
      <c r="H605" s="42"/>
      <c r="I605" s="221"/>
      <c r="J605" s="42"/>
      <c r="K605" s="42"/>
      <c r="L605" s="46"/>
      <c r="M605" s="222"/>
      <c r="N605" s="223"/>
      <c r="O605" s="86"/>
      <c r="P605" s="86"/>
      <c r="Q605" s="86"/>
      <c r="R605" s="86"/>
      <c r="S605" s="86"/>
      <c r="T605" s="87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T605" s="19" t="s">
        <v>145</v>
      </c>
      <c r="AU605" s="19" t="s">
        <v>144</v>
      </c>
    </row>
    <row r="606" s="15" customFormat="1">
      <c r="A606" s="15"/>
      <c r="B606" s="247"/>
      <c r="C606" s="248"/>
      <c r="D606" s="226" t="s">
        <v>147</v>
      </c>
      <c r="E606" s="249" t="s">
        <v>19</v>
      </c>
      <c r="F606" s="250" t="s">
        <v>254</v>
      </c>
      <c r="G606" s="248"/>
      <c r="H606" s="249" t="s">
        <v>19</v>
      </c>
      <c r="I606" s="251"/>
      <c r="J606" s="248"/>
      <c r="K606" s="248"/>
      <c r="L606" s="252"/>
      <c r="M606" s="253"/>
      <c r="N606" s="254"/>
      <c r="O606" s="254"/>
      <c r="P606" s="254"/>
      <c r="Q606" s="254"/>
      <c r="R606" s="254"/>
      <c r="S606" s="254"/>
      <c r="T606" s="25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T606" s="256" t="s">
        <v>147</v>
      </c>
      <c r="AU606" s="256" t="s">
        <v>144</v>
      </c>
      <c r="AV606" s="15" t="s">
        <v>84</v>
      </c>
      <c r="AW606" s="15" t="s">
        <v>36</v>
      </c>
      <c r="AX606" s="15" t="s">
        <v>76</v>
      </c>
      <c r="AY606" s="256" t="s">
        <v>135</v>
      </c>
    </row>
    <row r="607" s="13" customFormat="1">
      <c r="A607" s="13"/>
      <c r="B607" s="224"/>
      <c r="C607" s="225"/>
      <c r="D607" s="226" t="s">
        <v>147</v>
      </c>
      <c r="E607" s="227" t="s">
        <v>19</v>
      </c>
      <c r="F607" s="228" t="s">
        <v>775</v>
      </c>
      <c r="G607" s="225"/>
      <c r="H607" s="229">
        <v>5.1600000000000001</v>
      </c>
      <c r="I607" s="230"/>
      <c r="J607" s="225"/>
      <c r="K607" s="225"/>
      <c r="L607" s="231"/>
      <c r="M607" s="232"/>
      <c r="N607" s="233"/>
      <c r="O607" s="233"/>
      <c r="P607" s="233"/>
      <c r="Q607" s="233"/>
      <c r="R607" s="233"/>
      <c r="S607" s="233"/>
      <c r="T607" s="234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35" t="s">
        <v>147</v>
      </c>
      <c r="AU607" s="235" t="s">
        <v>144</v>
      </c>
      <c r="AV607" s="13" t="s">
        <v>144</v>
      </c>
      <c r="AW607" s="13" t="s">
        <v>36</v>
      </c>
      <c r="AX607" s="13" t="s">
        <v>76</v>
      </c>
      <c r="AY607" s="235" t="s">
        <v>135</v>
      </c>
    </row>
    <row r="608" s="14" customFormat="1">
      <c r="A608" s="14"/>
      <c r="B608" s="236"/>
      <c r="C608" s="237"/>
      <c r="D608" s="226" t="s">
        <v>147</v>
      </c>
      <c r="E608" s="238" t="s">
        <v>19</v>
      </c>
      <c r="F608" s="239" t="s">
        <v>149</v>
      </c>
      <c r="G608" s="237"/>
      <c r="H608" s="240">
        <v>5.1600000000000001</v>
      </c>
      <c r="I608" s="241"/>
      <c r="J608" s="237"/>
      <c r="K608" s="237"/>
      <c r="L608" s="242"/>
      <c r="M608" s="243"/>
      <c r="N608" s="244"/>
      <c r="O608" s="244"/>
      <c r="P608" s="244"/>
      <c r="Q608" s="244"/>
      <c r="R608" s="244"/>
      <c r="S608" s="244"/>
      <c r="T608" s="245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46" t="s">
        <v>147</v>
      </c>
      <c r="AU608" s="246" t="s">
        <v>144</v>
      </c>
      <c r="AV608" s="14" t="s">
        <v>143</v>
      </c>
      <c r="AW608" s="14" t="s">
        <v>36</v>
      </c>
      <c r="AX608" s="14" t="s">
        <v>84</v>
      </c>
      <c r="AY608" s="246" t="s">
        <v>135</v>
      </c>
    </row>
    <row r="609" s="2" customFormat="1" ht="16.5" customHeight="1">
      <c r="A609" s="40"/>
      <c r="B609" s="41"/>
      <c r="C609" s="257" t="s">
        <v>776</v>
      </c>
      <c r="D609" s="257" t="s">
        <v>262</v>
      </c>
      <c r="E609" s="258" t="s">
        <v>777</v>
      </c>
      <c r="F609" s="259" t="s">
        <v>778</v>
      </c>
      <c r="G609" s="260" t="s">
        <v>446</v>
      </c>
      <c r="H609" s="261">
        <v>5.5730000000000004</v>
      </c>
      <c r="I609" s="262"/>
      <c r="J609" s="263">
        <f>ROUND(I609*H609,2)</f>
        <v>0</v>
      </c>
      <c r="K609" s="259" t="s">
        <v>142</v>
      </c>
      <c r="L609" s="264"/>
      <c r="M609" s="265" t="s">
        <v>19</v>
      </c>
      <c r="N609" s="266" t="s">
        <v>48</v>
      </c>
      <c r="O609" s="86"/>
      <c r="P609" s="215">
        <f>O609*H609</f>
        <v>0</v>
      </c>
      <c r="Q609" s="215">
        <v>0.00022000000000000001</v>
      </c>
      <c r="R609" s="215">
        <f>Q609*H609</f>
        <v>0.0012260600000000002</v>
      </c>
      <c r="S609" s="215">
        <v>0</v>
      </c>
      <c r="T609" s="216">
        <f>S609*H609</f>
        <v>0</v>
      </c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R609" s="217" t="s">
        <v>237</v>
      </c>
      <c r="AT609" s="217" t="s">
        <v>262</v>
      </c>
      <c r="AU609" s="217" t="s">
        <v>144</v>
      </c>
      <c r="AY609" s="19" t="s">
        <v>135</v>
      </c>
      <c r="BE609" s="218">
        <f>IF(N609="základní",J609,0)</f>
        <v>0</v>
      </c>
      <c r="BF609" s="218">
        <f>IF(N609="snížená",J609,0)</f>
        <v>0</v>
      </c>
      <c r="BG609" s="218">
        <f>IF(N609="zákl. přenesená",J609,0)</f>
        <v>0</v>
      </c>
      <c r="BH609" s="218">
        <f>IF(N609="sníž. přenesená",J609,0)</f>
        <v>0</v>
      </c>
      <c r="BI609" s="218">
        <f>IF(N609="nulová",J609,0)</f>
        <v>0</v>
      </c>
      <c r="BJ609" s="19" t="s">
        <v>144</v>
      </c>
      <c r="BK609" s="218">
        <f>ROUND(I609*H609,2)</f>
        <v>0</v>
      </c>
      <c r="BL609" s="19" t="s">
        <v>184</v>
      </c>
      <c r="BM609" s="217" t="s">
        <v>779</v>
      </c>
    </row>
    <row r="610" s="13" customFormat="1">
      <c r="A610" s="13"/>
      <c r="B610" s="224"/>
      <c r="C610" s="225"/>
      <c r="D610" s="226" t="s">
        <v>147</v>
      </c>
      <c r="E610" s="225"/>
      <c r="F610" s="228" t="s">
        <v>780</v>
      </c>
      <c r="G610" s="225"/>
      <c r="H610" s="229">
        <v>5.5730000000000004</v>
      </c>
      <c r="I610" s="230"/>
      <c r="J610" s="225"/>
      <c r="K610" s="225"/>
      <c r="L610" s="231"/>
      <c r="M610" s="232"/>
      <c r="N610" s="233"/>
      <c r="O610" s="233"/>
      <c r="P610" s="233"/>
      <c r="Q610" s="233"/>
      <c r="R610" s="233"/>
      <c r="S610" s="233"/>
      <c r="T610" s="234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35" t="s">
        <v>147</v>
      </c>
      <c r="AU610" s="235" t="s">
        <v>144</v>
      </c>
      <c r="AV610" s="13" t="s">
        <v>144</v>
      </c>
      <c r="AW610" s="13" t="s">
        <v>4</v>
      </c>
      <c r="AX610" s="13" t="s">
        <v>84</v>
      </c>
      <c r="AY610" s="235" t="s">
        <v>135</v>
      </c>
    </row>
    <row r="611" s="2" customFormat="1" ht="49.05" customHeight="1">
      <c r="A611" s="40"/>
      <c r="B611" s="41"/>
      <c r="C611" s="206" t="s">
        <v>781</v>
      </c>
      <c r="D611" s="206" t="s">
        <v>138</v>
      </c>
      <c r="E611" s="207" t="s">
        <v>782</v>
      </c>
      <c r="F611" s="208" t="s">
        <v>783</v>
      </c>
      <c r="G611" s="209" t="s">
        <v>333</v>
      </c>
      <c r="H611" s="268"/>
      <c r="I611" s="211"/>
      <c r="J611" s="212">
        <f>ROUND(I611*H611,2)</f>
        <v>0</v>
      </c>
      <c r="K611" s="208" t="s">
        <v>142</v>
      </c>
      <c r="L611" s="46"/>
      <c r="M611" s="213" t="s">
        <v>19</v>
      </c>
      <c r="N611" s="214" t="s">
        <v>48</v>
      </c>
      <c r="O611" s="86"/>
      <c r="P611" s="215">
        <f>O611*H611</f>
        <v>0</v>
      </c>
      <c r="Q611" s="215">
        <v>0</v>
      </c>
      <c r="R611" s="215">
        <f>Q611*H611</f>
        <v>0</v>
      </c>
      <c r="S611" s="215">
        <v>0</v>
      </c>
      <c r="T611" s="216">
        <f>S611*H611</f>
        <v>0</v>
      </c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R611" s="217" t="s">
        <v>184</v>
      </c>
      <c r="AT611" s="217" t="s">
        <v>138</v>
      </c>
      <c r="AU611" s="217" t="s">
        <v>144</v>
      </c>
      <c r="AY611" s="19" t="s">
        <v>135</v>
      </c>
      <c r="BE611" s="218">
        <f>IF(N611="základní",J611,0)</f>
        <v>0</v>
      </c>
      <c r="BF611" s="218">
        <f>IF(N611="snížená",J611,0)</f>
        <v>0</v>
      </c>
      <c r="BG611" s="218">
        <f>IF(N611="zákl. přenesená",J611,0)</f>
        <v>0</v>
      </c>
      <c r="BH611" s="218">
        <f>IF(N611="sníž. přenesená",J611,0)</f>
        <v>0</v>
      </c>
      <c r="BI611" s="218">
        <f>IF(N611="nulová",J611,0)</f>
        <v>0</v>
      </c>
      <c r="BJ611" s="19" t="s">
        <v>144</v>
      </c>
      <c r="BK611" s="218">
        <f>ROUND(I611*H611,2)</f>
        <v>0</v>
      </c>
      <c r="BL611" s="19" t="s">
        <v>184</v>
      </c>
      <c r="BM611" s="217" t="s">
        <v>784</v>
      </c>
    </row>
    <row r="612" s="2" customFormat="1">
      <c r="A612" s="40"/>
      <c r="B612" s="41"/>
      <c r="C612" s="42"/>
      <c r="D612" s="219" t="s">
        <v>145</v>
      </c>
      <c r="E612" s="42"/>
      <c r="F612" s="220" t="s">
        <v>785</v>
      </c>
      <c r="G612" s="42"/>
      <c r="H612" s="42"/>
      <c r="I612" s="221"/>
      <c r="J612" s="42"/>
      <c r="K612" s="42"/>
      <c r="L612" s="46"/>
      <c r="M612" s="222"/>
      <c r="N612" s="223"/>
      <c r="O612" s="86"/>
      <c r="P612" s="86"/>
      <c r="Q612" s="86"/>
      <c r="R612" s="86"/>
      <c r="S612" s="86"/>
      <c r="T612" s="87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T612" s="19" t="s">
        <v>145</v>
      </c>
      <c r="AU612" s="19" t="s">
        <v>144</v>
      </c>
    </row>
    <row r="613" s="12" customFormat="1" ht="22.8" customHeight="1">
      <c r="A613" s="12"/>
      <c r="B613" s="190"/>
      <c r="C613" s="191"/>
      <c r="D613" s="192" t="s">
        <v>75</v>
      </c>
      <c r="E613" s="204" t="s">
        <v>786</v>
      </c>
      <c r="F613" s="204" t="s">
        <v>787</v>
      </c>
      <c r="G613" s="191"/>
      <c r="H613" s="191"/>
      <c r="I613" s="194"/>
      <c r="J613" s="205">
        <f>BK613</f>
        <v>0</v>
      </c>
      <c r="K613" s="191"/>
      <c r="L613" s="196"/>
      <c r="M613" s="197"/>
      <c r="N613" s="198"/>
      <c r="O613" s="198"/>
      <c r="P613" s="199">
        <f>SUM(P614:P642)</f>
        <v>0</v>
      </c>
      <c r="Q613" s="198"/>
      <c r="R613" s="199">
        <f>SUM(R614:R642)</f>
        <v>0</v>
      </c>
      <c r="S613" s="198"/>
      <c r="T613" s="200">
        <f>SUM(T614:T642)</f>
        <v>0.11271000000000001</v>
      </c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R613" s="201" t="s">
        <v>144</v>
      </c>
      <c r="AT613" s="202" t="s">
        <v>75</v>
      </c>
      <c r="AU613" s="202" t="s">
        <v>84</v>
      </c>
      <c r="AY613" s="201" t="s">
        <v>135</v>
      </c>
      <c r="BK613" s="203">
        <f>SUM(BK614:BK642)</f>
        <v>0</v>
      </c>
    </row>
    <row r="614" s="2" customFormat="1" ht="24.15" customHeight="1">
      <c r="A614" s="40"/>
      <c r="B614" s="41"/>
      <c r="C614" s="206" t="s">
        <v>788</v>
      </c>
      <c r="D614" s="206" t="s">
        <v>138</v>
      </c>
      <c r="E614" s="207" t="s">
        <v>789</v>
      </c>
      <c r="F614" s="208" t="s">
        <v>790</v>
      </c>
      <c r="G614" s="209" t="s">
        <v>141</v>
      </c>
      <c r="H614" s="210">
        <v>33.270000000000003</v>
      </c>
      <c r="I614" s="211"/>
      <c r="J614" s="212">
        <f>ROUND(I614*H614,2)</f>
        <v>0</v>
      </c>
      <c r="K614" s="208" t="s">
        <v>142</v>
      </c>
      <c r="L614" s="46"/>
      <c r="M614" s="213" t="s">
        <v>19</v>
      </c>
      <c r="N614" s="214" t="s">
        <v>48</v>
      </c>
      <c r="O614" s="86"/>
      <c r="P614" s="215">
        <f>O614*H614</f>
        <v>0</v>
      </c>
      <c r="Q614" s="215">
        <v>0</v>
      </c>
      <c r="R614" s="215">
        <f>Q614*H614</f>
        <v>0</v>
      </c>
      <c r="S614" s="215">
        <v>0.0030000000000000001</v>
      </c>
      <c r="T614" s="216">
        <f>S614*H614</f>
        <v>0.09981000000000001</v>
      </c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R614" s="217" t="s">
        <v>184</v>
      </c>
      <c r="AT614" s="217" t="s">
        <v>138</v>
      </c>
      <c r="AU614" s="217" t="s">
        <v>144</v>
      </c>
      <c r="AY614" s="19" t="s">
        <v>135</v>
      </c>
      <c r="BE614" s="218">
        <f>IF(N614="základní",J614,0)</f>
        <v>0</v>
      </c>
      <c r="BF614" s="218">
        <f>IF(N614="snížená",J614,0)</f>
        <v>0</v>
      </c>
      <c r="BG614" s="218">
        <f>IF(N614="zákl. přenesená",J614,0)</f>
        <v>0</v>
      </c>
      <c r="BH614" s="218">
        <f>IF(N614="sníž. přenesená",J614,0)</f>
        <v>0</v>
      </c>
      <c r="BI614" s="218">
        <f>IF(N614="nulová",J614,0)</f>
        <v>0</v>
      </c>
      <c r="BJ614" s="19" t="s">
        <v>144</v>
      </c>
      <c r="BK614" s="218">
        <f>ROUND(I614*H614,2)</f>
        <v>0</v>
      </c>
      <c r="BL614" s="19" t="s">
        <v>184</v>
      </c>
      <c r="BM614" s="217" t="s">
        <v>791</v>
      </c>
    </row>
    <row r="615" s="2" customFormat="1">
      <c r="A615" s="40"/>
      <c r="B615" s="41"/>
      <c r="C615" s="42"/>
      <c r="D615" s="219" t="s">
        <v>145</v>
      </c>
      <c r="E615" s="42"/>
      <c r="F615" s="220" t="s">
        <v>792</v>
      </c>
      <c r="G615" s="42"/>
      <c r="H615" s="42"/>
      <c r="I615" s="221"/>
      <c r="J615" s="42"/>
      <c r="K615" s="42"/>
      <c r="L615" s="46"/>
      <c r="M615" s="222"/>
      <c r="N615" s="223"/>
      <c r="O615" s="86"/>
      <c r="P615" s="86"/>
      <c r="Q615" s="86"/>
      <c r="R615" s="86"/>
      <c r="S615" s="86"/>
      <c r="T615" s="87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T615" s="19" t="s">
        <v>145</v>
      </c>
      <c r="AU615" s="19" t="s">
        <v>144</v>
      </c>
    </row>
    <row r="616" s="15" customFormat="1">
      <c r="A616" s="15"/>
      <c r="B616" s="247"/>
      <c r="C616" s="248"/>
      <c r="D616" s="226" t="s">
        <v>147</v>
      </c>
      <c r="E616" s="249" t="s">
        <v>19</v>
      </c>
      <c r="F616" s="250" t="s">
        <v>793</v>
      </c>
      <c r="G616" s="248"/>
      <c r="H616" s="249" t="s">
        <v>19</v>
      </c>
      <c r="I616" s="251"/>
      <c r="J616" s="248"/>
      <c r="K616" s="248"/>
      <c r="L616" s="252"/>
      <c r="M616" s="253"/>
      <c r="N616" s="254"/>
      <c r="O616" s="254"/>
      <c r="P616" s="254"/>
      <c r="Q616" s="254"/>
      <c r="R616" s="254"/>
      <c r="S616" s="254"/>
      <c r="T616" s="25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T616" s="256" t="s">
        <v>147</v>
      </c>
      <c r="AU616" s="256" t="s">
        <v>144</v>
      </c>
      <c r="AV616" s="15" t="s">
        <v>84</v>
      </c>
      <c r="AW616" s="15" t="s">
        <v>36</v>
      </c>
      <c r="AX616" s="15" t="s">
        <v>76</v>
      </c>
      <c r="AY616" s="256" t="s">
        <v>135</v>
      </c>
    </row>
    <row r="617" s="13" customFormat="1">
      <c r="A617" s="13"/>
      <c r="B617" s="224"/>
      <c r="C617" s="225"/>
      <c r="D617" s="226" t="s">
        <v>147</v>
      </c>
      <c r="E617" s="227" t="s">
        <v>19</v>
      </c>
      <c r="F617" s="228" t="s">
        <v>165</v>
      </c>
      <c r="G617" s="225"/>
      <c r="H617" s="229">
        <v>5.6200000000000001</v>
      </c>
      <c r="I617" s="230"/>
      <c r="J617" s="225"/>
      <c r="K617" s="225"/>
      <c r="L617" s="231"/>
      <c r="M617" s="232"/>
      <c r="N617" s="233"/>
      <c r="O617" s="233"/>
      <c r="P617" s="233"/>
      <c r="Q617" s="233"/>
      <c r="R617" s="233"/>
      <c r="S617" s="233"/>
      <c r="T617" s="234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5" t="s">
        <v>147</v>
      </c>
      <c r="AU617" s="235" t="s">
        <v>144</v>
      </c>
      <c r="AV617" s="13" t="s">
        <v>144</v>
      </c>
      <c r="AW617" s="13" t="s">
        <v>36</v>
      </c>
      <c r="AX617" s="13" t="s">
        <v>76</v>
      </c>
      <c r="AY617" s="235" t="s">
        <v>135</v>
      </c>
    </row>
    <row r="618" s="13" customFormat="1">
      <c r="A618" s="13"/>
      <c r="B618" s="224"/>
      <c r="C618" s="225"/>
      <c r="D618" s="226" t="s">
        <v>147</v>
      </c>
      <c r="E618" s="227" t="s">
        <v>19</v>
      </c>
      <c r="F618" s="228" t="s">
        <v>794</v>
      </c>
      <c r="G618" s="225"/>
      <c r="H618" s="229">
        <v>2.1000000000000001</v>
      </c>
      <c r="I618" s="230"/>
      <c r="J618" s="225"/>
      <c r="K618" s="225"/>
      <c r="L618" s="231"/>
      <c r="M618" s="232"/>
      <c r="N618" s="233"/>
      <c r="O618" s="233"/>
      <c r="P618" s="233"/>
      <c r="Q618" s="233"/>
      <c r="R618" s="233"/>
      <c r="S618" s="233"/>
      <c r="T618" s="234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35" t="s">
        <v>147</v>
      </c>
      <c r="AU618" s="235" t="s">
        <v>144</v>
      </c>
      <c r="AV618" s="13" t="s">
        <v>144</v>
      </c>
      <c r="AW618" s="13" t="s">
        <v>36</v>
      </c>
      <c r="AX618" s="13" t="s">
        <v>76</v>
      </c>
      <c r="AY618" s="235" t="s">
        <v>135</v>
      </c>
    </row>
    <row r="619" s="13" customFormat="1">
      <c r="A619" s="13"/>
      <c r="B619" s="224"/>
      <c r="C619" s="225"/>
      <c r="D619" s="226" t="s">
        <v>147</v>
      </c>
      <c r="E619" s="227" t="s">
        <v>19</v>
      </c>
      <c r="F619" s="228" t="s">
        <v>795</v>
      </c>
      <c r="G619" s="225"/>
      <c r="H619" s="229">
        <v>11.82</v>
      </c>
      <c r="I619" s="230"/>
      <c r="J619" s="225"/>
      <c r="K619" s="225"/>
      <c r="L619" s="231"/>
      <c r="M619" s="232"/>
      <c r="N619" s="233"/>
      <c r="O619" s="233"/>
      <c r="P619" s="233"/>
      <c r="Q619" s="233"/>
      <c r="R619" s="233"/>
      <c r="S619" s="233"/>
      <c r="T619" s="234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35" t="s">
        <v>147</v>
      </c>
      <c r="AU619" s="235" t="s">
        <v>144</v>
      </c>
      <c r="AV619" s="13" t="s">
        <v>144</v>
      </c>
      <c r="AW619" s="13" t="s">
        <v>36</v>
      </c>
      <c r="AX619" s="13" t="s">
        <v>76</v>
      </c>
      <c r="AY619" s="235" t="s">
        <v>135</v>
      </c>
    </row>
    <row r="620" s="13" customFormat="1">
      <c r="A620" s="13"/>
      <c r="B620" s="224"/>
      <c r="C620" s="225"/>
      <c r="D620" s="226" t="s">
        <v>147</v>
      </c>
      <c r="E620" s="227" t="s">
        <v>19</v>
      </c>
      <c r="F620" s="228" t="s">
        <v>170</v>
      </c>
      <c r="G620" s="225"/>
      <c r="H620" s="229">
        <v>2</v>
      </c>
      <c r="I620" s="230"/>
      <c r="J620" s="225"/>
      <c r="K620" s="225"/>
      <c r="L620" s="231"/>
      <c r="M620" s="232"/>
      <c r="N620" s="233"/>
      <c r="O620" s="233"/>
      <c r="P620" s="233"/>
      <c r="Q620" s="233"/>
      <c r="R620" s="233"/>
      <c r="S620" s="233"/>
      <c r="T620" s="234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5" t="s">
        <v>147</v>
      </c>
      <c r="AU620" s="235" t="s">
        <v>144</v>
      </c>
      <c r="AV620" s="13" t="s">
        <v>144</v>
      </c>
      <c r="AW620" s="13" t="s">
        <v>36</v>
      </c>
      <c r="AX620" s="13" t="s">
        <v>76</v>
      </c>
      <c r="AY620" s="235" t="s">
        <v>135</v>
      </c>
    </row>
    <row r="621" s="13" customFormat="1">
      <c r="A621" s="13"/>
      <c r="B621" s="224"/>
      <c r="C621" s="225"/>
      <c r="D621" s="226" t="s">
        <v>147</v>
      </c>
      <c r="E621" s="227" t="s">
        <v>19</v>
      </c>
      <c r="F621" s="228" t="s">
        <v>171</v>
      </c>
      <c r="G621" s="225"/>
      <c r="H621" s="229">
        <v>11.73</v>
      </c>
      <c r="I621" s="230"/>
      <c r="J621" s="225"/>
      <c r="K621" s="225"/>
      <c r="L621" s="231"/>
      <c r="M621" s="232"/>
      <c r="N621" s="233"/>
      <c r="O621" s="233"/>
      <c r="P621" s="233"/>
      <c r="Q621" s="233"/>
      <c r="R621" s="233"/>
      <c r="S621" s="233"/>
      <c r="T621" s="234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5" t="s">
        <v>147</v>
      </c>
      <c r="AU621" s="235" t="s">
        <v>144</v>
      </c>
      <c r="AV621" s="13" t="s">
        <v>144</v>
      </c>
      <c r="AW621" s="13" t="s">
        <v>36</v>
      </c>
      <c r="AX621" s="13" t="s">
        <v>76</v>
      </c>
      <c r="AY621" s="235" t="s">
        <v>135</v>
      </c>
    </row>
    <row r="622" s="14" customFormat="1">
      <c r="A622" s="14"/>
      <c r="B622" s="236"/>
      <c r="C622" s="237"/>
      <c r="D622" s="226" t="s">
        <v>147</v>
      </c>
      <c r="E622" s="238" t="s">
        <v>19</v>
      </c>
      <c r="F622" s="239" t="s">
        <v>149</v>
      </c>
      <c r="G622" s="237"/>
      <c r="H622" s="240">
        <v>33.270000000000003</v>
      </c>
      <c r="I622" s="241"/>
      <c r="J622" s="237"/>
      <c r="K622" s="237"/>
      <c r="L622" s="242"/>
      <c r="M622" s="243"/>
      <c r="N622" s="244"/>
      <c r="O622" s="244"/>
      <c r="P622" s="244"/>
      <c r="Q622" s="244"/>
      <c r="R622" s="244"/>
      <c r="S622" s="244"/>
      <c r="T622" s="245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46" t="s">
        <v>147</v>
      </c>
      <c r="AU622" s="246" t="s">
        <v>144</v>
      </c>
      <c r="AV622" s="14" t="s">
        <v>143</v>
      </c>
      <c r="AW622" s="14" t="s">
        <v>36</v>
      </c>
      <c r="AX622" s="14" t="s">
        <v>84</v>
      </c>
      <c r="AY622" s="246" t="s">
        <v>135</v>
      </c>
    </row>
    <row r="623" s="2" customFormat="1" ht="21.75" customHeight="1">
      <c r="A623" s="40"/>
      <c r="B623" s="41"/>
      <c r="C623" s="206" t="s">
        <v>796</v>
      </c>
      <c r="D623" s="206" t="s">
        <v>138</v>
      </c>
      <c r="E623" s="207" t="s">
        <v>797</v>
      </c>
      <c r="F623" s="208" t="s">
        <v>798</v>
      </c>
      <c r="G623" s="209" t="s">
        <v>446</v>
      </c>
      <c r="H623" s="210">
        <v>43</v>
      </c>
      <c r="I623" s="211"/>
      <c r="J623" s="212">
        <f>ROUND(I623*H623,2)</f>
        <v>0</v>
      </c>
      <c r="K623" s="208" t="s">
        <v>142</v>
      </c>
      <c r="L623" s="46"/>
      <c r="M623" s="213" t="s">
        <v>19</v>
      </c>
      <c r="N623" s="214" t="s">
        <v>48</v>
      </c>
      <c r="O623" s="86"/>
      <c r="P623" s="215">
        <f>O623*H623</f>
        <v>0</v>
      </c>
      <c r="Q623" s="215">
        <v>0</v>
      </c>
      <c r="R623" s="215">
        <f>Q623*H623</f>
        <v>0</v>
      </c>
      <c r="S623" s="215">
        <v>0.00029999999999999997</v>
      </c>
      <c r="T623" s="216">
        <f>S623*H623</f>
        <v>0.012899999999999998</v>
      </c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R623" s="217" t="s">
        <v>184</v>
      </c>
      <c r="AT623" s="217" t="s">
        <v>138</v>
      </c>
      <c r="AU623" s="217" t="s">
        <v>144</v>
      </c>
      <c r="AY623" s="19" t="s">
        <v>135</v>
      </c>
      <c r="BE623" s="218">
        <f>IF(N623="základní",J623,0)</f>
        <v>0</v>
      </c>
      <c r="BF623" s="218">
        <f>IF(N623="snížená",J623,0)</f>
        <v>0</v>
      </c>
      <c r="BG623" s="218">
        <f>IF(N623="zákl. přenesená",J623,0)</f>
        <v>0</v>
      </c>
      <c r="BH623" s="218">
        <f>IF(N623="sníž. přenesená",J623,0)</f>
        <v>0</v>
      </c>
      <c r="BI623" s="218">
        <f>IF(N623="nulová",J623,0)</f>
        <v>0</v>
      </c>
      <c r="BJ623" s="19" t="s">
        <v>144</v>
      </c>
      <c r="BK623" s="218">
        <f>ROUND(I623*H623,2)</f>
        <v>0</v>
      </c>
      <c r="BL623" s="19" t="s">
        <v>184</v>
      </c>
      <c r="BM623" s="217" t="s">
        <v>799</v>
      </c>
    </row>
    <row r="624" s="2" customFormat="1">
      <c r="A624" s="40"/>
      <c r="B624" s="41"/>
      <c r="C624" s="42"/>
      <c r="D624" s="219" t="s">
        <v>145</v>
      </c>
      <c r="E624" s="42"/>
      <c r="F624" s="220" t="s">
        <v>800</v>
      </c>
      <c r="G624" s="42"/>
      <c r="H624" s="42"/>
      <c r="I624" s="221"/>
      <c r="J624" s="42"/>
      <c r="K624" s="42"/>
      <c r="L624" s="46"/>
      <c r="M624" s="222"/>
      <c r="N624" s="223"/>
      <c r="O624" s="86"/>
      <c r="P624" s="86"/>
      <c r="Q624" s="86"/>
      <c r="R624" s="86"/>
      <c r="S624" s="86"/>
      <c r="T624" s="87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T624" s="19" t="s">
        <v>145</v>
      </c>
      <c r="AU624" s="19" t="s">
        <v>144</v>
      </c>
    </row>
    <row r="625" s="15" customFormat="1">
      <c r="A625" s="15"/>
      <c r="B625" s="247"/>
      <c r="C625" s="248"/>
      <c r="D625" s="226" t="s">
        <v>147</v>
      </c>
      <c r="E625" s="249" t="s">
        <v>19</v>
      </c>
      <c r="F625" s="250" t="s">
        <v>801</v>
      </c>
      <c r="G625" s="248"/>
      <c r="H625" s="249" t="s">
        <v>19</v>
      </c>
      <c r="I625" s="251"/>
      <c r="J625" s="248"/>
      <c r="K625" s="248"/>
      <c r="L625" s="252"/>
      <c r="M625" s="253"/>
      <c r="N625" s="254"/>
      <c r="O625" s="254"/>
      <c r="P625" s="254"/>
      <c r="Q625" s="254"/>
      <c r="R625" s="254"/>
      <c r="S625" s="254"/>
      <c r="T625" s="25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T625" s="256" t="s">
        <v>147</v>
      </c>
      <c r="AU625" s="256" t="s">
        <v>144</v>
      </c>
      <c r="AV625" s="15" t="s">
        <v>84</v>
      </c>
      <c r="AW625" s="15" t="s">
        <v>36</v>
      </c>
      <c r="AX625" s="15" t="s">
        <v>76</v>
      </c>
      <c r="AY625" s="256" t="s">
        <v>135</v>
      </c>
    </row>
    <row r="626" s="13" customFormat="1">
      <c r="A626" s="13"/>
      <c r="B626" s="224"/>
      <c r="C626" s="225"/>
      <c r="D626" s="226" t="s">
        <v>147</v>
      </c>
      <c r="E626" s="227" t="s">
        <v>19</v>
      </c>
      <c r="F626" s="228" t="s">
        <v>802</v>
      </c>
      <c r="G626" s="225"/>
      <c r="H626" s="229">
        <v>5.1600000000000001</v>
      </c>
      <c r="I626" s="230"/>
      <c r="J626" s="225"/>
      <c r="K626" s="225"/>
      <c r="L626" s="231"/>
      <c r="M626" s="232"/>
      <c r="N626" s="233"/>
      <c r="O626" s="233"/>
      <c r="P626" s="233"/>
      <c r="Q626" s="233"/>
      <c r="R626" s="233"/>
      <c r="S626" s="233"/>
      <c r="T626" s="234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35" t="s">
        <v>147</v>
      </c>
      <c r="AU626" s="235" t="s">
        <v>144</v>
      </c>
      <c r="AV626" s="13" t="s">
        <v>144</v>
      </c>
      <c r="AW626" s="13" t="s">
        <v>36</v>
      </c>
      <c r="AX626" s="13" t="s">
        <v>76</v>
      </c>
      <c r="AY626" s="235" t="s">
        <v>135</v>
      </c>
    </row>
    <row r="627" s="13" customFormat="1">
      <c r="A627" s="13"/>
      <c r="B627" s="224"/>
      <c r="C627" s="225"/>
      <c r="D627" s="226" t="s">
        <v>147</v>
      </c>
      <c r="E627" s="227" t="s">
        <v>19</v>
      </c>
      <c r="F627" s="228" t="s">
        <v>803</v>
      </c>
      <c r="G627" s="225"/>
      <c r="H627" s="229">
        <v>3.6699999999999999</v>
      </c>
      <c r="I627" s="230"/>
      <c r="J627" s="225"/>
      <c r="K627" s="225"/>
      <c r="L627" s="231"/>
      <c r="M627" s="232"/>
      <c r="N627" s="233"/>
      <c r="O627" s="233"/>
      <c r="P627" s="233"/>
      <c r="Q627" s="233"/>
      <c r="R627" s="233"/>
      <c r="S627" s="233"/>
      <c r="T627" s="234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5" t="s">
        <v>147</v>
      </c>
      <c r="AU627" s="235" t="s">
        <v>144</v>
      </c>
      <c r="AV627" s="13" t="s">
        <v>144</v>
      </c>
      <c r="AW627" s="13" t="s">
        <v>36</v>
      </c>
      <c r="AX627" s="13" t="s">
        <v>76</v>
      </c>
      <c r="AY627" s="235" t="s">
        <v>135</v>
      </c>
    </row>
    <row r="628" s="13" customFormat="1">
      <c r="A628" s="13"/>
      <c r="B628" s="224"/>
      <c r="C628" s="225"/>
      <c r="D628" s="226" t="s">
        <v>147</v>
      </c>
      <c r="E628" s="227" t="s">
        <v>19</v>
      </c>
      <c r="F628" s="228" t="s">
        <v>804</v>
      </c>
      <c r="G628" s="225"/>
      <c r="H628" s="229">
        <v>14.68</v>
      </c>
      <c r="I628" s="230"/>
      <c r="J628" s="225"/>
      <c r="K628" s="225"/>
      <c r="L628" s="231"/>
      <c r="M628" s="232"/>
      <c r="N628" s="233"/>
      <c r="O628" s="233"/>
      <c r="P628" s="233"/>
      <c r="Q628" s="233"/>
      <c r="R628" s="233"/>
      <c r="S628" s="233"/>
      <c r="T628" s="234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35" t="s">
        <v>147</v>
      </c>
      <c r="AU628" s="235" t="s">
        <v>144</v>
      </c>
      <c r="AV628" s="13" t="s">
        <v>144</v>
      </c>
      <c r="AW628" s="13" t="s">
        <v>36</v>
      </c>
      <c r="AX628" s="13" t="s">
        <v>76</v>
      </c>
      <c r="AY628" s="235" t="s">
        <v>135</v>
      </c>
    </row>
    <row r="629" s="13" customFormat="1">
      <c r="A629" s="13"/>
      <c r="B629" s="224"/>
      <c r="C629" s="225"/>
      <c r="D629" s="226" t="s">
        <v>147</v>
      </c>
      <c r="E629" s="227" t="s">
        <v>19</v>
      </c>
      <c r="F629" s="228" t="s">
        <v>805</v>
      </c>
      <c r="G629" s="225"/>
      <c r="H629" s="229">
        <v>6.6500000000000004</v>
      </c>
      <c r="I629" s="230"/>
      <c r="J629" s="225"/>
      <c r="K629" s="225"/>
      <c r="L629" s="231"/>
      <c r="M629" s="232"/>
      <c r="N629" s="233"/>
      <c r="O629" s="233"/>
      <c r="P629" s="233"/>
      <c r="Q629" s="233"/>
      <c r="R629" s="233"/>
      <c r="S629" s="233"/>
      <c r="T629" s="234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35" t="s">
        <v>147</v>
      </c>
      <c r="AU629" s="235" t="s">
        <v>144</v>
      </c>
      <c r="AV629" s="13" t="s">
        <v>144</v>
      </c>
      <c r="AW629" s="13" t="s">
        <v>36</v>
      </c>
      <c r="AX629" s="13" t="s">
        <v>76</v>
      </c>
      <c r="AY629" s="235" t="s">
        <v>135</v>
      </c>
    </row>
    <row r="630" s="13" customFormat="1">
      <c r="A630" s="13"/>
      <c r="B630" s="224"/>
      <c r="C630" s="225"/>
      <c r="D630" s="226" t="s">
        <v>147</v>
      </c>
      <c r="E630" s="227" t="s">
        <v>19</v>
      </c>
      <c r="F630" s="228" t="s">
        <v>806</v>
      </c>
      <c r="G630" s="225"/>
      <c r="H630" s="229">
        <v>12.84</v>
      </c>
      <c r="I630" s="230"/>
      <c r="J630" s="225"/>
      <c r="K630" s="225"/>
      <c r="L630" s="231"/>
      <c r="M630" s="232"/>
      <c r="N630" s="233"/>
      <c r="O630" s="233"/>
      <c r="P630" s="233"/>
      <c r="Q630" s="233"/>
      <c r="R630" s="233"/>
      <c r="S630" s="233"/>
      <c r="T630" s="234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35" t="s">
        <v>147</v>
      </c>
      <c r="AU630" s="235" t="s">
        <v>144</v>
      </c>
      <c r="AV630" s="13" t="s">
        <v>144</v>
      </c>
      <c r="AW630" s="13" t="s">
        <v>36</v>
      </c>
      <c r="AX630" s="13" t="s">
        <v>76</v>
      </c>
      <c r="AY630" s="235" t="s">
        <v>135</v>
      </c>
    </row>
    <row r="631" s="14" customFormat="1">
      <c r="A631" s="14"/>
      <c r="B631" s="236"/>
      <c r="C631" s="237"/>
      <c r="D631" s="226" t="s">
        <v>147</v>
      </c>
      <c r="E631" s="238" t="s">
        <v>19</v>
      </c>
      <c r="F631" s="239" t="s">
        <v>149</v>
      </c>
      <c r="G631" s="237"/>
      <c r="H631" s="240">
        <v>43</v>
      </c>
      <c r="I631" s="241"/>
      <c r="J631" s="237"/>
      <c r="K631" s="237"/>
      <c r="L631" s="242"/>
      <c r="M631" s="243"/>
      <c r="N631" s="244"/>
      <c r="O631" s="244"/>
      <c r="P631" s="244"/>
      <c r="Q631" s="244"/>
      <c r="R631" s="244"/>
      <c r="S631" s="244"/>
      <c r="T631" s="245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46" t="s">
        <v>147</v>
      </c>
      <c r="AU631" s="246" t="s">
        <v>144</v>
      </c>
      <c r="AV631" s="14" t="s">
        <v>143</v>
      </c>
      <c r="AW631" s="14" t="s">
        <v>36</v>
      </c>
      <c r="AX631" s="14" t="s">
        <v>84</v>
      </c>
      <c r="AY631" s="246" t="s">
        <v>135</v>
      </c>
    </row>
    <row r="632" s="2" customFormat="1" ht="16.5" customHeight="1">
      <c r="A632" s="40"/>
      <c r="B632" s="41"/>
      <c r="C632" s="206" t="s">
        <v>807</v>
      </c>
      <c r="D632" s="206" t="s">
        <v>138</v>
      </c>
      <c r="E632" s="207" t="s">
        <v>808</v>
      </c>
      <c r="F632" s="208" t="s">
        <v>809</v>
      </c>
      <c r="G632" s="209" t="s">
        <v>141</v>
      </c>
      <c r="H632" s="210">
        <v>33.270000000000003</v>
      </c>
      <c r="I632" s="211"/>
      <c r="J632" s="212">
        <f>ROUND(I632*H632,2)</f>
        <v>0</v>
      </c>
      <c r="K632" s="208" t="s">
        <v>142</v>
      </c>
      <c r="L632" s="46"/>
      <c r="M632" s="213" t="s">
        <v>19</v>
      </c>
      <c r="N632" s="214" t="s">
        <v>48</v>
      </c>
      <c r="O632" s="86"/>
      <c r="P632" s="215">
        <f>O632*H632</f>
        <v>0</v>
      </c>
      <c r="Q632" s="215">
        <v>0</v>
      </c>
      <c r="R632" s="215">
        <f>Q632*H632</f>
        <v>0</v>
      </c>
      <c r="S632" s="215">
        <v>0</v>
      </c>
      <c r="T632" s="216">
        <f>S632*H632</f>
        <v>0</v>
      </c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R632" s="217" t="s">
        <v>184</v>
      </c>
      <c r="AT632" s="217" t="s">
        <v>138</v>
      </c>
      <c r="AU632" s="217" t="s">
        <v>144</v>
      </c>
      <c r="AY632" s="19" t="s">
        <v>135</v>
      </c>
      <c r="BE632" s="218">
        <f>IF(N632="základní",J632,0)</f>
        <v>0</v>
      </c>
      <c r="BF632" s="218">
        <f>IF(N632="snížená",J632,0)</f>
        <v>0</v>
      </c>
      <c r="BG632" s="218">
        <f>IF(N632="zákl. přenesená",J632,0)</f>
        <v>0</v>
      </c>
      <c r="BH632" s="218">
        <f>IF(N632="sníž. přenesená",J632,0)</f>
        <v>0</v>
      </c>
      <c r="BI632" s="218">
        <f>IF(N632="nulová",J632,0)</f>
        <v>0</v>
      </c>
      <c r="BJ632" s="19" t="s">
        <v>144</v>
      </c>
      <c r="BK632" s="218">
        <f>ROUND(I632*H632,2)</f>
        <v>0</v>
      </c>
      <c r="BL632" s="19" t="s">
        <v>184</v>
      </c>
      <c r="BM632" s="217" t="s">
        <v>810</v>
      </c>
    </row>
    <row r="633" s="2" customFormat="1">
      <c r="A633" s="40"/>
      <c r="B633" s="41"/>
      <c r="C633" s="42"/>
      <c r="D633" s="219" t="s">
        <v>145</v>
      </c>
      <c r="E633" s="42"/>
      <c r="F633" s="220" t="s">
        <v>811</v>
      </c>
      <c r="G633" s="42"/>
      <c r="H633" s="42"/>
      <c r="I633" s="221"/>
      <c r="J633" s="42"/>
      <c r="K633" s="42"/>
      <c r="L633" s="46"/>
      <c r="M633" s="222"/>
      <c r="N633" s="223"/>
      <c r="O633" s="86"/>
      <c r="P633" s="86"/>
      <c r="Q633" s="86"/>
      <c r="R633" s="86"/>
      <c r="S633" s="86"/>
      <c r="T633" s="87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T633" s="19" t="s">
        <v>145</v>
      </c>
      <c r="AU633" s="19" t="s">
        <v>144</v>
      </c>
    </row>
    <row r="634" s="15" customFormat="1">
      <c r="A634" s="15"/>
      <c r="B634" s="247"/>
      <c r="C634" s="248"/>
      <c r="D634" s="226" t="s">
        <v>147</v>
      </c>
      <c r="E634" s="249" t="s">
        <v>19</v>
      </c>
      <c r="F634" s="250" t="s">
        <v>793</v>
      </c>
      <c r="G634" s="248"/>
      <c r="H634" s="249" t="s">
        <v>19</v>
      </c>
      <c r="I634" s="251"/>
      <c r="J634" s="248"/>
      <c r="K634" s="248"/>
      <c r="L634" s="252"/>
      <c r="M634" s="253"/>
      <c r="N634" s="254"/>
      <c r="O634" s="254"/>
      <c r="P634" s="254"/>
      <c r="Q634" s="254"/>
      <c r="R634" s="254"/>
      <c r="S634" s="254"/>
      <c r="T634" s="25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T634" s="256" t="s">
        <v>147</v>
      </c>
      <c r="AU634" s="256" t="s">
        <v>144</v>
      </c>
      <c r="AV634" s="15" t="s">
        <v>84</v>
      </c>
      <c r="AW634" s="15" t="s">
        <v>36</v>
      </c>
      <c r="AX634" s="15" t="s">
        <v>76</v>
      </c>
      <c r="AY634" s="256" t="s">
        <v>135</v>
      </c>
    </row>
    <row r="635" s="13" customFormat="1">
      <c r="A635" s="13"/>
      <c r="B635" s="224"/>
      <c r="C635" s="225"/>
      <c r="D635" s="226" t="s">
        <v>147</v>
      </c>
      <c r="E635" s="227" t="s">
        <v>19</v>
      </c>
      <c r="F635" s="228" t="s">
        <v>165</v>
      </c>
      <c r="G635" s="225"/>
      <c r="H635" s="229">
        <v>5.6200000000000001</v>
      </c>
      <c r="I635" s="230"/>
      <c r="J635" s="225"/>
      <c r="K635" s="225"/>
      <c r="L635" s="231"/>
      <c r="M635" s="232"/>
      <c r="N635" s="233"/>
      <c r="O635" s="233"/>
      <c r="P635" s="233"/>
      <c r="Q635" s="233"/>
      <c r="R635" s="233"/>
      <c r="S635" s="233"/>
      <c r="T635" s="234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35" t="s">
        <v>147</v>
      </c>
      <c r="AU635" s="235" t="s">
        <v>144</v>
      </c>
      <c r="AV635" s="13" t="s">
        <v>144</v>
      </c>
      <c r="AW635" s="13" t="s">
        <v>36</v>
      </c>
      <c r="AX635" s="13" t="s">
        <v>76</v>
      </c>
      <c r="AY635" s="235" t="s">
        <v>135</v>
      </c>
    </row>
    <row r="636" s="13" customFormat="1">
      <c r="A636" s="13"/>
      <c r="B636" s="224"/>
      <c r="C636" s="225"/>
      <c r="D636" s="226" t="s">
        <v>147</v>
      </c>
      <c r="E636" s="227" t="s">
        <v>19</v>
      </c>
      <c r="F636" s="228" t="s">
        <v>794</v>
      </c>
      <c r="G636" s="225"/>
      <c r="H636" s="229">
        <v>2.1000000000000001</v>
      </c>
      <c r="I636" s="230"/>
      <c r="J636" s="225"/>
      <c r="K636" s="225"/>
      <c r="L636" s="231"/>
      <c r="M636" s="232"/>
      <c r="N636" s="233"/>
      <c r="O636" s="233"/>
      <c r="P636" s="233"/>
      <c r="Q636" s="233"/>
      <c r="R636" s="233"/>
      <c r="S636" s="233"/>
      <c r="T636" s="234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35" t="s">
        <v>147</v>
      </c>
      <c r="AU636" s="235" t="s">
        <v>144</v>
      </c>
      <c r="AV636" s="13" t="s">
        <v>144</v>
      </c>
      <c r="AW636" s="13" t="s">
        <v>36</v>
      </c>
      <c r="AX636" s="13" t="s">
        <v>76</v>
      </c>
      <c r="AY636" s="235" t="s">
        <v>135</v>
      </c>
    </row>
    <row r="637" s="13" customFormat="1">
      <c r="A637" s="13"/>
      <c r="B637" s="224"/>
      <c r="C637" s="225"/>
      <c r="D637" s="226" t="s">
        <v>147</v>
      </c>
      <c r="E637" s="227" t="s">
        <v>19</v>
      </c>
      <c r="F637" s="228" t="s">
        <v>795</v>
      </c>
      <c r="G637" s="225"/>
      <c r="H637" s="229">
        <v>11.82</v>
      </c>
      <c r="I637" s="230"/>
      <c r="J637" s="225"/>
      <c r="K637" s="225"/>
      <c r="L637" s="231"/>
      <c r="M637" s="232"/>
      <c r="N637" s="233"/>
      <c r="O637" s="233"/>
      <c r="P637" s="233"/>
      <c r="Q637" s="233"/>
      <c r="R637" s="233"/>
      <c r="S637" s="233"/>
      <c r="T637" s="234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35" t="s">
        <v>147</v>
      </c>
      <c r="AU637" s="235" t="s">
        <v>144</v>
      </c>
      <c r="AV637" s="13" t="s">
        <v>144</v>
      </c>
      <c r="AW637" s="13" t="s">
        <v>36</v>
      </c>
      <c r="AX637" s="13" t="s">
        <v>76</v>
      </c>
      <c r="AY637" s="235" t="s">
        <v>135</v>
      </c>
    </row>
    <row r="638" s="13" customFormat="1">
      <c r="A638" s="13"/>
      <c r="B638" s="224"/>
      <c r="C638" s="225"/>
      <c r="D638" s="226" t="s">
        <v>147</v>
      </c>
      <c r="E638" s="227" t="s">
        <v>19</v>
      </c>
      <c r="F638" s="228" t="s">
        <v>170</v>
      </c>
      <c r="G638" s="225"/>
      <c r="H638" s="229">
        <v>2</v>
      </c>
      <c r="I638" s="230"/>
      <c r="J638" s="225"/>
      <c r="K638" s="225"/>
      <c r="L638" s="231"/>
      <c r="M638" s="232"/>
      <c r="N638" s="233"/>
      <c r="O638" s="233"/>
      <c r="P638" s="233"/>
      <c r="Q638" s="233"/>
      <c r="R638" s="233"/>
      <c r="S638" s="233"/>
      <c r="T638" s="234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5" t="s">
        <v>147</v>
      </c>
      <c r="AU638" s="235" t="s">
        <v>144</v>
      </c>
      <c r="AV638" s="13" t="s">
        <v>144</v>
      </c>
      <c r="AW638" s="13" t="s">
        <v>36</v>
      </c>
      <c r="AX638" s="13" t="s">
        <v>76</v>
      </c>
      <c r="AY638" s="235" t="s">
        <v>135</v>
      </c>
    </row>
    <row r="639" s="13" customFormat="1">
      <c r="A639" s="13"/>
      <c r="B639" s="224"/>
      <c r="C639" s="225"/>
      <c r="D639" s="226" t="s">
        <v>147</v>
      </c>
      <c r="E639" s="227" t="s">
        <v>19</v>
      </c>
      <c r="F639" s="228" t="s">
        <v>171</v>
      </c>
      <c r="G639" s="225"/>
      <c r="H639" s="229">
        <v>11.73</v>
      </c>
      <c r="I639" s="230"/>
      <c r="J639" s="225"/>
      <c r="K639" s="225"/>
      <c r="L639" s="231"/>
      <c r="M639" s="232"/>
      <c r="N639" s="233"/>
      <c r="O639" s="233"/>
      <c r="P639" s="233"/>
      <c r="Q639" s="233"/>
      <c r="R639" s="233"/>
      <c r="S639" s="233"/>
      <c r="T639" s="234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5" t="s">
        <v>147</v>
      </c>
      <c r="AU639" s="235" t="s">
        <v>144</v>
      </c>
      <c r="AV639" s="13" t="s">
        <v>144</v>
      </c>
      <c r="AW639" s="13" t="s">
        <v>36</v>
      </c>
      <c r="AX639" s="13" t="s">
        <v>76</v>
      </c>
      <c r="AY639" s="235" t="s">
        <v>135</v>
      </c>
    </row>
    <row r="640" s="14" customFormat="1">
      <c r="A640" s="14"/>
      <c r="B640" s="236"/>
      <c r="C640" s="237"/>
      <c r="D640" s="226" t="s">
        <v>147</v>
      </c>
      <c r="E640" s="238" t="s">
        <v>19</v>
      </c>
      <c r="F640" s="239" t="s">
        <v>149</v>
      </c>
      <c r="G640" s="237"/>
      <c r="H640" s="240">
        <v>33.270000000000003</v>
      </c>
      <c r="I640" s="241"/>
      <c r="J640" s="237"/>
      <c r="K640" s="237"/>
      <c r="L640" s="242"/>
      <c r="M640" s="243"/>
      <c r="N640" s="244"/>
      <c r="O640" s="244"/>
      <c r="P640" s="244"/>
      <c r="Q640" s="244"/>
      <c r="R640" s="244"/>
      <c r="S640" s="244"/>
      <c r="T640" s="245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46" t="s">
        <v>147</v>
      </c>
      <c r="AU640" s="246" t="s">
        <v>144</v>
      </c>
      <c r="AV640" s="14" t="s">
        <v>143</v>
      </c>
      <c r="AW640" s="14" t="s">
        <v>36</v>
      </c>
      <c r="AX640" s="14" t="s">
        <v>84</v>
      </c>
      <c r="AY640" s="246" t="s">
        <v>135</v>
      </c>
    </row>
    <row r="641" s="2" customFormat="1" ht="49.05" customHeight="1">
      <c r="A641" s="40"/>
      <c r="B641" s="41"/>
      <c r="C641" s="206" t="s">
        <v>812</v>
      </c>
      <c r="D641" s="206" t="s">
        <v>138</v>
      </c>
      <c r="E641" s="207" t="s">
        <v>813</v>
      </c>
      <c r="F641" s="208" t="s">
        <v>814</v>
      </c>
      <c r="G641" s="209" t="s">
        <v>333</v>
      </c>
      <c r="H641" s="268"/>
      <c r="I641" s="211"/>
      <c r="J641" s="212">
        <f>ROUND(I641*H641,2)</f>
        <v>0</v>
      </c>
      <c r="K641" s="208" t="s">
        <v>142</v>
      </c>
      <c r="L641" s="46"/>
      <c r="M641" s="213" t="s">
        <v>19</v>
      </c>
      <c r="N641" s="214" t="s">
        <v>48</v>
      </c>
      <c r="O641" s="86"/>
      <c r="P641" s="215">
        <f>O641*H641</f>
        <v>0</v>
      </c>
      <c r="Q641" s="215">
        <v>0</v>
      </c>
      <c r="R641" s="215">
        <f>Q641*H641</f>
        <v>0</v>
      </c>
      <c r="S641" s="215">
        <v>0</v>
      </c>
      <c r="T641" s="216">
        <f>S641*H641</f>
        <v>0</v>
      </c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R641" s="217" t="s">
        <v>184</v>
      </c>
      <c r="AT641" s="217" t="s">
        <v>138</v>
      </c>
      <c r="AU641" s="217" t="s">
        <v>144</v>
      </c>
      <c r="AY641" s="19" t="s">
        <v>135</v>
      </c>
      <c r="BE641" s="218">
        <f>IF(N641="základní",J641,0)</f>
        <v>0</v>
      </c>
      <c r="BF641" s="218">
        <f>IF(N641="snížená",J641,0)</f>
        <v>0</v>
      </c>
      <c r="BG641" s="218">
        <f>IF(N641="zákl. přenesená",J641,0)</f>
        <v>0</v>
      </c>
      <c r="BH641" s="218">
        <f>IF(N641="sníž. přenesená",J641,0)</f>
        <v>0</v>
      </c>
      <c r="BI641" s="218">
        <f>IF(N641="nulová",J641,0)</f>
        <v>0</v>
      </c>
      <c r="BJ641" s="19" t="s">
        <v>144</v>
      </c>
      <c r="BK641" s="218">
        <f>ROUND(I641*H641,2)</f>
        <v>0</v>
      </c>
      <c r="BL641" s="19" t="s">
        <v>184</v>
      </c>
      <c r="BM641" s="217" t="s">
        <v>815</v>
      </c>
    </row>
    <row r="642" s="2" customFormat="1">
      <c r="A642" s="40"/>
      <c r="B642" s="41"/>
      <c r="C642" s="42"/>
      <c r="D642" s="219" t="s">
        <v>145</v>
      </c>
      <c r="E642" s="42"/>
      <c r="F642" s="220" t="s">
        <v>816</v>
      </c>
      <c r="G642" s="42"/>
      <c r="H642" s="42"/>
      <c r="I642" s="221"/>
      <c r="J642" s="42"/>
      <c r="K642" s="42"/>
      <c r="L642" s="46"/>
      <c r="M642" s="222"/>
      <c r="N642" s="223"/>
      <c r="O642" s="86"/>
      <c r="P642" s="86"/>
      <c r="Q642" s="86"/>
      <c r="R642" s="86"/>
      <c r="S642" s="86"/>
      <c r="T642" s="87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T642" s="19" t="s">
        <v>145</v>
      </c>
      <c r="AU642" s="19" t="s">
        <v>144</v>
      </c>
    </row>
    <row r="643" s="12" customFormat="1" ht="22.8" customHeight="1">
      <c r="A643" s="12"/>
      <c r="B643" s="190"/>
      <c r="C643" s="191"/>
      <c r="D643" s="192" t="s">
        <v>75</v>
      </c>
      <c r="E643" s="204" t="s">
        <v>817</v>
      </c>
      <c r="F643" s="204" t="s">
        <v>818</v>
      </c>
      <c r="G643" s="191"/>
      <c r="H643" s="191"/>
      <c r="I643" s="194"/>
      <c r="J643" s="205">
        <f>BK643</f>
        <v>0</v>
      </c>
      <c r="K643" s="191"/>
      <c r="L643" s="196"/>
      <c r="M643" s="197"/>
      <c r="N643" s="198"/>
      <c r="O643" s="198"/>
      <c r="P643" s="199">
        <f>SUM(P644:P717)</f>
        <v>0</v>
      </c>
      <c r="Q643" s="198"/>
      <c r="R643" s="199">
        <f>SUM(R644:R717)</f>
        <v>0.58903880000000008</v>
      </c>
      <c r="S643" s="198"/>
      <c r="T643" s="200">
        <f>SUM(T644:T717)</f>
        <v>0.12225</v>
      </c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R643" s="201" t="s">
        <v>144</v>
      </c>
      <c r="AT643" s="202" t="s">
        <v>75</v>
      </c>
      <c r="AU643" s="202" t="s">
        <v>84</v>
      </c>
      <c r="AY643" s="201" t="s">
        <v>135</v>
      </c>
      <c r="BK643" s="203">
        <f>SUM(BK644:BK717)</f>
        <v>0</v>
      </c>
    </row>
    <row r="644" s="2" customFormat="1" ht="24.15" customHeight="1">
      <c r="A644" s="40"/>
      <c r="B644" s="41"/>
      <c r="C644" s="206" t="s">
        <v>819</v>
      </c>
      <c r="D644" s="206" t="s">
        <v>138</v>
      </c>
      <c r="E644" s="207" t="s">
        <v>820</v>
      </c>
      <c r="F644" s="208" t="s">
        <v>821</v>
      </c>
      <c r="G644" s="209" t="s">
        <v>141</v>
      </c>
      <c r="H644" s="210">
        <v>1.5</v>
      </c>
      <c r="I644" s="211"/>
      <c r="J644" s="212">
        <f>ROUND(I644*H644,2)</f>
        <v>0</v>
      </c>
      <c r="K644" s="208" t="s">
        <v>142</v>
      </c>
      <c r="L644" s="46"/>
      <c r="M644" s="213" t="s">
        <v>19</v>
      </c>
      <c r="N644" s="214" t="s">
        <v>48</v>
      </c>
      <c r="O644" s="86"/>
      <c r="P644" s="215">
        <f>O644*H644</f>
        <v>0</v>
      </c>
      <c r="Q644" s="215">
        <v>0</v>
      </c>
      <c r="R644" s="215">
        <f>Q644*H644</f>
        <v>0</v>
      </c>
      <c r="S644" s="215">
        <v>0.081500000000000003</v>
      </c>
      <c r="T644" s="216">
        <f>S644*H644</f>
        <v>0.12225</v>
      </c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R644" s="217" t="s">
        <v>184</v>
      </c>
      <c r="AT644" s="217" t="s">
        <v>138</v>
      </c>
      <c r="AU644" s="217" t="s">
        <v>144</v>
      </c>
      <c r="AY644" s="19" t="s">
        <v>135</v>
      </c>
      <c r="BE644" s="218">
        <f>IF(N644="základní",J644,0)</f>
        <v>0</v>
      </c>
      <c r="BF644" s="218">
        <f>IF(N644="snížená",J644,0)</f>
        <v>0</v>
      </c>
      <c r="BG644" s="218">
        <f>IF(N644="zákl. přenesená",J644,0)</f>
        <v>0</v>
      </c>
      <c r="BH644" s="218">
        <f>IF(N644="sníž. přenesená",J644,0)</f>
        <v>0</v>
      </c>
      <c r="BI644" s="218">
        <f>IF(N644="nulová",J644,0)</f>
        <v>0</v>
      </c>
      <c r="BJ644" s="19" t="s">
        <v>144</v>
      </c>
      <c r="BK644" s="218">
        <f>ROUND(I644*H644,2)</f>
        <v>0</v>
      </c>
      <c r="BL644" s="19" t="s">
        <v>184</v>
      </c>
      <c r="BM644" s="217" t="s">
        <v>822</v>
      </c>
    </row>
    <row r="645" s="2" customFormat="1">
      <c r="A645" s="40"/>
      <c r="B645" s="41"/>
      <c r="C645" s="42"/>
      <c r="D645" s="219" t="s">
        <v>145</v>
      </c>
      <c r="E645" s="42"/>
      <c r="F645" s="220" t="s">
        <v>823</v>
      </c>
      <c r="G645" s="42"/>
      <c r="H645" s="42"/>
      <c r="I645" s="221"/>
      <c r="J645" s="42"/>
      <c r="K645" s="42"/>
      <c r="L645" s="46"/>
      <c r="M645" s="222"/>
      <c r="N645" s="223"/>
      <c r="O645" s="86"/>
      <c r="P645" s="86"/>
      <c r="Q645" s="86"/>
      <c r="R645" s="86"/>
      <c r="S645" s="86"/>
      <c r="T645" s="87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T645" s="19" t="s">
        <v>145</v>
      </c>
      <c r="AU645" s="19" t="s">
        <v>144</v>
      </c>
    </row>
    <row r="646" s="15" customFormat="1">
      <c r="A646" s="15"/>
      <c r="B646" s="247"/>
      <c r="C646" s="248"/>
      <c r="D646" s="226" t="s">
        <v>147</v>
      </c>
      <c r="E646" s="249" t="s">
        <v>19</v>
      </c>
      <c r="F646" s="250" t="s">
        <v>824</v>
      </c>
      <c r="G646" s="248"/>
      <c r="H646" s="249" t="s">
        <v>19</v>
      </c>
      <c r="I646" s="251"/>
      <c r="J646" s="248"/>
      <c r="K646" s="248"/>
      <c r="L646" s="252"/>
      <c r="M646" s="253"/>
      <c r="N646" s="254"/>
      <c r="O646" s="254"/>
      <c r="P646" s="254"/>
      <c r="Q646" s="254"/>
      <c r="R646" s="254"/>
      <c r="S646" s="254"/>
      <c r="T646" s="25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56" t="s">
        <v>147</v>
      </c>
      <c r="AU646" s="256" t="s">
        <v>144</v>
      </c>
      <c r="AV646" s="15" t="s">
        <v>84</v>
      </c>
      <c r="AW646" s="15" t="s">
        <v>36</v>
      </c>
      <c r="AX646" s="15" t="s">
        <v>76</v>
      </c>
      <c r="AY646" s="256" t="s">
        <v>135</v>
      </c>
    </row>
    <row r="647" s="13" customFormat="1">
      <c r="A647" s="13"/>
      <c r="B647" s="224"/>
      <c r="C647" s="225"/>
      <c r="D647" s="226" t="s">
        <v>147</v>
      </c>
      <c r="E647" s="227" t="s">
        <v>19</v>
      </c>
      <c r="F647" s="228" t="s">
        <v>825</v>
      </c>
      <c r="G647" s="225"/>
      <c r="H647" s="229">
        <v>1.5</v>
      </c>
      <c r="I647" s="230"/>
      <c r="J647" s="225"/>
      <c r="K647" s="225"/>
      <c r="L647" s="231"/>
      <c r="M647" s="232"/>
      <c r="N647" s="233"/>
      <c r="O647" s="233"/>
      <c r="P647" s="233"/>
      <c r="Q647" s="233"/>
      <c r="R647" s="233"/>
      <c r="S647" s="233"/>
      <c r="T647" s="234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35" t="s">
        <v>147</v>
      </c>
      <c r="AU647" s="235" t="s">
        <v>144</v>
      </c>
      <c r="AV647" s="13" t="s">
        <v>144</v>
      </c>
      <c r="AW647" s="13" t="s">
        <v>36</v>
      </c>
      <c r="AX647" s="13" t="s">
        <v>76</v>
      </c>
      <c r="AY647" s="235" t="s">
        <v>135</v>
      </c>
    </row>
    <row r="648" s="14" customFormat="1">
      <c r="A648" s="14"/>
      <c r="B648" s="236"/>
      <c r="C648" s="237"/>
      <c r="D648" s="226" t="s">
        <v>147</v>
      </c>
      <c r="E648" s="238" t="s">
        <v>19</v>
      </c>
      <c r="F648" s="239" t="s">
        <v>149</v>
      </c>
      <c r="G648" s="237"/>
      <c r="H648" s="240">
        <v>1.5</v>
      </c>
      <c r="I648" s="241"/>
      <c r="J648" s="237"/>
      <c r="K648" s="237"/>
      <c r="L648" s="242"/>
      <c r="M648" s="243"/>
      <c r="N648" s="244"/>
      <c r="O648" s="244"/>
      <c r="P648" s="244"/>
      <c r="Q648" s="244"/>
      <c r="R648" s="244"/>
      <c r="S648" s="244"/>
      <c r="T648" s="245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46" t="s">
        <v>147</v>
      </c>
      <c r="AU648" s="246" t="s">
        <v>144</v>
      </c>
      <c r="AV648" s="14" t="s">
        <v>143</v>
      </c>
      <c r="AW648" s="14" t="s">
        <v>36</v>
      </c>
      <c r="AX648" s="14" t="s">
        <v>84</v>
      </c>
      <c r="AY648" s="246" t="s">
        <v>135</v>
      </c>
    </row>
    <row r="649" s="2" customFormat="1" ht="24.15" customHeight="1">
      <c r="A649" s="40"/>
      <c r="B649" s="41"/>
      <c r="C649" s="206" t="s">
        <v>492</v>
      </c>
      <c r="D649" s="206" t="s">
        <v>138</v>
      </c>
      <c r="E649" s="207" t="s">
        <v>826</v>
      </c>
      <c r="F649" s="208" t="s">
        <v>827</v>
      </c>
      <c r="G649" s="209" t="s">
        <v>141</v>
      </c>
      <c r="H649" s="210">
        <v>20.68</v>
      </c>
      <c r="I649" s="211"/>
      <c r="J649" s="212">
        <f>ROUND(I649*H649,2)</f>
        <v>0</v>
      </c>
      <c r="K649" s="208" t="s">
        <v>142</v>
      </c>
      <c r="L649" s="46"/>
      <c r="M649" s="213" t="s">
        <v>19</v>
      </c>
      <c r="N649" s="214" t="s">
        <v>48</v>
      </c>
      <c r="O649" s="86"/>
      <c r="P649" s="215">
        <f>O649*H649</f>
        <v>0</v>
      </c>
      <c r="Q649" s="215">
        <v>0</v>
      </c>
      <c r="R649" s="215">
        <f>Q649*H649</f>
        <v>0</v>
      </c>
      <c r="S649" s="215">
        <v>0</v>
      </c>
      <c r="T649" s="216">
        <f>S649*H649</f>
        <v>0</v>
      </c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R649" s="217" t="s">
        <v>184</v>
      </c>
      <c r="AT649" s="217" t="s">
        <v>138</v>
      </c>
      <c r="AU649" s="217" t="s">
        <v>144</v>
      </c>
      <c r="AY649" s="19" t="s">
        <v>135</v>
      </c>
      <c r="BE649" s="218">
        <f>IF(N649="základní",J649,0)</f>
        <v>0</v>
      </c>
      <c r="BF649" s="218">
        <f>IF(N649="snížená",J649,0)</f>
        <v>0</v>
      </c>
      <c r="BG649" s="218">
        <f>IF(N649="zákl. přenesená",J649,0)</f>
        <v>0</v>
      </c>
      <c r="BH649" s="218">
        <f>IF(N649="sníž. přenesená",J649,0)</f>
        <v>0</v>
      </c>
      <c r="BI649" s="218">
        <f>IF(N649="nulová",J649,0)</f>
        <v>0</v>
      </c>
      <c r="BJ649" s="19" t="s">
        <v>144</v>
      </c>
      <c r="BK649" s="218">
        <f>ROUND(I649*H649,2)</f>
        <v>0</v>
      </c>
      <c r="BL649" s="19" t="s">
        <v>184</v>
      </c>
      <c r="BM649" s="217" t="s">
        <v>828</v>
      </c>
    </row>
    <row r="650" s="2" customFormat="1">
      <c r="A650" s="40"/>
      <c r="B650" s="41"/>
      <c r="C650" s="42"/>
      <c r="D650" s="219" t="s">
        <v>145</v>
      </c>
      <c r="E650" s="42"/>
      <c r="F650" s="220" t="s">
        <v>829</v>
      </c>
      <c r="G650" s="42"/>
      <c r="H650" s="42"/>
      <c r="I650" s="221"/>
      <c r="J650" s="42"/>
      <c r="K650" s="42"/>
      <c r="L650" s="46"/>
      <c r="M650" s="222"/>
      <c r="N650" s="223"/>
      <c r="O650" s="86"/>
      <c r="P650" s="86"/>
      <c r="Q650" s="86"/>
      <c r="R650" s="86"/>
      <c r="S650" s="86"/>
      <c r="T650" s="87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T650" s="19" t="s">
        <v>145</v>
      </c>
      <c r="AU650" s="19" t="s">
        <v>144</v>
      </c>
    </row>
    <row r="651" s="15" customFormat="1">
      <c r="A651" s="15"/>
      <c r="B651" s="247"/>
      <c r="C651" s="248"/>
      <c r="D651" s="226" t="s">
        <v>147</v>
      </c>
      <c r="E651" s="249" t="s">
        <v>19</v>
      </c>
      <c r="F651" s="250" t="s">
        <v>830</v>
      </c>
      <c r="G651" s="248"/>
      <c r="H651" s="249" t="s">
        <v>19</v>
      </c>
      <c r="I651" s="251"/>
      <c r="J651" s="248"/>
      <c r="K651" s="248"/>
      <c r="L651" s="252"/>
      <c r="M651" s="253"/>
      <c r="N651" s="254"/>
      <c r="O651" s="254"/>
      <c r="P651" s="254"/>
      <c r="Q651" s="254"/>
      <c r="R651" s="254"/>
      <c r="S651" s="254"/>
      <c r="T651" s="25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T651" s="256" t="s">
        <v>147</v>
      </c>
      <c r="AU651" s="256" t="s">
        <v>144</v>
      </c>
      <c r="AV651" s="15" t="s">
        <v>84</v>
      </c>
      <c r="AW651" s="15" t="s">
        <v>36</v>
      </c>
      <c r="AX651" s="15" t="s">
        <v>76</v>
      </c>
      <c r="AY651" s="256" t="s">
        <v>135</v>
      </c>
    </row>
    <row r="652" s="13" customFormat="1">
      <c r="A652" s="13"/>
      <c r="B652" s="224"/>
      <c r="C652" s="225"/>
      <c r="D652" s="226" t="s">
        <v>147</v>
      </c>
      <c r="E652" s="227" t="s">
        <v>19</v>
      </c>
      <c r="F652" s="228" t="s">
        <v>831</v>
      </c>
      <c r="G652" s="225"/>
      <c r="H652" s="229">
        <v>7.2199999999999998</v>
      </c>
      <c r="I652" s="230"/>
      <c r="J652" s="225"/>
      <c r="K652" s="225"/>
      <c r="L652" s="231"/>
      <c r="M652" s="232"/>
      <c r="N652" s="233"/>
      <c r="O652" s="233"/>
      <c r="P652" s="233"/>
      <c r="Q652" s="233"/>
      <c r="R652" s="233"/>
      <c r="S652" s="233"/>
      <c r="T652" s="234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5" t="s">
        <v>147</v>
      </c>
      <c r="AU652" s="235" t="s">
        <v>144</v>
      </c>
      <c r="AV652" s="13" t="s">
        <v>144</v>
      </c>
      <c r="AW652" s="13" t="s">
        <v>36</v>
      </c>
      <c r="AX652" s="13" t="s">
        <v>76</v>
      </c>
      <c r="AY652" s="235" t="s">
        <v>135</v>
      </c>
    </row>
    <row r="653" s="13" customFormat="1">
      <c r="A653" s="13"/>
      <c r="B653" s="224"/>
      <c r="C653" s="225"/>
      <c r="D653" s="226" t="s">
        <v>147</v>
      </c>
      <c r="E653" s="227" t="s">
        <v>19</v>
      </c>
      <c r="F653" s="228" t="s">
        <v>832</v>
      </c>
      <c r="G653" s="225"/>
      <c r="H653" s="229">
        <v>13.460000000000001</v>
      </c>
      <c r="I653" s="230"/>
      <c r="J653" s="225"/>
      <c r="K653" s="225"/>
      <c r="L653" s="231"/>
      <c r="M653" s="232"/>
      <c r="N653" s="233"/>
      <c r="O653" s="233"/>
      <c r="P653" s="233"/>
      <c r="Q653" s="233"/>
      <c r="R653" s="233"/>
      <c r="S653" s="233"/>
      <c r="T653" s="234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5" t="s">
        <v>147</v>
      </c>
      <c r="AU653" s="235" t="s">
        <v>144</v>
      </c>
      <c r="AV653" s="13" t="s">
        <v>144</v>
      </c>
      <c r="AW653" s="13" t="s">
        <v>36</v>
      </c>
      <c r="AX653" s="13" t="s">
        <v>76</v>
      </c>
      <c r="AY653" s="235" t="s">
        <v>135</v>
      </c>
    </row>
    <row r="654" s="14" customFormat="1">
      <c r="A654" s="14"/>
      <c r="B654" s="236"/>
      <c r="C654" s="237"/>
      <c r="D654" s="226" t="s">
        <v>147</v>
      </c>
      <c r="E654" s="238" t="s">
        <v>19</v>
      </c>
      <c r="F654" s="239" t="s">
        <v>149</v>
      </c>
      <c r="G654" s="237"/>
      <c r="H654" s="240">
        <v>20.68</v>
      </c>
      <c r="I654" s="241"/>
      <c r="J654" s="237"/>
      <c r="K654" s="237"/>
      <c r="L654" s="242"/>
      <c r="M654" s="243"/>
      <c r="N654" s="244"/>
      <c r="O654" s="244"/>
      <c r="P654" s="244"/>
      <c r="Q654" s="244"/>
      <c r="R654" s="244"/>
      <c r="S654" s="244"/>
      <c r="T654" s="245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46" t="s">
        <v>147</v>
      </c>
      <c r="AU654" s="246" t="s">
        <v>144</v>
      </c>
      <c r="AV654" s="14" t="s">
        <v>143</v>
      </c>
      <c r="AW654" s="14" t="s">
        <v>36</v>
      </c>
      <c r="AX654" s="14" t="s">
        <v>84</v>
      </c>
      <c r="AY654" s="246" t="s">
        <v>135</v>
      </c>
    </row>
    <row r="655" s="2" customFormat="1" ht="24.15" customHeight="1">
      <c r="A655" s="40"/>
      <c r="B655" s="41"/>
      <c r="C655" s="206" t="s">
        <v>833</v>
      </c>
      <c r="D655" s="206" t="s">
        <v>138</v>
      </c>
      <c r="E655" s="207" t="s">
        <v>834</v>
      </c>
      <c r="F655" s="208" t="s">
        <v>835</v>
      </c>
      <c r="G655" s="209" t="s">
        <v>141</v>
      </c>
      <c r="H655" s="210">
        <v>20.68</v>
      </c>
      <c r="I655" s="211"/>
      <c r="J655" s="212">
        <f>ROUND(I655*H655,2)</f>
        <v>0</v>
      </c>
      <c r="K655" s="208" t="s">
        <v>142</v>
      </c>
      <c r="L655" s="46"/>
      <c r="M655" s="213" t="s">
        <v>19</v>
      </c>
      <c r="N655" s="214" t="s">
        <v>48</v>
      </c>
      <c r="O655" s="86"/>
      <c r="P655" s="215">
        <f>O655*H655</f>
        <v>0</v>
      </c>
      <c r="Q655" s="215">
        <v>0.00029999999999999997</v>
      </c>
      <c r="R655" s="215">
        <f>Q655*H655</f>
        <v>0.0062039999999999994</v>
      </c>
      <c r="S655" s="215">
        <v>0</v>
      </c>
      <c r="T655" s="216">
        <f>S655*H655</f>
        <v>0</v>
      </c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R655" s="217" t="s">
        <v>184</v>
      </c>
      <c r="AT655" s="217" t="s">
        <v>138</v>
      </c>
      <c r="AU655" s="217" t="s">
        <v>144</v>
      </c>
      <c r="AY655" s="19" t="s">
        <v>135</v>
      </c>
      <c r="BE655" s="218">
        <f>IF(N655="základní",J655,0)</f>
        <v>0</v>
      </c>
      <c r="BF655" s="218">
        <f>IF(N655="snížená",J655,0)</f>
        <v>0</v>
      </c>
      <c r="BG655" s="218">
        <f>IF(N655="zákl. přenesená",J655,0)</f>
        <v>0</v>
      </c>
      <c r="BH655" s="218">
        <f>IF(N655="sníž. přenesená",J655,0)</f>
        <v>0</v>
      </c>
      <c r="BI655" s="218">
        <f>IF(N655="nulová",J655,0)</f>
        <v>0</v>
      </c>
      <c r="BJ655" s="19" t="s">
        <v>144</v>
      </c>
      <c r="BK655" s="218">
        <f>ROUND(I655*H655,2)</f>
        <v>0</v>
      </c>
      <c r="BL655" s="19" t="s">
        <v>184</v>
      </c>
      <c r="BM655" s="217" t="s">
        <v>836</v>
      </c>
    </row>
    <row r="656" s="2" customFormat="1">
      <c r="A656" s="40"/>
      <c r="B656" s="41"/>
      <c r="C656" s="42"/>
      <c r="D656" s="219" t="s">
        <v>145</v>
      </c>
      <c r="E656" s="42"/>
      <c r="F656" s="220" t="s">
        <v>837</v>
      </c>
      <c r="G656" s="42"/>
      <c r="H656" s="42"/>
      <c r="I656" s="221"/>
      <c r="J656" s="42"/>
      <c r="K656" s="42"/>
      <c r="L656" s="46"/>
      <c r="M656" s="222"/>
      <c r="N656" s="223"/>
      <c r="O656" s="86"/>
      <c r="P656" s="86"/>
      <c r="Q656" s="86"/>
      <c r="R656" s="86"/>
      <c r="S656" s="86"/>
      <c r="T656" s="87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T656" s="19" t="s">
        <v>145</v>
      </c>
      <c r="AU656" s="19" t="s">
        <v>144</v>
      </c>
    </row>
    <row r="657" s="15" customFormat="1">
      <c r="A657" s="15"/>
      <c r="B657" s="247"/>
      <c r="C657" s="248"/>
      <c r="D657" s="226" t="s">
        <v>147</v>
      </c>
      <c r="E657" s="249" t="s">
        <v>19</v>
      </c>
      <c r="F657" s="250" t="s">
        <v>830</v>
      </c>
      <c r="G657" s="248"/>
      <c r="H657" s="249" t="s">
        <v>19</v>
      </c>
      <c r="I657" s="251"/>
      <c r="J657" s="248"/>
      <c r="K657" s="248"/>
      <c r="L657" s="252"/>
      <c r="M657" s="253"/>
      <c r="N657" s="254"/>
      <c r="O657" s="254"/>
      <c r="P657" s="254"/>
      <c r="Q657" s="254"/>
      <c r="R657" s="254"/>
      <c r="S657" s="254"/>
      <c r="T657" s="25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T657" s="256" t="s">
        <v>147</v>
      </c>
      <c r="AU657" s="256" t="s">
        <v>144</v>
      </c>
      <c r="AV657" s="15" t="s">
        <v>84</v>
      </c>
      <c r="AW657" s="15" t="s">
        <v>36</v>
      </c>
      <c r="AX657" s="15" t="s">
        <v>76</v>
      </c>
      <c r="AY657" s="256" t="s">
        <v>135</v>
      </c>
    </row>
    <row r="658" s="13" customFormat="1">
      <c r="A658" s="13"/>
      <c r="B658" s="224"/>
      <c r="C658" s="225"/>
      <c r="D658" s="226" t="s">
        <v>147</v>
      </c>
      <c r="E658" s="227" t="s">
        <v>19</v>
      </c>
      <c r="F658" s="228" t="s">
        <v>831</v>
      </c>
      <c r="G658" s="225"/>
      <c r="H658" s="229">
        <v>7.2199999999999998</v>
      </c>
      <c r="I658" s="230"/>
      <c r="J658" s="225"/>
      <c r="K658" s="225"/>
      <c r="L658" s="231"/>
      <c r="M658" s="232"/>
      <c r="N658" s="233"/>
      <c r="O658" s="233"/>
      <c r="P658" s="233"/>
      <c r="Q658" s="233"/>
      <c r="R658" s="233"/>
      <c r="S658" s="233"/>
      <c r="T658" s="234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5" t="s">
        <v>147</v>
      </c>
      <c r="AU658" s="235" t="s">
        <v>144</v>
      </c>
      <c r="AV658" s="13" t="s">
        <v>144</v>
      </c>
      <c r="AW658" s="13" t="s">
        <v>36</v>
      </c>
      <c r="AX658" s="13" t="s">
        <v>76</v>
      </c>
      <c r="AY658" s="235" t="s">
        <v>135</v>
      </c>
    </row>
    <row r="659" s="13" customFormat="1">
      <c r="A659" s="13"/>
      <c r="B659" s="224"/>
      <c r="C659" s="225"/>
      <c r="D659" s="226" t="s">
        <v>147</v>
      </c>
      <c r="E659" s="227" t="s">
        <v>19</v>
      </c>
      <c r="F659" s="228" t="s">
        <v>832</v>
      </c>
      <c r="G659" s="225"/>
      <c r="H659" s="229">
        <v>13.460000000000001</v>
      </c>
      <c r="I659" s="230"/>
      <c r="J659" s="225"/>
      <c r="K659" s="225"/>
      <c r="L659" s="231"/>
      <c r="M659" s="232"/>
      <c r="N659" s="233"/>
      <c r="O659" s="233"/>
      <c r="P659" s="233"/>
      <c r="Q659" s="233"/>
      <c r="R659" s="233"/>
      <c r="S659" s="233"/>
      <c r="T659" s="234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5" t="s">
        <v>147</v>
      </c>
      <c r="AU659" s="235" t="s">
        <v>144</v>
      </c>
      <c r="AV659" s="13" t="s">
        <v>144</v>
      </c>
      <c r="AW659" s="13" t="s">
        <v>36</v>
      </c>
      <c r="AX659" s="13" t="s">
        <v>76</v>
      </c>
      <c r="AY659" s="235" t="s">
        <v>135</v>
      </c>
    </row>
    <row r="660" s="14" customFormat="1">
      <c r="A660" s="14"/>
      <c r="B660" s="236"/>
      <c r="C660" s="237"/>
      <c r="D660" s="226" t="s">
        <v>147</v>
      </c>
      <c r="E660" s="238" t="s">
        <v>19</v>
      </c>
      <c r="F660" s="239" t="s">
        <v>149</v>
      </c>
      <c r="G660" s="237"/>
      <c r="H660" s="240">
        <v>20.68</v>
      </c>
      <c r="I660" s="241"/>
      <c r="J660" s="237"/>
      <c r="K660" s="237"/>
      <c r="L660" s="242"/>
      <c r="M660" s="243"/>
      <c r="N660" s="244"/>
      <c r="O660" s="244"/>
      <c r="P660" s="244"/>
      <c r="Q660" s="244"/>
      <c r="R660" s="244"/>
      <c r="S660" s="244"/>
      <c r="T660" s="245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46" t="s">
        <v>147</v>
      </c>
      <c r="AU660" s="246" t="s">
        <v>144</v>
      </c>
      <c r="AV660" s="14" t="s">
        <v>143</v>
      </c>
      <c r="AW660" s="14" t="s">
        <v>36</v>
      </c>
      <c r="AX660" s="14" t="s">
        <v>84</v>
      </c>
      <c r="AY660" s="246" t="s">
        <v>135</v>
      </c>
    </row>
    <row r="661" s="2" customFormat="1" ht="24.15" customHeight="1">
      <c r="A661" s="40"/>
      <c r="B661" s="41"/>
      <c r="C661" s="206" t="s">
        <v>496</v>
      </c>
      <c r="D661" s="206" t="s">
        <v>138</v>
      </c>
      <c r="E661" s="207" t="s">
        <v>838</v>
      </c>
      <c r="F661" s="208" t="s">
        <v>839</v>
      </c>
      <c r="G661" s="209" t="s">
        <v>141</v>
      </c>
      <c r="H661" s="210">
        <v>13.460000000000001</v>
      </c>
      <c r="I661" s="211"/>
      <c r="J661" s="212">
        <f>ROUND(I661*H661,2)</f>
        <v>0</v>
      </c>
      <c r="K661" s="208" t="s">
        <v>142</v>
      </c>
      <c r="L661" s="46"/>
      <c r="M661" s="213" t="s">
        <v>19</v>
      </c>
      <c r="N661" s="214" t="s">
        <v>48</v>
      </c>
      <c r="O661" s="86"/>
      <c r="P661" s="215">
        <f>O661*H661</f>
        <v>0</v>
      </c>
      <c r="Q661" s="215">
        <v>0.0015</v>
      </c>
      <c r="R661" s="215">
        <f>Q661*H661</f>
        <v>0.020190000000000003</v>
      </c>
      <c r="S661" s="215">
        <v>0</v>
      </c>
      <c r="T661" s="216">
        <f>S661*H661</f>
        <v>0</v>
      </c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R661" s="217" t="s">
        <v>184</v>
      </c>
      <c r="AT661" s="217" t="s">
        <v>138</v>
      </c>
      <c r="AU661" s="217" t="s">
        <v>144</v>
      </c>
      <c r="AY661" s="19" t="s">
        <v>135</v>
      </c>
      <c r="BE661" s="218">
        <f>IF(N661="základní",J661,0)</f>
        <v>0</v>
      </c>
      <c r="BF661" s="218">
        <f>IF(N661="snížená",J661,0)</f>
        <v>0</v>
      </c>
      <c r="BG661" s="218">
        <f>IF(N661="zákl. přenesená",J661,0)</f>
        <v>0</v>
      </c>
      <c r="BH661" s="218">
        <f>IF(N661="sníž. přenesená",J661,0)</f>
        <v>0</v>
      </c>
      <c r="BI661" s="218">
        <f>IF(N661="nulová",J661,0)</f>
        <v>0</v>
      </c>
      <c r="BJ661" s="19" t="s">
        <v>144</v>
      </c>
      <c r="BK661" s="218">
        <f>ROUND(I661*H661,2)</f>
        <v>0</v>
      </c>
      <c r="BL661" s="19" t="s">
        <v>184</v>
      </c>
      <c r="BM661" s="217" t="s">
        <v>840</v>
      </c>
    </row>
    <row r="662" s="2" customFormat="1">
      <c r="A662" s="40"/>
      <c r="B662" s="41"/>
      <c r="C662" s="42"/>
      <c r="D662" s="219" t="s">
        <v>145</v>
      </c>
      <c r="E662" s="42"/>
      <c r="F662" s="220" t="s">
        <v>841</v>
      </c>
      <c r="G662" s="42"/>
      <c r="H662" s="42"/>
      <c r="I662" s="221"/>
      <c r="J662" s="42"/>
      <c r="K662" s="42"/>
      <c r="L662" s="46"/>
      <c r="M662" s="222"/>
      <c r="N662" s="223"/>
      <c r="O662" s="86"/>
      <c r="P662" s="86"/>
      <c r="Q662" s="86"/>
      <c r="R662" s="86"/>
      <c r="S662" s="86"/>
      <c r="T662" s="87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T662" s="19" t="s">
        <v>145</v>
      </c>
      <c r="AU662" s="19" t="s">
        <v>144</v>
      </c>
    </row>
    <row r="663" s="15" customFormat="1">
      <c r="A663" s="15"/>
      <c r="B663" s="247"/>
      <c r="C663" s="248"/>
      <c r="D663" s="226" t="s">
        <v>147</v>
      </c>
      <c r="E663" s="249" t="s">
        <v>19</v>
      </c>
      <c r="F663" s="250" t="s">
        <v>697</v>
      </c>
      <c r="G663" s="248"/>
      <c r="H663" s="249" t="s">
        <v>19</v>
      </c>
      <c r="I663" s="251"/>
      <c r="J663" s="248"/>
      <c r="K663" s="248"/>
      <c r="L663" s="252"/>
      <c r="M663" s="253"/>
      <c r="N663" s="254"/>
      <c r="O663" s="254"/>
      <c r="P663" s="254"/>
      <c r="Q663" s="254"/>
      <c r="R663" s="254"/>
      <c r="S663" s="254"/>
      <c r="T663" s="25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T663" s="256" t="s">
        <v>147</v>
      </c>
      <c r="AU663" s="256" t="s">
        <v>144</v>
      </c>
      <c r="AV663" s="15" t="s">
        <v>84</v>
      </c>
      <c r="AW663" s="15" t="s">
        <v>36</v>
      </c>
      <c r="AX663" s="15" t="s">
        <v>76</v>
      </c>
      <c r="AY663" s="256" t="s">
        <v>135</v>
      </c>
    </row>
    <row r="664" s="13" customFormat="1">
      <c r="A664" s="13"/>
      <c r="B664" s="224"/>
      <c r="C664" s="225"/>
      <c r="D664" s="226" t="s">
        <v>147</v>
      </c>
      <c r="E664" s="227" t="s">
        <v>19</v>
      </c>
      <c r="F664" s="228" t="s">
        <v>832</v>
      </c>
      <c r="G664" s="225"/>
      <c r="H664" s="229">
        <v>13.460000000000001</v>
      </c>
      <c r="I664" s="230"/>
      <c r="J664" s="225"/>
      <c r="K664" s="225"/>
      <c r="L664" s="231"/>
      <c r="M664" s="232"/>
      <c r="N664" s="233"/>
      <c r="O664" s="233"/>
      <c r="P664" s="233"/>
      <c r="Q664" s="233"/>
      <c r="R664" s="233"/>
      <c r="S664" s="233"/>
      <c r="T664" s="234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5" t="s">
        <v>147</v>
      </c>
      <c r="AU664" s="235" t="s">
        <v>144</v>
      </c>
      <c r="AV664" s="13" t="s">
        <v>144</v>
      </c>
      <c r="AW664" s="13" t="s">
        <v>36</v>
      </c>
      <c r="AX664" s="13" t="s">
        <v>76</v>
      </c>
      <c r="AY664" s="235" t="s">
        <v>135</v>
      </c>
    </row>
    <row r="665" s="14" customFormat="1">
      <c r="A665" s="14"/>
      <c r="B665" s="236"/>
      <c r="C665" s="237"/>
      <c r="D665" s="226" t="s">
        <v>147</v>
      </c>
      <c r="E665" s="238" t="s">
        <v>19</v>
      </c>
      <c r="F665" s="239" t="s">
        <v>149</v>
      </c>
      <c r="G665" s="237"/>
      <c r="H665" s="240">
        <v>13.460000000000001</v>
      </c>
      <c r="I665" s="241"/>
      <c r="J665" s="237"/>
      <c r="K665" s="237"/>
      <c r="L665" s="242"/>
      <c r="M665" s="243"/>
      <c r="N665" s="244"/>
      <c r="O665" s="244"/>
      <c r="P665" s="244"/>
      <c r="Q665" s="244"/>
      <c r="R665" s="244"/>
      <c r="S665" s="244"/>
      <c r="T665" s="245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46" t="s">
        <v>147</v>
      </c>
      <c r="AU665" s="246" t="s">
        <v>144</v>
      </c>
      <c r="AV665" s="14" t="s">
        <v>143</v>
      </c>
      <c r="AW665" s="14" t="s">
        <v>36</v>
      </c>
      <c r="AX665" s="14" t="s">
        <v>84</v>
      </c>
      <c r="AY665" s="246" t="s">
        <v>135</v>
      </c>
    </row>
    <row r="666" s="2" customFormat="1" ht="24.15" customHeight="1">
      <c r="A666" s="40"/>
      <c r="B666" s="41"/>
      <c r="C666" s="206" t="s">
        <v>842</v>
      </c>
      <c r="D666" s="206" t="s">
        <v>138</v>
      </c>
      <c r="E666" s="207" t="s">
        <v>843</v>
      </c>
      <c r="F666" s="208" t="s">
        <v>844</v>
      </c>
      <c r="G666" s="209" t="s">
        <v>446</v>
      </c>
      <c r="H666" s="210">
        <v>8</v>
      </c>
      <c r="I666" s="211"/>
      <c r="J666" s="212">
        <f>ROUND(I666*H666,2)</f>
        <v>0</v>
      </c>
      <c r="K666" s="208" t="s">
        <v>142</v>
      </c>
      <c r="L666" s="46"/>
      <c r="M666" s="213" t="s">
        <v>19</v>
      </c>
      <c r="N666" s="214" t="s">
        <v>48</v>
      </c>
      <c r="O666" s="86"/>
      <c r="P666" s="215">
        <f>O666*H666</f>
        <v>0</v>
      </c>
      <c r="Q666" s="215">
        <v>0.00027500000000000002</v>
      </c>
      <c r="R666" s="215">
        <f>Q666*H666</f>
        <v>0.0022000000000000001</v>
      </c>
      <c r="S666" s="215">
        <v>0</v>
      </c>
      <c r="T666" s="216">
        <f>S666*H666</f>
        <v>0</v>
      </c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R666" s="217" t="s">
        <v>184</v>
      </c>
      <c r="AT666" s="217" t="s">
        <v>138</v>
      </c>
      <c r="AU666" s="217" t="s">
        <v>144</v>
      </c>
      <c r="AY666" s="19" t="s">
        <v>135</v>
      </c>
      <c r="BE666" s="218">
        <f>IF(N666="základní",J666,0)</f>
        <v>0</v>
      </c>
      <c r="BF666" s="218">
        <f>IF(N666="snížená",J666,0)</f>
        <v>0</v>
      </c>
      <c r="BG666" s="218">
        <f>IF(N666="zákl. přenesená",J666,0)</f>
        <v>0</v>
      </c>
      <c r="BH666" s="218">
        <f>IF(N666="sníž. přenesená",J666,0)</f>
        <v>0</v>
      </c>
      <c r="BI666" s="218">
        <f>IF(N666="nulová",J666,0)</f>
        <v>0</v>
      </c>
      <c r="BJ666" s="19" t="s">
        <v>144</v>
      </c>
      <c r="BK666" s="218">
        <f>ROUND(I666*H666,2)</f>
        <v>0</v>
      </c>
      <c r="BL666" s="19" t="s">
        <v>184</v>
      </c>
      <c r="BM666" s="217" t="s">
        <v>845</v>
      </c>
    </row>
    <row r="667" s="2" customFormat="1">
      <c r="A667" s="40"/>
      <c r="B667" s="41"/>
      <c r="C667" s="42"/>
      <c r="D667" s="219" t="s">
        <v>145</v>
      </c>
      <c r="E667" s="42"/>
      <c r="F667" s="220" t="s">
        <v>846</v>
      </c>
      <c r="G667" s="42"/>
      <c r="H667" s="42"/>
      <c r="I667" s="221"/>
      <c r="J667" s="42"/>
      <c r="K667" s="42"/>
      <c r="L667" s="46"/>
      <c r="M667" s="222"/>
      <c r="N667" s="223"/>
      <c r="O667" s="86"/>
      <c r="P667" s="86"/>
      <c r="Q667" s="86"/>
      <c r="R667" s="86"/>
      <c r="S667" s="86"/>
      <c r="T667" s="87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T667" s="19" t="s">
        <v>145</v>
      </c>
      <c r="AU667" s="19" t="s">
        <v>144</v>
      </c>
    </row>
    <row r="668" s="15" customFormat="1">
      <c r="A668" s="15"/>
      <c r="B668" s="247"/>
      <c r="C668" s="248"/>
      <c r="D668" s="226" t="s">
        <v>147</v>
      </c>
      <c r="E668" s="249" t="s">
        <v>19</v>
      </c>
      <c r="F668" s="250" t="s">
        <v>847</v>
      </c>
      <c r="G668" s="248"/>
      <c r="H668" s="249" t="s">
        <v>19</v>
      </c>
      <c r="I668" s="251"/>
      <c r="J668" s="248"/>
      <c r="K668" s="248"/>
      <c r="L668" s="252"/>
      <c r="M668" s="253"/>
      <c r="N668" s="254"/>
      <c r="O668" s="254"/>
      <c r="P668" s="254"/>
      <c r="Q668" s="254"/>
      <c r="R668" s="254"/>
      <c r="S668" s="254"/>
      <c r="T668" s="25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T668" s="256" t="s">
        <v>147</v>
      </c>
      <c r="AU668" s="256" t="s">
        <v>144</v>
      </c>
      <c r="AV668" s="15" t="s">
        <v>84</v>
      </c>
      <c r="AW668" s="15" t="s">
        <v>36</v>
      </c>
      <c r="AX668" s="15" t="s">
        <v>76</v>
      </c>
      <c r="AY668" s="256" t="s">
        <v>135</v>
      </c>
    </row>
    <row r="669" s="13" customFormat="1">
      <c r="A669" s="13"/>
      <c r="B669" s="224"/>
      <c r="C669" s="225"/>
      <c r="D669" s="226" t="s">
        <v>147</v>
      </c>
      <c r="E669" s="227" t="s">
        <v>19</v>
      </c>
      <c r="F669" s="228" t="s">
        <v>848</v>
      </c>
      <c r="G669" s="225"/>
      <c r="H669" s="229">
        <v>8</v>
      </c>
      <c r="I669" s="230"/>
      <c r="J669" s="225"/>
      <c r="K669" s="225"/>
      <c r="L669" s="231"/>
      <c r="M669" s="232"/>
      <c r="N669" s="233"/>
      <c r="O669" s="233"/>
      <c r="P669" s="233"/>
      <c r="Q669" s="233"/>
      <c r="R669" s="233"/>
      <c r="S669" s="233"/>
      <c r="T669" s="234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35" t="s">
        <v>147</v>
      </c>
      <c r="AU669" s="235" t="s">
        <v>144</v>
      </c>
      <c r="AV669" s="13" t="s">
        <v>144</v>
      </c>
      <c r="AW669" s="13" t="s">
        <v>36</v>
      </c>
      <c r="AX669" s="13" t="s">
        <v>76</v>
      </c>
      <c r="AY669" s="235" t="s">
        <v>135</v>
      </c>
    </row>
    <row r="670" s="14" customFormat="1">
      <c r="A670" s="14"/>
      <c r="B670" s="236"/>
      <c r="C670" s="237"/>
      <c r="D670" s="226" t="s">
        <v>147</v>
      </c>
      <c r="E670" s="238" t="s">
        <v>19</v>
      </c>
      <c r="F670" s="239" t="s">
        <v>149</v>
      </c>
      <c r="G670" s="237"/>
      <c r="H670" s="240">
        <v>8</v>
      </c>
      <c r="I670" s="241"/>
      <c r="J670" s="237"/>
      <c r="K670" s="237"/>
      <c r="L670" s="242"/>
      <c r="M670" s="243"/>
      <c r="N670" s="244"/>
      <c r="O670" s="244"/>
      <c r="P670" s="244"/>
      <c r="Q670" s="244"/>
      <c r="R670" s="244"/>
      <c r="S670" s="244"/>
      <c r="T670" s="245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46" t="s">
        <v>147</v>
      </c>
      <c r="AU670" s="246" t="s">
        <v>144</v>
      </c>
      <c r="AV670" s="14" t="s">
        <v>143</v>
      </c>
      <c r="AW670" s="14" t="s">
        <v>36</v>
      </c>
      <c r="AX670" s="14" t="s">
        <v>84</v>
      </c>
      <c r="AY670" s="246" t="s">
        <v>135</v>
      </c>
    </row>
    <row r="671" s="2" customFormat="1" ht="24.15" customHeight="1">
      <c r="A671" s="40"/>
      <c r="B671" s="41"/>
      <c r="C671" s="206" t="s">
        <v>501</v>
      </c>
      <c r="D671" s="206" t="s">
        <v>138</v>
      </c>
      <c r="E671" s="207" t="s">
        <v>849</v>
      </c>
      <c r="F671" s="208" t="s">
        <v>850</v>
      </c>
      <c r="G671" s="209" t="s">
        <v>258</v>
      </c>
      <c r="H671" s="210">
        <v>8</v>
      </c>
      <c r="I671" s="211"/>
      <c r="J671" s="212">
        <f>ROUND(I671*H671,2)</f>
        <v>0</v>
      </c>
      <c r="K671" s="208" t="s">
        <v>142</v>
      </c>
      <c r="L671" s="46"/>
      <c r="M671" s="213" t="s">
        <v>19</v>
      </c>
      <c r="N671" s="214" t="s">
        <v>48</v>
      </c>
      <c r="O671" s="86"/>
      <c r="P671" s="215">
        <f>O671*H671</f>
        <v>0</v>
      </c>
      <c r="Q671" s="215">
        <v>0.00021000000000000001</v>
      </c>
      <c r="R671" s="215">
        <f>Q671*H671</f>
        <v>0.0016800000000000001</v>
      </c>
      <c r="S671" s="215">
        <v>0</v>
      </c>
      <c r="T671" s="216">
        <f>S671*H671</f>
        <v>0</v>
      </c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R671" s="217" t="s">
        <v>184</v>
      </c>
      <c r="AT671" s="217" t="s">
        <v>138</v>
      </c>
      <c r="AU671" s="217" t="s">
        <v>144</v>
      </c>
      <c r="AY671" s="19" t="s">
        <v>135</v>
      </c>
      <c r="BE671" s="218">
        <f>IF(N671="základní",J671,0)</f>
        <v>0</v>
      </c>
      <c r="BF671" s="218">
        <f>IF(N671="snížená",J671,0)</f>
        <v>0</v>
      </c>
      <c r="BG671" s="218">
        <f>IF(N671="zákl. přenesená",J671,0)</f>
        <v>0</v>
      </c>
      <c r="BH671" s="218">
        <f>IF(N671="sníž. přenesená",J671,0)</f>
        <v>0</v>
      </c>
      <c r="BI671" s="218">
        <f>IF(N671="nulová",J671,0)</f>
        <v>0</v>
      </c>
      <c r="BJ671" s="19" t="s">
        <v>144</v>
      </c>
      <c r="BK671" s="218">
        <f>ROUND(I671*H671,2)</f>
        <v>0</v>
      </c>
      <c r="BL671" s="19" t="s">
        <v>184</v>
      </c>
      <c r="BM671" s="217" t="s">
        <v>851</v>
      </c>
    </row>
    <row r="672" s="2" customFormat="1">
      <c r="A672" s="40"/>
      <c r="B672" s="41"/>
      <c r="C672" s="42"/>
      <c r="D672" s="219" t="s">
        <v>145</v>
      </c>
      <c r="E672" s="42"/>
      <c r="F672" s="220" t="s">
        <v>852</v>
      </c>
      <c r="G672" s="42"/>
      <c r="H672" s="42"/>
      <c r="I672" s="221"/>
      <c r="J672" s="42"/>
      <c r="K672" s="42"/>
      <c r="L672" s="46"/>
      <c r="M672" s="222"/>
      <c r="N672" s="223"/>
      <c r="O672" s="86"/>
      <c r="P672" s="86"/>
      <c r="Q672" s="86"/>
      <c r="R672" s="86"/>
      <c r="S672" s="86"/>
      <c r="T672" s="87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T672" s="19" t="s">
        <v>145</v>
      </c>
      <c r="AU672" s="19" t="s">
        <v>144</v>
      </c>
    </row>
    <row r="673" s="13" customFormat="1">
      <c r="A673" s="13"/>
      <c r="B673" s="224"/>
      <c r="C673" s="225"/>
      <c r="D673" s="226" t="s">
        <v>147</v>
      </c>
      <c r="E673" s="227" t="s">
        <v>19</v>
      </c>
      <c r="F673" s="228" t="s">
        <v>853</v>
      </c>
      <c r="G673" s="225"/>
      <c r="H673" s="229">
        <v>8</v>
      </c>
      <c r="I673" s="230"/>
      <c r="J673" s="225"/>
      <c r="K673" s="225"/>
      <c r="L673" s="231"/>
      <c r="M673" s="232"/>
      <c r="N673" s="233"/>
      <c r="O673" s="233"/>
      <c r="P673" s="233"/>
      <c r="Q673" s="233"/>
      <c r="R673" s="233"/>
      <c r="S673" s="233"/>
      <c r="T673" s="234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35" t="s">
        <v>147</v>
      </c>
      <c r="AU673" s="235" t="s">
        <v>144</v>
      </c>
      <c r="AV673" s="13" t="s">
        <v>144</v>
      </c>
      <c r="AW673" s="13" t="s">
        <v>36</v>
      </c>
      <c r="AX673" s="13" t="s">
        <v>76</v>
      </c>
      <c r="AY673" s="235" t="s">
        <v>135</v>
      </c>
    </row>
    <row r="674" s="14" customFormat="1">
      <c r="A674" s="14"/>
      <c r="B674" s="236"/>
      <c r="C674" s="237"/>
      <c r="D674" s="226" t="s">
        <v>147</v>
      </c>
      <c r="E674" s="238" t="s">
        <v>19</v>
      </c>
      <c r="F674" s="239" t="s">
        <v>149</v>
      </c>
      <c r="G674" s="237"/>
      <c r="H674" s="240">
        <v>8</v>
      </c>
      <c r="I674" s="241"/>
      <c r="J674" s="237"/>
      <c r="K674" s="237"/>
      <c r="L674" s="242"/>
      <c r="M674" s="243"/>
      <c r="N674" s="244"/>
      <c r="O674" s="244"/>
      <c r="P674" s="244"/>
      <c r="Q674" s="244"/>
      <c r="R674" s="244"/>
      <c r="S674" s="244"/>
      <c r="T674" s="245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46" t="s">
        <v>147</v>
      </c>
      <c r="AU674" s="246" t="s">
        <v>144</v>
      </c>
      <c r="AV674" s="14" t="s">
        <v>143</v>
      </c>
      <c r="AW674" s="14" t="s">
        <v>36</v>
      </c>
      <c r="AX674" s="14" t="s">
        <v>84</v>
      </c>
      <c r="AY674" s="246" t="s">
        <v>135</v>
      </c>
    </row>
    <row r="675" s="2" customFormat="1" ht="37.8" customHeight="1">
      <c r="A675" s="40"/>
      <c r="B675" s="41"/>
      <c r="C675" s="206" t="s">
        <v>854</v>
      </c>
      <c r="D675" s="206" t="s">
        <v>138</v>
      </c>
      <c r="E675" s="207" t="s">
        <v>855</v>
      </c>
      <c r="F675" s="208" t="s">
        <v>856</v>
      </c>
      <c r="G675" s="209" t="s">
        <v>446</v>
      </c>
      <c r="H675" s="210">
        <v>8</v>
      </c>
      <c r="I675" s="211"/>
      <c r="J675" s="212">
        <f>ROUND(I675*H675,2)</f>
        <v>0</v>
      </c>
      <c r="K675" s="208" t="s">
        <v>142</v>
      </c>
      <c r="L675" s="46"/>
      <c r="M675" s="213" t="s">
        <v>19</v>
      </c>
      <c r="N675" s="214" t="s">
        <v>48</v>
      </c>
      <c r="O675" s="86"/>
      <c r="P675" s="215">
        <f>O675*H675</f>
        <v>0</v>
      </c>
      <c r="Q675" s="215">
        <v>0.00020000000000000001</v>
      </c>
      <c r="R675" s="215">
        <f>Q675*H675</f>
        <v>0.0016000000000000001</v>
      </c>
      <c r="S675" s="215">
        <v>0</v>
      </c>
      <c r="T675" s="216">
        <f>S675*H675</f>
        <v>0</v>
      </c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R675" s="217" t="s">
        <v>184</v>
      </c>
      <c r="AT675" s="217" t="s">
        <v>138</v>
      </c>
      <c r="AU675" s="217" t="s">
        <v>144</v>
      </c>
      <c r="AY675" s="19" t="s">
        <v>135</v>
      </c>
      <c r="BE675" s="218">
        <f>IF(N675="základní",J675,0)</f>
        <v>0</v>
      </c>
      <c r="BF675" s="218">
        <f>IF(N675="snížená",J675,0)</f>
        <v>0</v>
      </c>
      <c r="BG675" s="218">
        <f>IF(N675="zákl. přenesená",J675,0)</f>
        <v>0</v>
      </c>
      <c r="BH675" s="218">
        <f>IF(N675="sníž. přenesená",J675,0)</f>
        <v>0</v>
      </c>
      <c r="BI675" s="218">
        <f>IF(N675="nulová",J675,0)</f>
        <v>0</v>
      </c>
      <c r="BJ675" s="19" t="s">
        <v>144</v>
      </c>
      <c r="BK675" s="218">
        <f>ROUND(I675*H675,2)</f>
        <v>0</v>
      </c>
      <c r="BL675" s="19" t="s">
        <v>184</v>
      </c>
      <c r="BM675" s="217" t="s">
        <v>857</v>
      </c>
    </row>
    <row r="676" s="2" customFormat="1">
      <c r="A676" s="40"/>
      <c r="B676" s="41"/>
      <c r="C676" s="42"/>
      <c r="D676" s="219" t="s">
        <v>145</v>
      </c>
      <c r="E676" s="42"/>
      <c r="F676" s="220" t="s">
        <v>858</v>
      </c>
      <c r="G676" s="42"/>
      <c r="H676" s="42"/>
      <c r="I676" s="221"/>
      <c r="J676" s="42"/>
      <c r="K676" s="42"/>
      <c r="L676" s="46"/>
      <c r="M676" s="222"/>
      <c r="N676" s="223"/>
      <c r="O676" s="86"/>
      <c r="P676" s="86"/>
      <c r="Q676" s="86"/>
      <c r="R676" s="86"/>
      <c r="S676" s="86"/>
      <c r="T676" s="87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T676" s="19" t="s">
        <v>145</v>
      </c>
      <c r="AU676" s="19" t="s">
        <v>144</v>
      </c>
    </row>
    <row r="677" s="15" customFormat="1">
      <c r="A677" s="15"/>
      <c r="B677" s="247"/>
      <c r="C677" s="248"/>
      <c r="D677" s="226" t="s">
        <v>147</v>
      </c>
      <c r="E677" s="249" t="s">
        <v>19</v>
      </c>
      <c r="F677" s="250" t="s">
        <v>859</v>
      </c>
      <c r="G677" s="248"/>
      <c r="H677" s="249" t="s">
        <v>19</v>
      </c>
      <c r="I677" s="251"/>
      <c r="J677" s="248"/>
      <c r="K677" s="248"/>
      <c r="L677" s="252"/>
      <c r="M677" s="253"/>
      <c r="N677" s="254"/>
      <c r="O677" s="254"/>
      <c r="P677" s="254"/>
      <c r="Q677" s="254"/>
      <c r="R677" s="254"/>
      <c r="S677" s="254"/>
      <c r="T677" s="25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56" t="s">
        <v>147</v>
      </c>
      <c r="AU677" s="256" t="s">
        <v>144</v>
      </c>
      <c r="AV677" s="15" t="s">
        <v>84</v>
      </c>
      <c r="AW677" s="15" t="s">
        <v>36</v>
      </c>
      <c r="AX677" s="15" t="s">
        <v>76</v>
      </c>
      <c r="AY677" s="256" t="s">
        <v>135</v>
      </c>
    </row>
    <row r="678" s="13" customFormat="1">
      <c r="A678" s="13"/>
      <c r="B678" s="224"/>
      <c r="C678" s="225"/>
      <c r="D678" s="226" t="s">
        <v>147</v>
      </c>
      <c r="E678" s="227" t="s">
        <v>19</v>
      </c>
      <c r="F678" s="228" t="s">
        <v>860</v>
      </c>
      <c r="G678" s="225"/>
      <c r="H678" s="229">
        <v>4</v>
      </c>
      <c r="I678" s="230"/>
      <c r="J678" s="225"/>
      <c r="K678" s="225"/>
      <c r="L678" s="231"/>
      <c r="M678" s="232"/>
      <c r="N678" s="233"/>
      <c r="O678" s="233"/>
      <c r="P678" s="233"/>
      <c r="Q678" s="233"/>
      <c r="R678" s="233"/>
      <c r="S678" s="233"/>
      <c r="T678" s="234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5" t="s">
        <v>147</v>
      </c>
      <c r="AU678" s="235" t="s">
        <v>144</v>
      </c>
      <c r="AV678" s="13" t="s">
        <v>144</v>
      </c>
      <c r="AW678" s="13" t="s">
        <v>36</v>
      </c>
      <c r="AX678" s="13" t="s">
        <v>76</v>
      </c>
      <c r="AY678" s="235" t="s">
        <v>135</v>
      </c>
    </row>
    <row r="679" s="13" customFormat="1">
      <c r="A679" s="13"/>
      <c r="B679" s="224"/>
      <c r="C679" s="225"/>
      <c r="D679" s="226" t="s">
        <v>147</v>
      </c>
      <c r="E679" s="227" t="s">
        <v>19</v>
      </c>
      <c r="F679" s="228" t="s">
        <v>861</v>
      </c>
      <c r="G679" s="225"/>
      <c r="H679" s="229">
        <v>4</v>
      </c>
      <c r="I679" s="230"/>
      <c r="J679" s="225"/>
      <c r="K679" s="225"/>
      <c r="L679" s="231"/>
      <c r="M679" s="232"/>
      <c r="N679" s="233"/>
      <c r="O679" s="233"/>
      <c r="P679" s="233"/>
      <c r="Q679" s="233"/>
      <c r="R679" s="233"/>
      <c r="S679" s="233"/>
      <c r="T679" s="234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5" t="s">
        <v>147</v>
      </c>
      <c r="AU679" s="235" t="s">
        <v>144</v>
      </c>
      <c r="AV679" s="13" t="s">
        <v>144</v>
      </c>
      <c r="AW679" s="13" t="s">
        <v>36</v>
      </c>
      <c r="AX679" s="13" t="s">
        <v>76</v>
      </c>
      <c r="AY679" s="235" t="s">
        <v>135</v>
      </c>
    </row>
    <row r="680" s="14" customFormat="1">
      <c r="A680" s="14"/>
      <c r="B680" s="236"/>
      <c r="C680" s="237"/>
      <c r="D680" s="226" t="s">
        <v>147</v>
      </c>
      <c r="E680" s="238" t="s">
        <v>19</v>
      </c>
      <c r="F680" s="239" t="s">
        <v>149</v>
      </c>
      <c r="G680" s="237"/>
      <c r="H680" s="240">
        <v>8</v>
      </c>
      <c r="I680" s="241"/>
      <c r="J680" s="237"/>
      <c r="K680" s="237"/>
      <c r="L680" s="242"/>
      <c r="M680" s="243"/>
      <c r="N680" s="244"/>
      <c r="O680" s="244"/>
      <c r="P680" s="244"/>
      <c r="Q680" s="244"/>
      <c r="R680" s="244"/>
      <c r="S680" s="244"/>
      <c r="T680" s="245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46" t="s">
        <v>147</v>
      </c>
      <c r="AU680" s="246" t="s">
        <v>144</v>
      </c>
      <c r="AV680" s="14" t="s">
        <v>143</v>
      </c>
      <c r="AW680" s="14" t="s">
        <v>36</v>
      </c>
      <c r="AX680" s="14" t="s">
        <v>84</v>
      </c>
      <c r="AY680" s="246" t="s">
        <v>135</v>
      </c>
    </row>
    <row r="681" s="2" customFormat="1" ht="16.5" customHeight="1">
      <c r="A681" s="40"/>
      <c r="B681" s="41"/>
      <c r="C681" s="257" t="s">
        <v>862</v>
      </c>
      <c r="D681" s="257" t="s">
        <v>262</v>
      </c>
      <c r="E681" s="258" t="s">
        <v>863</v>
      </c>
      <c r="F681" s="259" t="s">
        <v>864</v>
      </c>
      <c r="G681" s="260" t="s">
        <v>446</v>
      </c>
      <c r="H681" s="261">
        <v>8.4000000000000004</v>
      </c>
      <c r="I681" s="262"/>
      <c r="J681" s="263">
        <f>ROUND(I681*H681,2)</f>
        <v>0</v>
      </c>
      <c r="K681" s="259" t="s">
        <v>142</v>
      </c>
      <c r="L681" s="264"/>
      <c r="M681" s="265" t="s">
        <v>19</v>
      </c>
      <c r="N681" s="266" t="s">
        <v>48</v>
      </c>
      <c r="O681" s="86"/>
      <c r="P681" s="215">
        <f>O681*H681</f>
        <v>0</v>
      </c>
      <c r="Q681" s="215">
        <v>0.00012</v>
      </c>
      <c r="R681" s="215">
        <f>Q681*H681</f>
        <v>0.001008</v>
      </c>
      <c r="S681" s="215">
        <v>0</v>
      </c>
      <c r="T681" s="216">
        <f>S681*H681</f>
        <v>0</v>
      </c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R681" s="217" t="s">
        <v>237</v>
      </c>
      <c r="AT681" s="217" t="s">
        <v>262</v>
      </c>
      <c r="AU681" s="217" t="s">
        <v>144</v>
      </c>
      <c r="AY681" s="19" t="s">
        <v>135</v>
      </c>
      <c r="BE681" s="218">
        <f>IF(N681="základní",J681,0)</f>
        <v>0</v>
      </c>
      <c r="BF681" s="218">
        <f>IF(N681="snížená",J681,0)</f>
        <v>0</v>
      </c>
      <c r="BG681" s="218">
        <f>IF(N681="zákl. přenesená",J681,0)</f>
        <v>0</v>
      </c>
      <c r="BH681" s="218">
        <f>IF(N681="sníž. přenesená",J681,0)</f>
        <v>0</v>
      </c>
      <c r="BI681" s="218">
        <f>IF(N681="nulová",J681,0)</f>
        <v>0</v>
      </c>
      <c r="BJ681" s="19" t="s">
        <v>144</v>
      </c>
      <c r="BK681" s="218">
        <f>ROUND(I681*H681,2)</f>
        <v>0</v>
      </c>
      <c r="BL681" s="19" t="s">
        <v>184</v>
      </c>
      <c r="BM681" s="217" t="s">
        <v>865</v>
      </c>
    </row>
    <row r="682" s="13" customFormat="1">
      <c r="A682" s="13"/>
      <c r="B682" s="224"/>
      <c r="C682" s="225"/>
      <c r="D682" s="226" t="s">
        <v>147</v>
      </c>
      <c r="E682" s="225"/>
      <c r="F682" s="228" t="s">
        <v>866</v>
      </c>
      <c r="G682" s="225"/>
      <c r="H682" s="229">
        <v>8.4000000000000004</v>
      </c>
      <c r="I682" s="230"/>
      <c r="J682" s="225"/>
      <c r="K682" s="225"/>
      <c r="L682" s="231"/>
      <c r="M682" s="232"/>
      <c r="N682" s="233"/>
      <c r="O682" s="233"/>
      <c r="P682" s="233"/>
      <c r="Q682" s="233"/>
      <c r="R682" s="233"/>
      <c r="S682" s="233"/>
      <c r="T682" s="234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5" t="s">
        <v>147</v>
      </c>
      <c r="AU682" s="235" t="s">
        <v>144</v>
      </c>
      <c r="AV682" s="13" t="s">
        <v>144</v>
      </c>
      <c r="AW682" s="13" t="s">
        <v>4</v>
      </c>
      <c r="AX682" s="13" t="s">
        <v>84</v>
      </c>
      <c r="AY682" s="235" t="s">
        <v>135</v>
      </c>
    </row>
    <row r="683" s="2" customFormat="1" ht="37.8" customHeight="1">
      <c r="A683" s="40"/>
      <c r="B683" s="41"/>
      <c r="C683" s="206" t="s">
        <v>867</v>
      </c>
      <c r="D683" s="206" t="s">
        <v>138</v>
      </c>
      <c r="E683" s="207" t="s">
        <v>868</v>
      </c>
      <c r="F683" s="208" t="s">
        <v>869</v>
      </c>
      <c r="G683" s="209" t="s">
        <v>141</v>
      </c>
      <c r="H683" s="210">
        <v>20.68</v>
      </c>
      <c r="I683" s="211"/>
      <c r="J683" s="212">
        <f>ROUND(I683*H683,2)</f>
        <v>0</v>
      </c>
      <c r="K683" s="208" t="s">
        <v>142</v>
      </c>
      <c r="L683" s="46"/>
      <c r="M683" s="213" t="s">
        <v>19</v>
      </c>
      <c r="N683" s="214" t="s">
        <v>48</v>
      </c>
      <c r="O683" s="86"/>
      <c r="P683" s="215">
        <f>O683*H683</f>
        <v>0</v>
      </c>
      <c r="Q683" s="215">
        <v>0.0059959999999999996</v>
      </c>
      <c r="R683" s="215">
        <f>Q683*H683</f>
        <v>0.12399727999999999</v>
      </c>
      <c r="S683" s="215">
        <v>0</v>
      </c>
      <c r="T683" s="216">
        <f>S683*H683</f>
        <v>0</v>
      </c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R683" s="217" t="s">
        <v>184</v>
      </c>
      <c r="AT683" s="217" t="s">
        <v>138</v>
      </c>
      <c r="AU683" s="217" t="s">
        <v>144</v>
      </c>
      <c r="AY683" s="19" t="s">
        <v>135</v>
      </c>
      <c r="BE683" s="218">
        <f>IF(N683="základní",J683,0)</f>
        <v>0</v>
      </c>
      <c r="BF683" s="218">
        <f>IF(N683="snížená",J683,0)</f>
        <v>0</v>
      </c>
      <c r="BG683" s="218">
        <f>IF(N683="zákl. přenesená",J683,0)</f>
        <v>0</v>
      </c>
      <c r="BH683" s="218">
        <f>IF(N683="sníž. přenesená",J683,0)</f>
        <v>0</v>
      </c>
      <c r="BI683" s="218">
        <f>IF(N683="nulová",J683,0)</f>
        <v>0</v>
      </c>
      <c r="BJ683" s="19" t="s">
        <v>144</v>
      </c>
      <c r="BK683" s="218">
        <f>ROUND(I683*H683,2)</f>
        <v>0</v>
      </c>
      <c r="BL683" s="19" t="s">
        <v>184</v>
      </c>
      <c r="BM683" s="217" t="s">
        <v>870</v>
      </c>
    </row>
    <row r="684" s="2" customFormat="1">
      <c r="A684" s="40"/>
      <c r="B684" s="41"/>
      <c r="C684" s="42"/>
      <c r="D684" s="219" t="s">
        <v>145</v>
      </c>
      <c r="E684" s="42"/>
      <c r="F684" s="220" t="s">
        <v>871</v>
      </c>
      <c r="G684" s="42"/>
      <c r="H684" s="42"/>
      <c r="I684" s="221"/>
      <c r="J684" s="42"/>
      <c r="K684" s="42"/>
      <c r="L684" s="46"/>
      <c r="M684" s="222"/>
      <c r="N684" s="223"/>
      <c r="O684" s="86"/>
      <c r="P684" s="86"/>
      <c r="Q684" s="86"/>
      <c r="R684" s="86"/>
      <c r="S684" s="86"/>
      <c r="T684" s="87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T684" s="19" t="s">
        <v>145</v>
      </c>
      <c r="AU684" s="19" t="s">
        <v>144</v>
      </c>
    </row>
    <row r="685" s="15" customFormat="1">
      <c r="A685" s="15"/>
      <c r="B685" s="247"/>
      <c r="C685" s="248"/>
      <c r="D685" s="226" t="s">
        <v>147</v>
      </c>
      <c r="E685" s="249" t="s">
        <v>19</v>
      </c>
      <c r="F685" s="250" t="s">
        <v>830</v>
      </c>
      <c r="G685" s="248"/>
      <c r="H685" s="249" t="s">
        <v>19</v>
      </c>
      <c r="I685" s="251"/>
      <c r="J685" s="248"/>
      <c r="K685" s="248"/>
      <c r="L685" s="252"/>
      <c r="M685" s="253"/>
      <c r="N685" s="254"/>
      <c r="O685" s="254"/>
      <c r="P685" s="254"/>
      <c r="Q685" s="254"/>
      <c r="R685" s="254"/>
      <c r="S685" s="254"/>
      <c r="T685" s="25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T685" s="256" t="s">
        <v>147</v>
      </c>
      <c r="AU685" s="256" t="s">
        <v>144</v>
      </c>
      <c r="AV685" s="15" t="s">
        <v>84</v>
      </c>
      <c r="AW685" s="15" t="s">
        <v>36</v>
      </c>
      <c r="AX685" s="15" t="s">
        <v>76</v>
      </c>
      <c r="AY685" s="256" t="s">
        <v>135</v>
      </c>
    </row>
    <row r="686" s="13" customFormat="1">
      <c r="A686" s="13"/>
      <c r="B686" s="224"/>
      <c r="C686" s="225"/>
      <c r="D686" s="226" t="s">
        <v>147</v>
      </c>
      <c r="E686" s="227" t="s">
        <v>19</v>
      </c>
      <c r="F686" s="228" t="s">
        <v>831</v>
      </c>
      <c r="G686" s="225"/>
      <c r="H686" s="229">
        <v>7.2199999999999998</v>
      </c>
      <c r="I686" s="230"/>
      <c r="J686" s="225"/>
      <c r="K686" s="225"/>
      <c r="L686" s="231"/>
      <c r="M686" s="232"/>
      <c r="N686" s="233"/>
      <c r="O686" s="233"/>
      <c r="P686" s="233"/>
      <c r="Q686" s="233"/>
      <c r="R686" s="233"/>
      <c r="S686" s="233"/>
      <c r="T686" s="234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35" t="s">
        <v>147</v>
      </c>
      <c r="AU686" s="235" t="s">
        <v>144</v>
      </c>
      <c r="AV686" s="13" t="s">
        <v>144</v>
      </c>
      <c r="AW686" s="13" t="s">
        <v>36</v>
      </c>
      <c r="AX686" s="13" t="s">
        <v>76</v>
      </c>
      <c r="AY686" s="235" t="s">
        <v>135</v>
      </c>
    </row>
    <row r="687" s="13" customFormat="1">
      <c r="A687" s="13"/>
      <c r="B687" s="224"/>
      <c r="C687" s="225"/>
      <c r="D687" s="226" t="s">
        <v>147</v>
      </c>
      <c r="E687" s="227" t="s">
        <v>19</v>
      </c>
      <c r="F687" s="228" t="s">
        <v>832</v>
      </c>
      <c r="G687" s="225"/>
      <c r="H687" s="229">
        <v>13.460000000000001</v>
      </c>
      <c r="I687" s="230"/>
      <c r="J687" s="225"/>
      <c r="K687" s="225"/>
      <c r="L687" s="231"/>
      <c r="M687" s="232"/>
      <c r="N687" s="233"/>
      <c r="O687" s="233"/>
      <c r="P687" s="233"/>
      <c r="Q687" s="233"/>
      <c r="R687" s="233"/>
      <c r="S687" s="233"/>
      <c r="T687" s="234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35" t="s">
        <v>147</v>
      </c>
      <c r="AU687" s="235" t="s">
        <v>144</v>
      </c>
      <c r="AV687" s="13" t="s">
        <v>144</v>
      </c>
      <c r="AW687" s="13" t="s">
        <v>36</v>
      </c>
      <c r="AX687" s="13" t="s">
        <v>76</v>
      </c>
      <c r="AY687" s="235" t="s">
        <v>135</v>
      </c>
    </row>
    <row r="688" s="14" customFormat="1">
      <c r="A688" s="14"/>
      <c r="B688" s="236"/>
      <c r="C688" s="237"/>
      <c r="D688" s="226" t="s">
        <v>147</v>
      </c>
      <c r="E688" s="238" t="s">
        <v>19</v>
      </c>
      <c r="F688" s="239" t="s">
        <v>149</v>
      </c>
      <c r="G688" s="237"/>
      <c r="H688" s="240">
        <v>20.68</v>
      </c>
      <c r="I688" s="241"/>
      <c r="J688" s="237"/>
      <c r="K688" s="237"/>
      <c r="L688" s="242"/>
      <c r="M688" s="243"/>
      <c r="N688" s="244"/>
      <c r="O688" s="244"/>
      <c r="P688" s="244"/>
      <c r="Q688" s="244"/>
      <c r="R688" s="244"/>
      <c r="S688" s="244"/>
      <c r="T688" s="245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46" t="s">
        <v>147</v>
      </c>
      <c r="AU688" s="246" t="s">
        <v>144</v>
      </c>
      <c r="AV688" s="14" t="s">
        <v>143</v>
      </c>
      <c r="AW688" s="14" t="s">
        <v>36</v>
      </c>
      <c r="AX688" s="14" t="s">
        <v>84</v>
      </c>
      <c r="AY688" s="246" t="s">
        <v>135</v>
      </c>
    </row>
    <row r="689" s="2" customFormat="1" ht="24.15" customHeight="1">
      <c r="A689" s="40"/>
      <c r="B689" s="41"/>
      <c r="C689" s="257" t="s">
        <v>505</v>
      </c>
      <c r="D689" s="257" t="s">
        <v>262</v>
      </c>
      <c r="E689" s="258" t="s">
        <v>872</v>
      </c>
      <c r="F689" s="259" t="s">
        <v>873</v>
      </c>
      <c r="G689" s="260" t="s">
        <v>141</v>
      </c>
      <c r="H689" s="261">
        <v>23.782</v>
      </c>
      <c r="I689" s="262"/>
      <c r="J689" s="263">
        <f>ROUND(I689*H689,2)</f>
        <v>0</v>
      </c>
      <c r="K689" s="259" t="s">
        <v>142</v>
      </c>
      <c r="L689" s="264"/>
      <c r="M689" s="265" t="s">
        <v>19</v>
      </c>
      <c r="N689" s="266" t="s">
        <v>48</v>
      </c>
      <c r="O689" s="86"/>
      <c r="P689" s="215">
        <f>O689*H689</f>
        <v>0</v>
      </c>
      <c r="Q689" s="215">
        <v>0.01806</v>
      </c>
      <c r="R689" s="215">
        <f>Q689*H689</f>
        <v>0.42950292000000001</v>
      </c>
      <c r="S689" s="215">
        <v>0</v>
      </c>
      <c r="T689" s="216">
        <f>S689*H689</f>
        <v>0</v>
      </c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R689" s="217" t="s">
        <v>237</v>
      </c>
      <c r="AT689" s="217" t="s">
        <v>262</v>
      </c>
      <c r="AU689" s="217" t="s">
        <v>144</v>
      </c>
      <c r="AY689" s="19" t="s">
        <v>135</v>
      </c>
      <c r="BE689" s="218">
        <f>IF(N689="základní",J689,0)</f>
        <v>0</v>
      </c>
      <c r="BF689" s="218">
        <f>IF(N689="snížená",J689,0)</f>
        <v>0</v>
      </c>
      <c r="BG689" s="218">
        <f>IF(N689="zákl. přenesená",J689,0)</f>
        <v>0</v>
      </c>
      <c r="BH689" s="218">
        <f>IF(N689="sníž. přenesená",J689,0)</f>
        <v>0</v>
      </c>
      <c r="BI689" s="218">
        <f>IF(N689="nulová",J689,0)</f>
        <v>0</v>
      </c>
      <c r="BJ689" s="19" t="s">
        <v>144</v>
      </c>
      <c r="BK689" s="218">
        <f>ROUND(I689*H689,2)</f>
        <v>0</v>
      </c>
      <c r="BL689" s="19" t="s">
        <v>184</v>
      </c>
      <c r="BM689" s="217" t="s">
        <v>874</v>
      </c>
    </row>
    <row r="690" s="13" customFormat="1">
      <c r="A690" s="13"/>
      <c r="B690" s="224"/>
      <c r="C690" s="225"/>
      <c r="D690" s="226" t="s">
        <v>147</v>
      </c>
      <c r="E690" s="225"/>
      <c r="F690" s="228" t="s">
        <v>875</v>
      </c>
      <c r="G690" s="225"/>
      <c r="H690" s="229">
        <v>23.782</v>
      </c>
      <c r="I690" s="230"/>
      <c r="J690" s="225"/>
      <c r="K690" s="225"/>
      <c r="L690" s="231"/>
      <c r="M690" s="232"/>
      <c r="N690" s="233"/>
      <c r="O690" s="233"/>
      <c r="P690" s="233"/>
      <c r="Q690" s="233"/>
      <c r="R690" s="233"/>
      <c r="S690" s="233"/>
      <c r="T690" s="234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35" t="s">
        <v>147</v>
      </c>
      <c r="AU690" s="235" t="s">
        <v>144</v>
      </c>
      <c r="AV690" s="13" t="s">
        <v>144</v>
      </c>
      <c r="AW690" s="13" t="s">
        <v>4</v>
      </c>
      <c r="AX690" s="13" t="s">
        <v>84</v>
      </c>
      <c r="AY690" s="235" t="s">
        <v>135</v>
      </c>
    </row>
    <row r="691" s="2" customFormat="1" ht="37.8" customHeight="1">
      <c r="A691" s="40"/>
      <c r="B691" s="41"/>
      <c r="C691" s="206" t="s">
        <v>876</v>
      </c>
      <c r="D691" s="206" t="s">
        <v>138</v>
      </c>
      <c r="E691" s="207" t="s">
        <v>877</v>
      </c>
      <c r="F691" s="208" t="s">
        <v>878</v>
      </c>
      <c r="G691" s="209" t="s">
        <v>141</v>
      </c>
      <c r="H691" s="210">
        <v>7.2199999999999998</v>
      </c>
      <c r="I691" s="211"/>
      <c r="J691" s="212">
        <f>ROUND(I691*H691,2)</f>
        <v>0</v>
      </c>
      <c r="K691" s="208" t="s">
        <v>142</v>
      </c>
      <c r="L691" s="46"/>
      <c r="M691" s="213" t="s">
        <v>19</v>
      </c>
      <c r="N691" s="214" t="s">
        <v>48</v>
      </c>
      <c r="O691" s="86"/>
      <c r="P691" s="215">
        <f>O691*H691</f>
        <v>0</v>
      </c>
      <c r="Q691" s="215">
        <v>0</v>
      </c>
      <c r="R691" s="215">
        <f>Q691*H691</f>
        <v>0</v>
      </c>
      <c r="S691" s="215">
        <v>0</v>
      </c>
      <c r="T691" s="216">
        <f>S691*H691</f>
        <v>0</v>
      </c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R691" s="217" t="s">
        <v>184</v>
      </c>
      <c r="AT691" s="217" t="s">
        <v>138</v>
      </c>
      <c r="AU691" s="217" t="s">
        <v>144</v>
      </c>
      <c r="AY691" s="19" t="s">
        <v>135</v>
      </c>
      <c r="BE691" s="218">
        <f>IF(N691="základní",J691,0)</f>
        <v>0</v>
      </c>
      <c r="BF691" s="218">
        <f>IF(N691="snížená",J691,0)</f>
        <v>0</v>
      </c>
      <c r="BG691" s="218">
        <f>IF(N691="zákl. přenesená",J691,0)</f>
        <v>0</v>
      </c>
      <c r="BH691" s="218">
        <f>IF(N691="sníž. přenesená",J691,0)</f>
        <v>0</v>
      </c>
      <c r="BI691" s="218">
        <f>IF(N691="nulová",J691,0)</f>
        <v>0</v>
      </c>
      <c r="BJ691" s="19" t="s">
        <v>144</v>
      </c>
      <c r="BK691" s="218">
        <f>ROUND(I691*H691,2)</f>
        <v>0</v>
      </c>
      <c r="BL691" s="19" t="s">
        <v>184</v>
      </c>
      <c r="BM691" s="217" t="s">
        <v>879</v>
      </c>
    </row>
    <row r="692" s="2" customFormat="1">
      <c r="A692" s="40"/>
      <c r="B692" s="41"/>
      <c r="C692" s="42"/>
      <c r="D692" s="219" t="s">
        <v>145</v>
      </c>
      <c r="E692" s="42"/>
      <c r="F692" s="220" t="s">
        <v>880</v>
      </c>
      <c r="G692" s="42"/>
      <c r="H692" s="42"/>
      <c r="I692" s="221"/>
      <c r="J692" s="42"/>
      <c r="K692" s="42"/>
      <c r="L692" s="46"/>
      <c r="M692" s="222"/>
      <c r="N692" s="223"/>
      <c r="O692" s="86"/>
      <c r="P692" s="86"/>
      <c r="Q692" s="86"/>
      <c r="R692" s="86"/>
      <c r="S692" s="86"/>
      <c r="T692" s="87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T692" s="19" t="s">
        <v>145</v>
      </c>
      <c r="AU692" s="19" t="s">
        <v>144</v>
      </c>
    </row>
    <row r="693" s="13" customFormat="1">
      <c r="A693" s="13"/>
      <c r="B693" s="224"/>
      <c r="C693" s="225"/>
      <c r="D693" s="226" t="s">
        <v>147</v>
      </c>
      <c r="E693" s="227" t="s">
        <v>19</v>
      </c>
      <c r="F693" s="228" t="s">
        <v>831</v>
      </c>
      <c r="G693" s="225"/>
      <c r="H693" s="229">
        <v>7.2199999999999998</v>
      </c>
      <c r="I693" s="230"/>
      <c r="J693" s="225"/>
      <c r="K693" s="225"/>
      <c r="L693" s="231"/>
      <c r="M693" s="232"/>
      <c r="N693" s="233"/>
      <c r="O693" s="233"/>
      <c r="P693" s="233"/>
      <c r="Q693" s="233"/>
      <c r="R693" s="233"/>
      <c r="S693" s="233"/>
      <c r="T693" s="234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35" t="s">
        <v>147</v>
      </c>
      <c r="AU693" s="235" t="s">
        <v>144</v>
      </c>
      <c r="AV693" s="13" t="s">
        <v>144</v>
      </c>
      <c r="AW693" s="13" t="s">
        <v>36</v>
      </c>
      <c r="AX693" s="13" t="s">
        <v>76</v>
      </c>
      <c r="AY693" s="235" t="s">
        <v>135</v>
      </c>
    </row>
    <row r="694" s="14" customFormat="1">
      <c r="A694" s="14"/>
      <c r="B694" s="236"/>
      <c r="C694" s="237"/>
      <c r="D694" s="226" t="s">
        <v>147</v>
      </c>
      <c r="E694" s="238" t="s">
        <v>19</v>
      </c>
      <c r="F694" s="239" t="s">
        <v>149</v>
      </c>
      <c r="G694" s="237"/>
      <c r="H694" s="240">
        <v>7.2199999999999998</v>
      </c>
      <c r="I694" s="241"/>
      <c r="J694" s="237"/>
      <c r="K694" s="237"/>
      <c r="L694" s="242"/>
      <c r="M694" s="243"/>
      <c r="N694" s="244"/>
      <c r="O694" s="244"/>
      <c r="P694" s="244"/>
      <c r="Q694" s="244"/>
      <c r="R694" s="244"/>
      <c r="S694" s="244"/>
      <c r="T694" s="245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46" t="s">
        <v>147</v>
      </c>
      <c r="AU694" s="246" t="s">
        <v>144</v>
      </c>
      <c r="AV694" s="14" t="s">
        <v>143</v>
      </c>
      <c r="AW694" s="14" t="s">
        <v>36</v>
      </c>
      <c r="AX694" s="14" t="s">
        <v>84</v>
      </c>
      <c r="AY694" s="246" t="s">
        <v>135</v>
      </c>
    </row>
    <row r="695" s="2" customFormat="1" ht="24.15" customHeight="1">
      <c r="A695" s="40"/>
      <c r="B695" s="41"/>
      <c r="C695" s="206" t="s">
        <v>881</v>
      </c>
      <c r="D695" s="206" t="s">
        <v>138</v>
      </c>
      <c r="E695" s="207" t="s">
        <v>882</v>
      </c>
      <c r="F695" s="208" t="s">
        <v>883</v>
      </c>
      <c r="G695" s="209" t="s">
        <v>258</v>
      </c>
      <c r="H695" s="210">
        <v>1</v>
      </c>
      <c r="I695" s="211"/>
      <c r="J695" s="212">
        <f>ROUND(I695*H695,2)</f>
        <v>0</v>
      </c>
      <c r="K695" s="208" t="s">
        <v>142</v>
      </c>
      <c r="L695" s="46"/>
      <c r="M695" s="213" t="s">
        <v>19</v>
      </c>
      <c r="N695" s="214" t="s">
        <v>48</v>
      </c>
      <c r="O695" s="86"/>
      <c r="P695" s="215">
        <f>O695*H695</f>
        <v>0</v>
      </c>
      <c r="Q695" s="215">
        <v>0.00020000000000000001</v>
      </c>
      <c r="R695" s="215">
        <f>Q695*H695</f>
        <v>0.00020000000000000001</v>
      </c>
      <c r="S695" s="215">
        <v>0</v>
      </c>
      <c r="T695" s="216">
        <f>S695*H695</f>
        <v>0</v>
      </c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R695" s="217" t="s">
        <v>184</v>
      </c>
      <c r="AT695" s="217" t="s">
        <v>138</v>
      </c>
      <c r="AU695" s="217" t="s">
        <v>144</v>
      </c>
      <c r="AY695" s="19" t="s">
        <v>135</v>
      </c>
      <c r="BE695" s="218">
        <f>IF(N695="základní",J695,0)</f>
        <v>0</v>
      </c>
      <c r="BF695" s="218">
        <f>IF(N695="snížená",J695,0)</f>
        <v>0</v>
      </c>
      <c r="BG695" s="218">
        <f>IF(N695="zákl. přenesená",J695,0)</f>
        <v>0</v>
      </c>
      <c r="BH695" s="218">
        <f>IF(N695="sníž. přenesená",J695,0)</f>
        <v>0</v>
      </c>
      <c r="BI695" s="218">
        <f>IF(N695="nulová",J695,0)</f>
        <v>0</v>
      </c>
      <c r="BJ695" s="19" t="s">
        <v>144</v>
      </c>
      <c r="BK695" s="218">
        <f>ROUND(I695*H695,2)</f>
        <v>0</v>
      </c>
      <c r="BL695" s="19" t="s">
        <v>184</v>
      </c>
      <c r="BM695" s="217" t="s">
        <v>884</v>
      </c>
    </row>
    <row r="696" s="2" customFormat="1">
      <c r="A696" s="40"/>
      <c r="B696" s="41"/>
      <c r="C696" s="42"/>
      <c r="D696" s="219" t="s">
        <v>145</v>
      </c>
      <c r="E696" s="42"/>
      <c r="F696" s="220" t="s">
        <v>885</v>
      </c>
      <c r="G696" s="42"/>
      <c r="H696" s="42"/>
      <c r="I696" s="221"/>
      <c r="J696" s="42"/>
      <c r="K696" s="42"/>
      <c r="L696" s="46"/>
      <c r="M696" s="222"/>
      <c r="N696" s="223"/>
      <c r="O696" s="86"/>
      <c r="P696" s="86"/>
      <c r="Q696" s="86"/>
      <c r="R696" s="86"/>
      <c r="S696" s="86"/>
      <c r="T696" s="87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T696" s="19" t="s">
        <v>145</v>
      </c>
      <c r="AU696" s="19" t="s">
        <v>144</v>
      </c>
    </row>
    <row r="697" s="2" customFormat="1" ht="16.5" customHeight="1">
      <c r="A697" s="40"/>
      <c r="B697" s="41"/>
      <c r="C697" s="257" t="s">
        <v>886</v>
      </c>
      <c r="D697" s="257" t="s">
        <v>262</v>
      </c>
      <c r="E697" s="258" t="s">
        <v>887</v>
      </c>
      <c r="F697" s="259" t="s">
        <v>888</v>
      </c>
      <c r="G697" s="260" t="s">
        <v>258</v>
      </c>
      <c r="H697" s="261">
        <v>1</v>
      </c>
      <c r="I697" s="262"/>
      <c r="J697" s="263">
        <f>ROUND(I697*H697,2)</f>
        <v>0</v>
      </c>
      <c r="K697" s="259" t="s">
        <v>142</v>
      </c>
      <c r="L697" s="264"/>
      <c r="M697" s="265" t="s">
        <v>19</v>
      </c>
      <c r="N697" s="266" t="s">
        <v>48</v>
      </c>
      <c r="O697" s="86"/>
      <c r="P697" s="215">
        <f>O697*H697</f>
        <v>0</v>
      </c>
      <c r="Q697" s="215">
        <v>0.00013999999999999999</v>
      </c>
      <c r="R697" s="215">
        <f>Q697*H697</f>
        <v>0.00013999999999999999</v>
      </c>
      <c r="S697" s="215">
        <v>0</v>
      </c>
      <c r="T697" s="216">
        <f>S697*H697</f>
        <v>0</v>
      </c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R697" s="217" t="s">
        <v>237</v>
      </c>
      <c r="AT697" s="217" t="s">
        <v>262</v>
      </c>
      <c r="AU697" s="217" t="s">
        <v>144</v>
      </c>
      <c r="AY697" s="19" t="s">
        <v>135</v>
      </c>
      <c r="BE697" s="218">
        <f>IF(N697="základní",J697,0)</f>
        <v>0</v>
      </c>
      <c r="BF697" s="218">
        <f>IF(N697="snížená",J697,0)</f>
        <v>0</v>
      </c>
      <c r="BG697" s="218">
        <f>IF(N697="zákl. přenesená",J697,0)</f>
        <v>0</v>
      </c>
      <c r="BH697" s="218">
        <f>IF(N697="sníž. přenesená",J697,0)</f>
        <v>0</v>
      </c>
      <c r="BI697" s="218">
        <f>IF(N697="nulová",J697,0)</f>
        <v>0</v>
      </c>
      <c r="BJ697" s="19" t="s">
        <v>144</v>
      </c>
      <c r="BK697" s="218">
        <f>ROUND(I697*H697,2)</f>
        <v>0</v>
      </c>
      <c r="BL697" s="19" t="s">
        <v>184</v>
      </c>
      <c r="BM697" s="217" t="s">
        <v>889</v>
      </c>
    </row>
    <row r="698" s="2" customFormat="1" ht="24.15" customHeight="1">
      <c r="A698" s="40"/>
      <c r="B698" s="41"/>
      <c r="C698" s="206" t="s">
        <v>890</v>
      </c>
      <c r="D698" s="206" t="s">
        <v>138</v>
      </c>
      <c r="E698" s="207" t="s">
        <v>891</v>
      </c>
      <c r="F698" s="208" t="s">
        <v>892</v>
      </c>
      <c r="G698" s="209" t="s">
        <v>446</v>
      </c>
      <c r="H698" s="210">
        <v>15.4</v>
      </c>
      <c r="I698" s="211"/>
      <c r="J698" s="212">
        <f>ROUND(I698*H698,2)</f>
        <v>0</v>
      </c>
      <c r="K698" s="208" t="s">
        <v>142</v>
      </c>
      <c r="L698" s="46"/>
      <c r="M698" s="213" t="s">
        <v>19</v>
      </c>
      <c r="N698" s="214" t="s">
        <v>48</v>
      </c>
      <c r="O698" s="86"/>
      <c r="P698" s="215">
        <f>O698*H698</f>
        <v>0</v>
      </c>
      <c r="Q698" s="215">
        <v>9.0000000000000006E-05</v>
      </c>
      <c r="R698" s="215">
        <f>Q698*H698</f>
        <v>0.0013860000000000001</v>
      </c>
      <c r="S698" s="215">
        <v>0</v>
      </c>
      <c r="T698" s="216">
        <f>S698*H698</f>
        <v>0</v>
      </c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R698" s="217" t="s">
        <v>184</v>
      </c>
      <c r="AT698" s="217" t="s">
        <v>138</v>
      </c>
      <c r="AU698" s="217" t="s">
        <v>144</v>
      </c>
      <c r="AY698" s="19" t="s">
        <v>135</v>
      </c>
      <c r="BE698" s="218">
        <f>IF(N698="základní",J698,0)</f>
        <v>0</v>
      </c>
      <c r="BF698" s="218">
        <f>IF(N698="snížená",J698,0)</f>
        <v>0</v>
      </c>
      <c r="BG698" s="218">
        <f>IF(N698="zákl. přenesená",J698,0)</f>
        <v>0</v>
      </c>
      <c r="BH698" s="218">
        <f>IF(N698="sníž. přenesená",J698,0)</f>
        <v>0</v>
      </c>
      <c r="BI698" s="218">
        <f>IF(N698="nulová",J698,0)</f>
        <v>0</v>
      </c>
      <c r="BJ698" s="19" t="s">
        <v>144</v>
      </c>
      <c r="BK698" s="218">
        <f>ROUND(I698*H698,2)</f>
        <v>0</v>
      </c>
      <c r="BL698" s="19" t="s">
        <v>184</v>
      </c>
      <c r="BM698" s="217" t="s">
        <v>893</v>
      </c>
    </row>
    <row r="699" s="2" customFormat="1">
      <c r="A699" s="40"/>
      <c r="B699" s="41"/>
      <c r="C699" s="42"/>
      <c r="D699" s="219" t="s">
        <v>145</v>
      </c>
      <c r="E699" s="42"/>
      <c r="F699" s="220" t="s">
        <v>894</v>
      </c>
      <c r="G699" s="42"/>
      <c r="H699" s="42"/>
      <c r="I699" s="221"/>
      <c r="J699" s="42"/>
      <c r="K699" s="42"/>
      <c r="L699" s="46"/>
      <c r="M699" s="222"/>
      <c r="N699" s="223"/>
      <c r="O699" s="86"/>
      <c r="P699" s="86"/>
      <c r="Q699" s="86"/>
      <c r="R699" s="86"/>
      <c r="S699" s="86"/>
      <c r="T699" s="87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T699" s="19" t="s">
        <v>145</v>
      </c>
      <c r="AU699" s="19" t="s">
        <v>144</v>
      </c>
    </row>
    <row r="700" s="15" customFormat="1">
      <c r="A700" s="15"/>
      <c r="B700" s="247"/>
      <c r="C700" s="248"/>
      <c r="D700" s="226" t="s">
        <v>147</v>
      </c>
      <c r="E700" s="249" t="s">
        <v>19</v>
      </c>
      <c r="F700" s="250" t="s">
        <v>895</v>
      </c>
      <c r="G700" s="248"/>
      <c r="H700" s="249" t="s">
        <v>19</v>
      </c>
      <c r="I700" s="251"/>
      <c r="J700" s="248"/>
      <c r="K700" s="248"/>
      <c r="L700" s="252"/>
      <c r="M700" s="253"/>
      <c r="N700" s="254"/>
      <c r="O700" s="254"/>
      <c r="P700" s="254"/>
      <c r="Q700" s="254"/>
      <c r="R700" s="254"/>
      <c r="S700" s="254"/>
      <c r="T700" s="25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T700" s="256" t="s">
        <v>147</v>
      </c>
      <c r="AU700" s="256" t="s">
        <v>144</v>
      </c>
      <c r="AV700" s="15" t="s">
        <v>84</v>
      </c>
      <c r="AW700" s="15" t="s">
        <v>36</v>
      </c>
      <c r="AX700" s="15" t="s">
        <v>76</v>
      </c>
      <c r="AY700" s="256" t="s">
        <v>135</v>
      </c>
    </row>
    <row r="701" s="13" customFormat="1">
      <c r="A701" s="13"/>
      <c r="B701" s="224"/>
      <c r="C701" s="225"/>
      <c r="D701" s="226" t="s">
        <v>147</v>
      </c>
      <c r="E701" s="227" t="s">
        <v>19</v>
      </c>
      <c r="F701" s="228" t="s">
        <v>896</v>
      </c>
      <c r="G701" s="225"/>
      <c r="H701" s="229">
        <v>7.4000000000000004</v>
      </c>
      <c r="I701" s="230"/>
      <c r="J701" s="225"/>
      <c r="K701" s="225"/>
      <c r="L701" s="231"/>
      <c r="M701" s="232"/>
      <c r="N701" s="233"/>
      <c r="O701" s="233"/>
      <c r="P701" s="233"/>
      <c r="Q701" s="233"/>
      <c r="R701" s="233"/>
      <c r="S701" s="233"/>
      <c r="T701" s="234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5" t="s">
        <v>147</v>
      </c>
      <c r="AU701" s="235" t="s">
        <v>144</v>
      </c>
      <c r="AV701" s="13" t="s">
        <v>144</v>
      </c>
      <c r="AW701" s="13" t="s">
        <v>36</v>
      </c>
      <c r="AX701" s="13" t="s">
        <v>76</v>
      </c>
      <c r="AY701" s="235" t="s">
        <v>135</v>
      </c>
    </row>
    <row r="702" s="13" customFormat="1">
      <c r="A702" s="13"/>
      <c r="B702" s="224"/>
      <c r="C702" s="225"/>
      <c r="D702" s="226" t="s">
        <v>147</v>
      </c>
      <c r="E702" s="227" t="s">
        <v>19</v>
      </c>
      <c r="F702" s="228" t="s">
        <v>848</v>
      </c>
      <c r="G702" s="225"/>
      <c r="H702" s="229">
        <v>8</v>
      </c>
      <c r="I702" s="230"/>
      <c r="J702" s="225"/>
      <c r="K702" s="225"/>
      <c r="L702" s="231"/>
      <c r="M702" s="232"/>
      <c r="N702" s="233"/>
      <c r="O702" s="233"/>
      <c r="P702" s="233"/>
      <c r="Q702" s="233"/>
      <c r="R702" s="233"/>
      <c r="S702" s="233"/>
      <c r="T702" s="234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35" t="s">
        <v>147</v>
      </c>
      <c r="AU702" s="235" t="s">
        <v>144</v>
      </c>
      <c r="AV702" s="13" t="s">
        <v>144</v>
      </c>
      <c r="AW702" s="13" t="s">
        <v>36</v>
      </c>
      <c r="AX702" s="13" t="s">
        <v>76</v>
      </c>
      <c r="AY702" s="235" t="s">
        <v>135</v>
      </c>
    </row>
    <row r="703" s="14" customFormat="1">
      <c r="A703" s="14"/>
      <c r="B703" s="236"/>
      <c r="C703" s="237"/>
      <c r="D703" s="226" t="s">
        <v>147</v>
      </c>
      <c r="E703" s="238" t="s">
        <v>19</v>
      </c>
      <c r="F703" s="239" t="s">
        <v>149</v>
      </c>
      <c r="G703" s="237"/>
      <c r="H703" s="240">
        <v>15.4</v>
      </c>
      <c r="I703" s="241"/>
      <c r="J703" s="237"/>
      <c r="K703" s="237"/>
      <c r="L703" s="242"/>
      <c r="M703" s="243"/>
      <c r="N703" s="244"/>
      <c r="O703" s="244"/>
      <c r="P703" s="244"/>
      <c r="Q703" s="244"/>
      <c r="R703" s="244"/>
      <c r="S703" s="244"/>
      <c r="T703" s="245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46" t="s">
        <v>147</v>
      </c>
      <c r="AU703" s="246" t="s">
        <v>144</v>
      </c>
      <c r="AV703" s="14" t="s">
        <v>143</v>
      </c>
      <c r="AW703" s="14" t="s">
        <v>36</v>
      </c>
      <c r="AX703" s="14" t="s">
        <v>84</v>
      </c>
      <c r="AY703" s="246" t="s">
        <v>135</v>
      </c>
    </row>
    <row r="704" s="2" customFormat="1" ht="24.15" customHeight="1">
      <c r="A704" s="40"/>
      <c r="B704" s="41"/>
      <c r="C704" s="206" t="s">
        <v>897</v>
      </c>
      <c r="D704" s="206" t="s">
        <v>138</v>
      </c>
      <c r="E704" s="207" t="s">
        <v>898</v>
      </c>
      <c r="F704" s="208" t="s">
        <v>899</v>
      </c>
      <c r="G704" s="209" t="s">
        <v>258</v>
      </c>
      <c r="H704" s="210">
        <v>8</v>
      </c>
      <c r="I704" s="211"/>
      <c r="J704" s="212">
        <f>ROUND(I704*H704,2)</f>
        <v>0</v>
      </c>
      <c r="K704" s="208" t="s">
        <v>142</v>
      </c>
      <c r="L704" s="46"/>
      <c r="M704" s="213" t="s">
        <v>19</v>
      </c>
      <c r="N704" s="214" t="s">
        <v>48</v>
      </c>
      <c r="O704" s="86"/>
      <c r="P704" s="215">
        <f>O704*H704</f>
        <v>0</v>
      </c>
      <c r="Q704" s="215">
        <v>0</v>
      </c>
      <c r="R704" s="215">
        <f>Q704*H704</f>
        <v>0</v>
      </c>
      <c r="S704" s="215">
        <v>0</v>
      </c>
      <c r="T704" s="216">
        <f>S704*H704</f>
        <v>0</v>
      </c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R704" s="217" t="s">
        <v>184</v>
      </c>
      <c r="AT704" s="217" t="s">
        <v>138</v>
      </c>
      <c r="AU704" s="217" t="s">
        <v>144</v>
      </c>
      <c r="AY704" s="19" t="s">
        <v>135</v>
      </c>
      <c r="BE704" s="218">
        <f>IF(N704="základní",J704,0)</f>
        <v>0</v>
      </c>
      <c r="BF704" s="218">
        <f>IF(N704="snížená",J704,0)</f>
        <v>0</v>
      </c>
      <c r="BG704" s="218">
        <f>IF(N704="zákl. přenesená",J704,0)</f>
        <v>0</v>
      </c>
      <c r="BH704" s="218">
        <f>IF(N704="sníž. přenesená",J704,0)</f>
        <v>0</v>
      </c>
      <c r="BI704" s="218">
        <f>IF(N704="nulová",J704,0)</f>
        <v>0</v>
      </c>
      <c r="BJ704" s="19" t="s">
        <v>144</v>
      </c>
      <c r="BK704" s="218">
        <f>ROUND(I704*H704,2)</f>
        <v>0</v>
      </c>
      <c r="BL704" s="19" t="s">
        <v>184</v>
      </c>
      <c r="BM704" s="217" t="s">
        <v>900</v>
      </c>
    </row>
    <row r="705" s="2" customFormat="1">
      <c r="A705" s="40"/>
      <c r="B705" s="41"/>
      <c r="C705" s="42"/>
      <c r="D705" s="219" t="s">
        <v>145</v>
      </c>
      <c r="E705" s="42"/>
      <c r="F705" s="220" t="s">
        <v>901</v>
      </c>
      <c r="G705" s="42"/>
      <c r="H705" s="42"/>
      <c r="I705" s="221"/>
      <c r="J705" s="42"/>
      <c r="K705" s="42"/>
      <c r="L705" s="46"/>
      <c r="M705" s="222"/>
      <c r="N705" s="223"/>
      <c r="O705" s="86"/>
      <c r="P705" s="86"/>
      <c r="Q705" s="86"/>
      <c r="R705" s="86"/>
      <c r="S705" s="86"/>
      <c r="T705" s="87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T705" s="19" t="s">
        <v>145</v>
      </c>
      <c r="AU705" s="19" t="s">
        <v>144</v>
      </c>
    </row>
    <row r="706" s="13" customFormat="1">
      <c r="A706" s="13"/>
      <c r="B706" s="224"/>
      <c r="C706" s="225"/>
      <c r="D706" s="226" t="s">
        <v>147</v>
      </c>
      <c r="E706" s="227" t="s">
        <v>19</v>
      </c>
      <c r="F706" s="228" t="s">
        <v>902</v>
      </c>
      <c r="G706" s="225"/>
      <c r="H706" s="229">
        <v>3</v>
      </c>
      <c r="I706" s="230"/>
      <c r="J706" s="225"/>
      <c r="K706" s="225"/>
      <c r="L706" s="231"/>
      <c r="M706" s="232"/>
      <c r="N706" s="233"/>
      <c r="O706" s="233"/>
      <c r="P706" s="233"/>
      <c r="Q706" s="233"/>
      <c r="R706" s="233"/>
      <c r="S706" s="233"/>
      <c r="T706" s="234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5" t="s">
        <v>147</v>
      </c>
      <c r="AU706" s="235" t="s">
        <v>144</v>
      </c>
      <c r="AV706" s="13" t="s">
        <v>144</v>
      </c>
      <c r="AW706" s="13" t="s">
        <v>36</v>
      </c>
      <c r="AX706" s="13" t="s">
        <v>76</v>
      </c>
      <c r="AY706" s="235" t="s">
        <v>135</v>
      </c>
    </row>
    <row r="707" s="13" customFormat="1">
      <c r="A707" s="13"/>
      <c r="B707" s="224"/>
      <c r="C707" s="225"/>
      <c r="D707" s="226" t="s">
        <v>147</v>
      </c>
      <c r="E707" s="227" t="s">
        <v>19</v>
      </c>
      <c r="F707" s="228" t="s">
        <v>903</v>
      </c>
      <c r="G707" s="225"/>
      <c r="H707" s="229">
        <v>5</v>
      </c>
      <c r="I707" s="230"/>
      <c r="J707" s="225"/>
      <c r="K707" s="225"/>
      <c r="L707" s="231"/>
      <c r="M707" s="232"/>
      <c r="N707" s="233"/>
      <c r="O707" s="233"/>
      <c r="P707" s="233"/>
      <c r="Q707" s="233"/>
      <c r="R707" s="233"/>
      <c r="S707" s="233"/>
      <c r="T707" s="234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35" t="s">
        <v>147</v>
      </c>
      <c r="AU707" s="235" t="s">
        <v>144</v>
      </c>
      <c r="AV707" s="13" t="s">
        <v>144</v>
      </c>
      <c r="AW707" s="13" t="s">
        <v>36</v>
      </c>
      <c r="AX707" s="13" t="s">
        <v>76</v>
      </c>
      <c r="AY707" s="235" t="s">
        <v>135</v>
      </c>
    </row>
    <row r="708" s="14" customFormat="1">
      <c r="A708" s="14"/>
      <c r="B708" s="236"/>
      <c r="C708" s="237"/>
      <c r="D708" s="226" t="s">
        <v>147</v>
      </c>
      <c r="E708" s="238" t="s">
        <v>19</v>
      </c>
      <c r="F708" s="239" t="s">
        <v>149</v>
      </c>
      <c r="G708" s="237"/>
      <c r="H708" s="240">
        <v>8</v>
      </c>
      <c r="I708" s="241"/>
      <c r="J708" s="237"/>
      <c r="K708" s="237"/>
      <c r="L708" s="242"/>
      <c r="M708" s="243"/>
      <c r="N708" s="244"/>
      <c r="O708" s="244"/>
      <c r="P708" s="244"/>
      <c r="Q708" s="244"/>
      <c r="R708" s="244"/>
      <c r="S708" s="244"/>
      <c r="T708" s="245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46" t="s">
        <v>147</v>
      </c>
      <c r="AU708" s="246" t="s">
        <v>144</v>
      </c>
      <c r="AV708" s="14" t="s">
        <v>143</v>
      </c>
      <c r="AW708" s="14" t="s">
        <v>36</v>
      </c>
      <c r="AX708" s="14" t="s">
        <v>84</v>
      </c>
      <c r="AY708" s="246" t="s">
        <v>135</v>
      </c>
    </row>
    <row r="709" s="2" customFormat="1" ht="24.15" customHeight="1">
      <c r="A709" s="40"/>
      <c r="B709" s="41"/>
      <c r="C709" s="206" t="s">
        <v>904</v>
      </c>
      <c r="D709" s="206" t="s">
        <v>138</v>
      </c>
      <c r="E709" s="207" t="s">
        <v>905</v>
      </c>
      <c r="F709" s="208" t="s">
        <v>906</v>
      </c>
      <c r="G709" s="209" t="s">
        <v>258</v>
      </c>
      <c r="H709" s="210">
        <v>5</v>
      </c>
      <c r="I709" s="211"/>
      <c r="J709" s="212">
        <f>ROUND(I709*H709,2)</f>
        <v>0</v>
      </c>
      <c r="K709" s="208" t="s">
        <v>142</v>
      </c>
      <c r="L709" s="46"/>
      <c r="M709" s="213" t="s">
        <v>19</v>
      </c>
      <c r="N709" s="214" t="s">
        <v>48</v>
      </c>
      <c r="O709" s="86"/>
      <c r="P709" s="215">
        <f>O709*H709</f>
        <v>0</v>
      </c>
      <c r="Q709" s="215">
        <v>0</v>
      </c>
      <c r="R709" s="215">
        <f>Q709*H709</f>
        <v>0</v>
      </c>
      <c r="S709" s="215">
        <v>0</v>
      </c>
      <c r="T709" s="216">
        <f>S709*H709</f>
        <v>0</v>
      </c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R709" s="217" t="s">
        <v>184</v>
      </c>
      <c r="AT709" s="217" t="s">
        <v>138</v>
      </c>
      <c r="AU709" s="217" t="s">
        <v>144</v>
      </c>
      <c r="AY709" s="19" t="s">
        <v>135</v>
      </c>
      <c r="BE709" s="218">
        <f>IF(N709="základní",J709,0)</f>
        <v>0</v>
      </c>
      <c r="BF709" s="218">
        <f>IF(N709="snížená",J709,0)</f>
        <v>0</v>
      </c>
      <c r="BG709" s="218">
        <f>IF(N709="zákl. přenesená",J709,0)</f>
        <v>0</v>
      </c>
      <c r="BH709" s="218">
        <f>IF(N709="sníž. přenesená",J709,0)</f>
        <v>0</v>
      </c>
      <c r="BI709" s="218">
        <f>IF(N709="nulová",J709,0)</f>
        <v>0</v>
      </c>
      <c r="BJ709" s="19" t="s">
        <v>144</v>
      </c>
      <c r="BK709" s="218">
        <f>ROUND(I709*H709,2)</f>
        <v>0</v>
      </c>
      <c r="BL709" s="19" t="s">
        <v>184</v>
      </c>
      <c r="BM709" s="217" t="s">
        <v>907</v>
      </c>
    </row>
    <row r="710" s="2" customFormat="1">
      <c r="A710" s="40"/>
      <c r="B710" s="41"/>
      <c r="C710" s="42"/>
      <c r="D710" s="219" t="s">
        <v>145</v>
      </c>
      <c r="E710" s="42"/>
      <c r="F710" s="220" t="s">
        <v>908</v>
      </c>
      <c r="G710" s="42"/>
      <c r="H710" s="42"/>
      <c r="I710" s="221"/>
      <c r="J710" s="42"/>
      <c r="K710" s="42"/>
      <c r="L710" s="46"/>
      <c r="M710" s="222"/>
      <c r="N710" s="223"/>
      <c r="O710" s="86"/>
      <c r="P710" s="86"/>
      <c r="Q710" s="86"/>
      <c r="R710" s="86"/>
      <c r="S710" s="86"/>
      <c r="T710" s="87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T710" s="19" t="s">
        <v>145</v>
      </c>
      <c r="AU710" s="19" t="s">
        <v>144</v>
      </c>
    </row>
    <row r="711" s="13" customFormat="1">
      <c r="A711" s="13"/>
      <c r="B711" s="224"/>
      <c r="C711" s="225"/>
      <c r="D711" s="226" t="s">
        <v>147</v>
      </c>
      <c r="E711" s="227" t="s">
        <v>19</v>
      </c>
      <c r="F711" s="228" t="s">
        <v>909</v>
      </c>
      <c r="G711" s="225"/>
      <c r="H711" s="229">
        <v>2</v>
      </c>
      <c r="I711" s="230"/>
      <c r="J711" s="225"/>
      <c r="K711" s="225"/>
      <c r="L711" s="231"/>
      <c r="M711" s="232"/>
      <c r="N711" s="233"/>
      <c r="O711" s="233"/>
      <c r="P711" s="233"/>
      <c r="Q711" s="233"/>
      <c r="R711" s="233"/>
      <c r="S711" s="233"/>
      <c r="T711" s="234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35" t="s">
        <v>147</v>
      </c>
      <c r="AU711" s="235" t="s">
        <v>144</v>
      </c>
      <c r="AV711" s="13" t="s">
        <v>144</v>
      </c>
      <c r="AW711" s="13" t="s">
        <v>36</v>
      </c>
      <c r="AX711" s="13" t="s">
        <v>76</v>
      </c>
      <c r="AY711" s="235" t="s">
        <v>135</v>
      </c>
    </row>
    <row r="712" s="13" customFormat="1">
      <c r="A712" s="13"/>
      <c r="B712" s="224"/>
      <c r="C712" s="225"/>
      <c r="D712" s="226" t="s">
        <v>147</v>
      </c>
      <c r="E712" s="227" t="s">
        <v>19</v>
      </c>
      <c r="F712" s="228" t="s">
        <v>910</v>
      </c>
      <c r="G712" s="225"/>
      <c r="H712" s="229">
        <v>3</v>
      </c>
      <c r="I712" s="230"/>
      <c r="J712" s="225"/>
      <c r="K712" s="225"/>
      <c r="L712" s="231"/>
      <c r="M712" s="232"/>
      <c r="N712" s="233"/>
      <c r="O712" s="233"/>
      <c r="P712" s="233"/>
      <c r="Q712" s="233"/>
      <c r="R712" s="233"/>
      <c r="S712" s="233"/>
      <c r="T712" s="234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35" t="s">
        <v>147</v>
      </c>
      <c r="AU712" s="235" t="s">
        <v>144</v>
      </c>
      <c r="AV712" s="13" t="s">
        <v>144</v>
      </c>
      <c r="AW712" s="13" t="s">
        <v>36</v>
      </c>
      <c r="AX712" s="13" t="s">
        <v>76</v>
      </c>
      <c r="AY712" s="235" t="s">
        <v>135</v>
      </c>
    </row>
    <row r="713" s="14" customFormat="1">
      <c r="A713" s="14"/>
      <c r="B713" s="236"/>
      <c r="C713" s="237"/>
      <c r="D713" s="226" t="s">
        <v>147</v>
      </c>
      <c r="E713" s="238" t="s">
        <v>19</v>
      </c>
      <c r="F713" s="239" t="s">
        <v>149</v>
      </c>
      <c r="G713" s="237"/>
      <c r="H713" s="240">
        <v>5</v>
      </c>
      <c r="I713" s="241"/>
      <c r="J713" s="237"/>
      <c r="K713" s="237"/>
      <c r="L713" s="242"/>
      <c r="M713" s="243"/>
      <c r="N713" s="244"/>
      <c r="O713" s="244"/>
      <c r="P713" s="244"/>
      <c r="Q713" s="244"/>
      <c r="R713" s="244"/>
      <c r="S713" s="244"/>
      <c r="T713" s="245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46" t="s">
        <v>147</v>
      </c>
      <c r="AU713" s="246" t="s">
        <v>144</v>
      </c>
      <c r="AV713" s="14" t="s">
        <v>143</v>
      </c>
      <c r="AW713" s="14" t="s">
        <v>36</v>
      </c>
      <c r="AX713" s="14" t="s">
        <v>84</v>
      </c>
      <c r="AY713" s="246" t="s">
        <v>135</v>
      </c>
    </row>
    <row r="714" s="2" customFormat="1" ht="24.15" customHeight="1">
      <c r="A714" s="40"/>
      <c r="B714" s="41"/>
      <c r="C714" s="206" t="s">
        <v>911</v>
      </c>
      <c r="D714" s="206" t="s">
        <v>138</v>
      </c>
      <c r="E714" s="207" t="s">
        <v>912</v>
      </c>
      <c r="F714" s="208" t="s">
        <v>913</v>
      </c>
      <c r="G714" s="209" t="s">
        <v>141</v>
      </c>
      <c r="H714" s="210">
        <v>20.68</v>
      </c>
      <c r="I714" s="211"/>
      <c r="J714" s="212">
        <f>ROUND(I714*H714,2)</f>
        <v>0</v>
      </c>
      <c r="K714" s="208" t="s">
        <v>142</v>
      </c>
      <c r="L714" s="46"/>
      <c r="M714" s="213" t="s">
        <v>19</v>
      </c>
      <c r="N714" s="214" t="s">
        <v>48</v>
      </c>
      <c r="O714" s="86"/>
      <c r="P714" s="215">
        <f>O714*H714</f>
        <v>0</v>
      </c>
      <c r="Q714" s="215">
        <v>4.5000000000000003E-05</v>
      </c>
      <c r="R714" s="215">
        <f>Q714*H714</f>
        <v>0.00093060000000000007</v>
      </c>
      <c r="S714" s="215">
        <v>0</v>
      </c>
      <c r="T714" s="216">
        <f>S714*H714</f>
        <v>0</v>
      </c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R714" s="217" t="s">
        <v>184</v>
      </c>
      <c r="AT714" s="217" t="s">
        <v>138</v>
      </c>
      <c r="AU714" s="217" t="s">
        <v>144</v>
      </c>
      <c r="AY714" s="19" t="s">
        <v>135</v>
      </c>
      <c r="BE714" s="218">
        <f>IF(N714="základní",J714,0)</f>
        <v>0</v>
      </c>
      <c r="BF714" s="218">
        <f>IF(N714="snížená",J714,0)</f>
        <v>0</v>
      </c>
      <c r="BG714" s="218">
        <f>IF(N714="zákl. přenesená",J714,0)</f>
        <v>0</v>
      </c>
      <c r="BH714" s="218">
        <f>IF(N714="sníž. přenesená",J714,0)</f>
        <v>0</v>
      </c>
      <c r="BI714" s="218">
        <f>IF(N714="nulová",J714,0)</f>
        <v>0</v>
      </c>
      <c r="BJ714" s="19" t="s">
        <v>144</v>
      </c>
      <c r="BK714" s="218">
        <f>ROUND(I714*H714,2)</f>
        <v>0</v>
      </c>
      <c r="BL714" s="19" t="s">
        <v>184</v>
      </c>
      <c r="BM714" s="217" t="s">
        <v>914</v>
      </c>
    </row>
    <row r="715" s="2" customFormat="1">
      <c r="A715" s="40"/>
      <c r="B715" s="41"/>
      <c r="C715" s="42"/>
      <c r="D715" s="219" t="s">
        <v>145</v>
      </c>
      <c r="E715" s="42"/>
      <c r="F715" s="220" t="s">
        <v>915</v>
      </c>
      <c r="G715" s="42"/>
      <c r="H715" s="42"/>
      <c r="I715" s="221"/>
      <c r="J715" s="42"/>
      <c r="K715" s="42"/>
      <c r="L715" s="46"/>
      <c r="M715" s="222"/>
      <c r="N715" s="223"/>
      <c r="O715" s="86"/>
      <c r="P715" s="86"/>
      <c r="Q715" s="86"/>
      <c r="R715" s="86"/>
      <c r="S715" s="86"/>
      <c r="T715" s="87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T715" s="19" t="s">
        <v>145</v>
      </c>
      <c r="AU715" s="19" t="s">
        <v>144</v>
      </c>
    </row>
    <row r="716" s="2" customFormat="1" ht="49.05" customHeight="1">
      <c r="A716" s="40"/>
      <c r="B716" s="41"/>
      <c r="C716" s="206" t="s">
        <v>916</v>
      </c>
      <c r="D716" s="206" t="s">
        <v>138</v>
      </c>
      <c r="E716" s="207" t="s">
        <v>917</v>
      </c>
      <c r="F716" s="208" t="s">
        <v>918</v>
      </c>
      <c r="G716" s="209" t="s">
        <v>333</v>
      </c>
      <c r="H716" s="268"/>
      <c r="I716" s="211"/>
      <c r="J716" s="212">
        <f>ROUND(I716*H716,2)</f>
        <v>0</v>
      </c>
      <c r="K716" s="208" t="s">
        <v>142</v>
      </c>
      <c r="L716" s="46"/>
      <c r="M716" s="213" t="s">
        <v>19</v>
      </c>
      <c r="N716" s="214" t="s">
        <v>48</v>
      </c>
      <c r="O716" s="86"/>
      <c r="P716" s="215">
        <f>O716*H716</f>
        <v>0</v>
      </c>
      <c r="Q716" s="215">
        <v>0</v>
      </c>
      <c r="R716" s="215">
        <f>Q716*H716</f>
        <v>0</v>
      </c>
      <c r="S716" s="215">
        <v>0</v>
      </c>
      <c r="T716" s="216">
        <f>S716*H716</f>
        <v>0</v>
      </c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R716" s="217" t="s">
        <v>184</v>
      </c>
      <c r="AT716" s="217" t="s">
        <v>138</v>
      </c>
      <c r="AU716" s="217" t="s">
        <v>144</v>
      </c>
      <c r="AY716" s="19" t="s">
        <v>135</v>
      </c>
      <c r="BE716" s="218">
        <f>IF(N716="základní",J716,0)</f>
        <v>0</v>
      </c>
      <c r="BF716" s="218">
        <f>IF(N716="snížená",J716,0)</f>
        <v>0</v>
      </c>
      <c r="BG716" s="218">
        <f>IF(N716="zákl. přenesená",J716,0)</f>
        <v>0</v>
      </c>
      <c r="BH716" s="218">
        <f>IF(N716="sníž. přenesená",J716,0)</f>
        <v>0</v>
      </c>
      <c r="BI716" s="218">
        <f>IF(N716="nulová",J716,0)</f>
        <v>0</v>
      </c>
      <c r="BJ716" s="19" t="s">
        <v>144</v>
      </c>
      <c r="BK716" s="218">
        <f>ROUND(I716*H716,2)</f>
        <v>0</v>
      </c>
      <c r="BL716" s="19" t="s">
        <v>184</v>
      </c>
      <c r="BM716" s="217" t="s">
        <v>919</v>
      </c>
    </row>
    <row r="717" s="2" customFormat="1">
      <c r="A717" s="40"/>
      <c r="B717" s="41"/>
      <c r="C717" s="42"/>
      <c r="D717" s="219" t="s">
        <v>145</v>
      </c>
      <c r="E717" s="42"/>
      <c r="F717" s="220" t="s">
        <v>920</v>
      </c>
      <c r="G717" s="42"/>
      <c r="H717" s="42"/>
      <c r="I717" s="221"/>
      <c r="J717" s="42"/>
      <c r="K717" s="42"/>
      <c r="L717" s="46"/>
      <c r="M717" s="222"/>
      <c r="N717" s="223"/>
      <c r="O717" s="86"/>
      <c r="P717" s="86"/>
      <c r="Q717" s="86"/>
      <c r="R717" s="86"/>
      <c r="S717" s="86"/>
      <c r="T717" s="87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T717" s="19" t="s">
        <v>145</v>
      </c>
      <c r="AU717" s="19" t="s">
        <v>144</v>
      </c>
    </row>
    <row r="718" s="12" customFormat="1" ht="22.8" customHeight="1">
      <c r="A718" s="12"/>
      <c r="B718" s="190"/>
      <c r="C718" s="191"/>
      <c r="D718" s="192" t="s">
        <v>75</v>
      </c>
      <c r="E718" s="204" t="s">
        <v>921</v>
      </c>
      <c r="F718" s="204" t="s">
        <v>922</v>
      </c>
      <c r="G718" s="191"/>
      <c r="H718" s="191"/>
      <c r="I718" s="194"/>
      <c r="J718" s="205">
        <f>BK718</f>
        <v>0</v>
      </c>
      <c r="K718" s="191"/>
      <c r="L718" s="196"/>
      <c r="M718" s="197"/>
      <c r="N718" s="198"/>
      <c r="O718" s="198"/>
      <c r="P718" s="199">
        <f>SUM(P719:P774)</f>
        <v>0</v>
      </c>
      <c r="Q718" s="198"/>
      <c r="R718" s="199">
        <f>SUM(R719:R774)</f>
        <v>0.015038602372800001</v>
      </c>
      <c r="S718" s="198"/>
      <c r="T718" s="200">
        <f>SUM(T719:T774)</f>
        <v>0</v>
      </c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R718" s="201" t="s">
        <v>144</v>
      </c>
      <c r="AT718" s="202" t="s">
        <v>75</v>
      </c>
      <c r="AU718" s="202" t="s">
        <v>84</v>
      </c>
      <c r="AY718" s="201" t="s">
        <v>135</v>
      </c>
      <c r="BK718" s="203">
        <f>SUM(BK719:BK774)</f>
        <v>0</v>
      </c>
    </row>
    <row r="719" s="2" customFormat="1" ht="37.8" customHeight="1">
      <c r="A719" s="40"/>
      <c r="B719" s="41"/>
      <c r="C719" s="206" t="s">
        <v>923</v>
      </c>
      <c r="D719" s="206" t="s">
        <v>138</v>
      </c>
      <c r="E719" s="207" t="s">
        <v>924</v>
      </c>
      <c r="F719" s="208" t="s">
        <v>925</v>
      </c>
      <c r="G719" s="209" t="s">
        <v>141</v>
      </c>
      <c r="H719" s="210">
        <v>7.3019999999999996</v>
      </c>
      <c r="I719" s="211"/>
      <c r="J719" s="212">
        <f>ROUND(I719*H719,2)</f>
        <v>0</v>
      </c>
      <c r="K719" s="208" t="s">
        <v>142</v>
      </c>
      <c r="L719" s="46"/>
      <c r="M719" s="213" t="s">
        <v>19</v>
      </c>
      <c r="N719" s="214" t="s">
        <v>48</v>
      </c>
      <c r="O719" s="86"/>
      <c r="P719" s="215">
        <f>O719*H719</f>
        <v>0</v>
      </c>
      <c r="Q719" s="215">
        <v>8.0000000000000007E-05</v>
      </c>
      <c r="R719" s="215">
        <f>Q719*H719</f>
        <v>0.00058416000000000002</v>
      </c>
      <c r="S719" s="215">
        <v>0</v>
      </c>
      <c r="T719" s="216">
        <f>S719*H719</f>
        <v>0</v>
      </c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R719" s="217" t="s">
        <v>184</v>
      </c>
      <c r="AT719" s="217" t="s">
        <v>138</v>
      </c>
      <c r="AU719" s="217" t="s">
        <v>144</v>
      </c>
      <c r="AY719" s="19" t="s">
        <v>135</v>
      </c>
      <c r="BE719" s="218">
        <f>IF(N719="základní",J719,0)</f>
        <v>0</v>
      </c>
      <c r="BF719" s="218">
        <f>IF(N719="snížená",J719,0)</f>
        <v>0</v>
      </c>
      <c r="BG719" s="218">
        <f>IF(N719="zákl. přenesená",J719,0)</f>
        <v>0</v>
      </c>
      <c r="BH719" s="218">
        <f>IF(N719="sníž. přenesená",J719,0)</f>
        <v>0</v>
      </c>
      <c r="BI719" s="218">
        <f>IF(N719="nulová",J719,0)</f>
        <v>0</v>
      </c>
      <c r="BJ719" s="19" t="s">
        <v>144</v>
      </c>
      <c r="BK719" s="218">
        <f>ROUND(I719*H719,2)</f>
        <v>0</v>
      </c>
      <c r="BL719" s="19" t="s">
        <v>184</v>
      </c>
      <c r="BM719" s="217" t="s">
        <v>926</v>
      </c>
    </row>
    <row r="720" s="2" customFormat="1">
      <c r="A720" s="40"/>
      <c r="B720" s="41"/>
      <c r="C720" s="42"/>
      <c r="D720" s="219" t="s">
        <v>145</v>
      </c>
      <c r="E720" s="42"/>
      <c r="F720" s="220" t="s">
        <v>927</v>
      </c>
      <c r="G720" s="42"/>
      <c r="H720" s="42"/>
      <c r="I720" s="221"/>
      <c r="J720" s="42"/>
      <c r="K720" s="42"/>
      <c r="L720" s="46"/>
      <c r="M720" s="222"/>
      <c r="N720" s="223"/>
      <c r="O720" s="86"/>
      <c r="P720" s="86"/>
      <c r="Q720" s="86"/>
      <c r="R720" s="86"/>
      <c r="S720" s="86"/>
      <c r="T720" s="87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T720" s="19" t="s">
        <v>145</v>
      </c>
      <c r="AU720" s="19" t="s">
        <v>144</v>
      </c>
    </row>
    <row r="721" s="15" customFormat="1">
      <c r="A721" s="15"/>
      <c r="B721" s="247"/>
      <c r="C721" s="248"/>
      <c r="D721" s="226" t="s">
        <v>147</v>
      </c>
      <c r="E721" s="249" t="s">
        <v>19</v>
      </c>
      <c r="F721" s="250" t="s">
        <v>928</v>
      </c>
      <c r="G721" s="248"/>
      <c r="H721" s="249" t="s">
        <v>19</v>
      </c>
      <c r="I721" s="251"/>
      <c r="J721" s="248"/>
      <c r="K721" s="248"/>
      <c r="L721" s="252"/>
      <c r="M721" s="253"/>
      <c r="N721" s="254"/>
      <c r="O721" s="254"/>
      <c r="P721" s="254"/>
      <c r="Q721" s="254"/>
      <c r="R721" s="254"/>
      <c r="S721" s="254"/>
      <c r="T721" s="25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T721" s="256" t="s">
        <v>147</v>
      </c>
      <c r="AU721" s="256" t="s">
        <v>144</v>
      </c>
      <c r="AV721" s="15" t="s">
        <v>84</v>
      </c>
      <c r="AW721" s="15" t="s">
        <v>36</v>
      </c>
      <c r="AX721" s="15" t="s">
        <v>76</v>
      </c>
      <c r="AY721" s="256" t="s">
        <v>135</v>
      </c>
    </row>
    <row r="722" s="13" customFormat="1">
      <c r="A722" s="13"/>
      <c r="B722" s="224"/>
      <c r="C722" s="225"/>
      <c r="D722" s="226" t="s">
        <v>147</v>
      </c>
      <c r="E722" s="227" t="s">
        <v>19</v>
      </c>
      <c r="F722" s="228" t="s">
        <v>929</v>
      </c>
      <c r="G722" s="225"/>
      <c r="H722" s="229">
        <v>2.5600000000000001</v>
      </c>
      <c r="I722" s="230"/>
      <c r="J722" s="225"/>
      <c r="K722" s="225"/>
      <c r="L722" s="231"/>
      <c r="M722" s="232"/>
      <c r="N722" s="233"/>
      <c r="O722" s="233"/>
      <c r="P722" s="233"/>
      <c r="Q722" s="233"/>
      <c r="R722" s="233"/>
      <c r="S722" s="233"/>
      <c r="T722" s="234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35" t="s">
        <v>147</v>
      </c>
      <c r="AU722" s="235" t="s">
        <v>144</v>
      </c>
      <c r="AV722" s="13" t="s">
        <v>144</v>
      </c>
      <c r="AW722" s="13" t="s">
        <v>36</v>
      </c>
      <c r="AX722" s="13" t="s">
        <v>76</v>
      </c>
      <c r="AY722" s="235" t="s">
        <v>135</v>
      </c>
    </row>
    <row r="723" s="13" customFormat="1">
      <c r="A723" s="13"/>
      <c r="B723" s="224"/>
      <c r="C723" s="225"/>
      <c r="D723" s="226" t="s">
        <v>147</v>
      </c>
      <c r="E723" s="227" t="s">
        <v>19</v>
      </c>
      <c r="F723" s="228" t="s">
        <v>930</v>
      </c>
      <c r="G723" s="225"/>
      <c r="H723" s="229">
        <v>4.742</v>
      </c>
      <c r="I723" s="230"/>
      <c r="J723" s="225"/>
      <c r="K723" s="225"/>
      <c r="L723" s="231"/>
      <c r="M723" s="232"/>
      <c r="N723" s="233"/>
      <c r="O723" s="233"/>
      <c r="P723" s="233"/>
      <c r="Q723" s="233"/>
      <c r="R723" s="233"/>
      <c r="S723" s="233"/>
      <c r="T723" s="234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35" t="s">
        <v>147</v>
      </c>
      <c r="AU723" s="235" t="s">
        <v>144</v>
      </c>
      <c r="AV723" s="13" t="s">
        <v>144</v>
      </c>
      <c r="AW723" s="13" t="s">
        <v>36</v>
      </c>
      <c r="AX723" s="13" t="s">
        <v>76</v>
      </c>
      <c r="AY723" s="235" t="s">
        <v>135</v>
      </c>
    </row>
    <row r="724" s="14" customFormat="1">
      <c r="A724" s="14"/>
      <c r="B724" s="236"/>
      <c r="C724" s="237"/>
      <c r="D724" s="226" t="s">
        <v>147</v>
      </c>
      <c r="E724" s="238" t="s">
        <v>19</v>
      </c>
      <c r="F724" s="239" t="s">
        <v>149</v>
      </c>
      <c r="G724" s="237"/>
      <c r="H724" s="240">
        <v>7.3019999999999996</v>
      </c>
      <c r="I724" s="241"/>
      <c r="J724" s="237"/>
      <c r="K724" s="237"/>
      <c r="L724" s="242"/>
      <c r="M724" s="243"/>
      <c r="N724" s="244"/>
      <c r="O724" s="244"/>
      <c r="P724" s="244"/>
      <c r="Q724" s="244"/>
      <c r="R724" s="244"/>
      <c r="S724" s="244"/>
      <c r="T724" s="245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46" t="s">
        <v>147</v>
      </c>
      <c r="AU724" s="246" t="s">
        <v>144</v>
      </c>
      <c r="AV724" s="14" t="s">
        <v>143</v>
      </c>
      <c r="AW724" s="14" t="s">
        <v>36</v>
      </c>
      <c r="AX724" s="14" t="s">
        <v>84</v>
      </c>
      <c r="AY724" s="246" t="s">
        <v>135</v>
      </c>
    </row>
    <row r="725" s="2" customFormat="1" ht="24.15" customHeight="1">
      <c r="A725" s="40"/>
      <c r="B725" s="41"/>
      <c r="C725" s="206" t="s">
        <v>542</v>
      </c>
      <c r="D725" s="206" t="s">
        <v>138</v>
      </c>
      <c r="E725" s="207" t="s">
        <v>931</v>
      </c>
      <c r="F725" s="208" t="s">
        <v>932</v>
      </c>
      <c r="G725" s="209" t="s">
        <v>141</v>
      </c>
      <c r="H725" s="210">
        <v>7.3019999999999996</v>
      </c>
      <c r="I725" s="211"/>
      <c r="J725" s="212">
        <f>ROUND(I725*H725,2)</f>
        <v>0</v>
      </c>
      <c r="K725" s="208" t="s">
        <v>142</v>
      </c>
      <c r="L725" s="46"/>
      <c r="M725" s="213" t="s">
        <v>19</v>
      </c>
      <c r="N725" s="214" t="s">
        <v>48</v>
      </c>
      <c r="O725" s="86"/>
      <c r="P725" s="215">
        <f>O725*H725</f>
        <v>0</v>
      </c>
      <c r="Q725" s="215">
        <v>0</v>
      </c>
      <c r="R725" s="215">
        <f>Q725*H725</f>
        <v>0</v>
      </c>
      <c r="S725" s="215">
        <v>0</v>
      </c>
      <c r="T725" s="216">
        <f>S725*H725</f>
        <v>0</v>
      </c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R725" s="217" t="s">
        <v>184</v>
      </c>
      <c r="AT725" s="217" t="s">
        <v>138</v>
      </c>
      <c r="AU725" s="217" t="s">
        <v>144</v>
      </c>
      <c r="AY725" s="19" t="s">
        <v>135</v>
      </c>
      <c r="BE725" s="218">
        <f>IF(N725="základní",J725,0)</f>
        <v>0</v>
      </c>
      <c r="BF725" s="218">
        <f>IF(N725="snížená",J725,0)</f>
        <v>0</v>
      </c>
      <c r="BG725" s="218">
        <f>IF(N725="zákl. přenesená",J725,0)</f>
        <v>0</v>
      </c>
      <c r="BH725" s="218">
        <f>IF(N725="sníž. přenesená",J725,0)</f>
        <v>0</v>
      </c>
      <c r="BI725" s="218">
        <f>IF(N725="nulová",J725,0)</f>
        <v>0</v>
      </c>
      <c r="BJ725" s="19" t="s">
        <v>144</v>
      </c>
      <c r="BK725" s="218">
        <f>ROUND(I725*H725,2)</f>
        <v>0</v>
      </c>
      <c r="BL725" s="19" t="s">
        <v>184</v>
      </c>
      <c r="BM725" s="217" t="s">
        <v>933</v>
      </c>
    </row>
    <row r="726" s="2" customFormat="1">
      <c r="A726" s="40"/>
      <c r="B726" s="41"/>
      <c r="C726" s="42"/>
      <c r="D726" s="219" t="s">
        <v>145</v>
      </c>
      <c r="E726" s="42"/>
      <c r="F726" s="220" t="s">
        <v>934</v>
      </c>
      <c r="G726" s="42"/>
      <c r="H726" s="42"/>
      <c r="I726" s="221"/>
      <c r="J726" s="42"/>
      <c r="K726" s="42"/>
      <c r="L726" s="46"/>
      <c r="M726" s="222"/>
      <c r="N726" s="223"/>
      <c r="O726" s="86"/>
      <c r="P726" s="86"/>
      <c r="Q726" s="86"/>
      <c r="R726" s="86"/>
      <c r="S726" s="86"/>
      <c r="T726" s="87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T726" s="19" t="s">
        <v>145</v>
      </c>
      <c r="AU726" s="19" t="s">
        <v>144</v>
      </c>
    </row>
    <row r="727" s="15" customFormat="1">
      <c r="A727" s="15"/>
      <c r="B727" s="247"/>
      <c r="C727" s="248"/>
      <c r="D727" s="226" t="s">
        <v>147</v>
      </c>
      <c r="E727" s="249" t="s">
        <v>19</v>
      </c>
      <c r="F727" s="250" t="s">
        <v>928</v>
      </c>
      <c r="G727" s="248"/>
      <c r="H727" s="249" t="s">
        <v>19</v>
      </c>
      <c r="I727" s="251"/>
      <c r="J727" s="248"/>
      <c r="K727" s="248"/>
      <c r="L727" s="252"/>
      <c r="M727" s="253"/>
      <c r="N727" s="254"/>
      <c r="O727" s="254"/>
      <c r="P727" s="254"/>
      <c r="Q727" s="254"/>
      <c r="R727" s="254"/>
      <c r="S727" s="254"/>
      <c r="T727" s="25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T727" s="256" t="s">
        <v>147</v>
      </c>
      <c r="AU727" s="256" t="s">
        <v>144</v>
      </c>
      <c r="AV727" s="15" t="s">
        <v>84</v>
      </c>
      <c r="AW727" s="15" t="s">
        <v>36</v>
      </c>
      <c r="AX727" s="15" t="s">
        <v>76</v>
      </c>
      <c r="AY727" s="256" t="s">
        <v>135</v>
      </c>
    </row>
    <row r="728" s="13" customFormat="1">
      <c r="A728" s="13"/>
      <c r="B728" s="224"/>
      <c r="C728" s="225"/>
      <c r="D728" s="226" t="s">
        <v>147</v>
      </c>
      <c r="E728" s="227" t="s">
        <v>19</v>
      </c>
      <c r="F728" s="228" t="s">
        <v>929</v>
      </c>
      <c r="G728" s="225"/>
      <c r="H728" s="229">
        <v>2.5600000000000001</v>
      </c>
      <c r="I728" s="230"/>
      <c r="J728" s="225"/>
      <c r="K728" s="225"/>
      <c r="L728" s="231"/>
      <c r="M728" s="232"/>
      <c r="N728" s="233"/>
      <c r="O728" s="233"/>
      <c r="P728" s="233"/>
      <c r="Q728" s="233"/>
      <c r="R728" s="233"/>
      <c r="S728" s="233"/>
      <c r="T728" s="234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35" t="s">
        <v>147</v>
      </c>
      <c r="AU728" s="235" t="s">
        <v>144</v>
      </c>
      <c r="AV728" s="13" t="s">
        <v>144</v>
      </c>
      <c r="AW728" s="13" t="s">
        <v>36</v>
      </c>
      <c r="AX728" s="13" t="s">
        <v>76</v>
      </c>
      <c r="AY728" s="235" t="s">
        <v>135</v>
      </c>
    </row>
    <row r="729" s="13" customFormat="1">
      <c r="A729" s="13"/>
      <c r="B729" s="224"/>
      <c r="C729" s="225"/>
      <c r="D729" s="226" t="s">
        <v>147</v>
      </c>
      <c r="E729" s="227" t="s">
        <v>19</v>
      </c>
      <c r="F729" s="228" t="s">
        <v>930</v>
      </c>
      <c r="G729" s="225"/>
      <c r="H729" s="229">
        <v>4.742</v>
      </c>
      <c r="I729" s="230"/>
      <c r="J729" s="225"/>
      <c r="K729" s="225"/>
      <c r="L729" s="231"/>
      <c r="M729" s="232"/>
      <c r="N729" s="233"/>
      <c r="O729" s="233"/>
      <c r="P729" s="233"/>
      <c r="Q729" s="233"/>
      <c r="R729" s="233"/>
      <c r="S729" s="233"/>
      <c r="T729" s="234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35" t="s">
        <v>147</v>
      </c>
      <c r="AU729" s="235" t="s">
        <v>144</v>
      </c>
      <c r="AV729" s="13" t="s">
        <v>144</v>
      </c>
      <c r="AW729" s="13" t="s">
        <v>36</v>
      </c>
      <c r="AX729" s="13" t="s">
        <v>76</v>
      </c>
      <c r="AY729" s="235" t="s">
        <v>135</v>
      </c>
    </row>
    <row r="730" s="14" customFormat="1">
      <c r="A730" s="14"/>
      <c r="B730" s="236"/>
      <c r="C730" s="237"/>
      <c r="D730" s="226" t="s">
        <v>147</v>
      </c>
      <c r="E730" s="238" t="s">
        <v>19</v>
      </c>
      <c r="F730" s="239" t="s">
        <v>149</v>
      </c>
      <c r="G730" s="237"/>
      <c r="H730" s="240">
        <v>7.3019999999999996</v>
      </c>
      <c r="I730" s="241"/>
      <c r="J730" s="237"/>
      <c r="K730" s="237"/>
      <c r="L730" s="242"/>
      <c r="M730" s="243"/>
      <c r="N730" s="244"/>
      <c r="O730" s="244"/>
      <c r="P730" s="244"/>
      <c r="Q730" s="244"/>
      <c r="R730" s="244"/>
      <c r="S730" s="244"/>
      <c r="T730" s="245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46" t="s">
        <v>147</v>
      </c>
      <c r="AU730" s="246" t="s">
        <v>144</v>
      </c>
      <c r="AV730" s="14" t="s">
        <v>143</v>
      </c>
      <c r="AW730" s="14" t="s">
        <v>36</v>
      </c>
      <c r="AX730" s="14" t="s">
        <v>84</v>
      </c>
      <c r="AY730" s="246" t="s">
        <v>135</v>
      </c>
    </row>
    <row r="731" s="2" customFormat="1" ht="37.8" customHeight="1">
      <c r="A731" s="40"/>
      <c r="B731" s="41"/>
      <c r="C731" s="206" t="s">
        <v>935</v>
      </c>
      <c r="D731" s="206" t="s">
        <v>138</v>
      </c>
      <c r="E731" s="207" t="s">
        <v>936</v>
      </c>
      <c r="F731" s="208" t="s">
        <v>937</v>
      </c>
      <c r="G731" s="209" t="s">
        <v>141</v>
      </c>
      <c r="H731" s="210">
        <v>7.3019999999999996</v>
      </c>
      <c r="I731" s="211"/>
      <c r="J731" s="212">
        <f>ROUND(I731*H731,2)</f>
        <v>0</v>
      </c>
      <c r="K731" s="208" t="s">
        <v>142</v>
      </c>
      <c r="L731" s="46"/>
      <c r="M731" s="213" t="s">
        <v>19</v>
      </c>
      <c r="N731" s="214" t="s">
        <v>48</v>
      </c>
      <c r="O731" s="86"/>
      <c r="P731" s="215">
        <f>O731*H731</f>
        <v>0</v>
      </c>
      <c r="Q731" s="215">
        <v>3.08264E-05</v>
      </c>
      <c r="R731" s="215">
        <f>Q731*H731</f>
        <v>0.0002250943728</v>
      </c>
      <c r="S731" s="215">
        <v>0</v>
      </c>
      <c r="T731" s="216">
        <f>S731*H731</f>
        <v>0</v>
      </c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R731" s="217" t="s">
        <v>184</v>
      </c>
      <c r="AT731" s="217" t="s">
        <v>138</v>
      </c>
      <c r="AU731" s="217" t="s">
        <v>144</v>
      </c>
      <c r="AY731" s="19" t="s">
        <v>135</v>
      </c>
      <c r="BE731" s="218">
        <f>IF(N731="základní",J731,0)</f>
        <v>0</v>
      </c>
      <c r="BF731" s="218">
        <f>IF(N731="snížená",J731,0)</f>
        <v>0</v>
      </c>
      <c r="BG731" s="218">
        <f>IF(N731="zákl. přenesená",J731,0)</f>
        <v>0</v>
      </c>
      <c r="BH731" s="218">
        <f>IF(N731="sníž. přenesená",J731,0)</f>
        <v>0</v>
      </c>
      <c r="BI731" s="218">
        <f>IF(N731="nulová",J731,0)</f>
        <v>0</v>
      </c>
      <c r="BJ731" s="19" t="s">
        <v>144</v>
      </c>
      <c r="BK731" s="218">
        <f>ROUND(I731*H731,2)</f>
        <v>0</v>
      </c>
      <c r="BL731" s="19" t="s">
        <v>184</v>
      </c>
      <c r="BM731" s="217" t="s">
        <v>938</v>
      </c>
    </row>
    <row r="732" s="2" customFormat="1">
      <c r="A732" s="40"/>
      <c r="B732" s="41"/>
      <c r="C732" s="42"/>
      <c r="D732" s="219" t="s">
        <v>145</v>
      </c>
      <c r="E732" s="42"/>
      <c r="F732" s="220" t="s">
        <v>939</v>
      </c>
      <c r="G732" s="42"/>
      <c r="H732" s="42"/>
      <c r="I732" s="221"/>
      <c r="J732" s="42"/>
      <c r="K732" s="42"/>
      <c r="L732" s="46"/>
      <c r="M732" s="222"/>
      <c r="N732" s="223"/>
      <c r="O732" s="86"/>
      <c r="P732" s="86"/>
      <c r="Q732" s="86"/>
      <c r="R732" s="86"/>
      <c r="S732" s="86"/>
      <c r="T732" s="87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T732" s="19" t="s">
        <v>145</v>
      </c>
      <c r="AU732" s="19" t="s">
        <v>144</v>
      </c>
    </row>
    <row r="733" s="15" customFormat="1">
      <c r="A733" s="15"/>
      <c r="B733" s="247"/>
      <c r="C733" s="248"/>
      <c r="D733" s="226" t="s">
        <v>147</v>
      </c>
      <c r="E733" s="249" t="s">
        <v>19</v>
      </c>
      <c r="F733" s="250" t="s">
        <v>928</v>
      </c>
      <c r="G733" s="248"/>
      <c r="H733" s="249" t="s">
        <v>19</v>
      </c>
      <c r="I733" s="251"/>
      <c r="J733" s="248"/>
      <c r="K733" s="248"/>
      <c r="L733" s="252"/>
      <c r="M733" s="253"/>
      <c r="N733" s="254"/>
      <c r="O733" s="254"/>
      <c r="P733" s="254"/>
      <c r="Q733" s="254"/>
      <c r="R733" s="254"/>
      <c r="S733" s="254"/>
      <c r="T733" s="25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T733" s="256" t="s">
        <v>147</v>
      </c>
      <c r="AU733" s="256" t="s">
        <v>144</v>
      </c>
      <c r="AV733" s="15" t="s">
        <v>84</v>
      </c>
      <c r="AW733" s="15" t="s">
        <v>36</v>
      </c>
      <c r="AX733" s="15" t="s">
        <v>76</v>
      </c>
      <c r="AY733" s="256" t="s">
        <v>135</v>
      </c>
    </row>
    <row r="734" s="13" customFormat="1">
      <c r="A734" s="13"/>
      <c r="B734" s="224"/>
      <c r="C734" s="225"/>
      <c r="D734" s="226" t="s">
        <v>147</v>
      </c>
      <c r="E734" s="227" t="s">
        <v>19</v>
      </c>
      <c r="F734" s="228" t="s">
        <v>929</v>
      </c>
      <c r="G734" s="225"/>
      <c r="H734" s="229">
        <v>2.5600000000000001</v>
      </c>
      <c r="I734" s="230"/>
      <c r="J734" s="225"/>
      <c r="K734" s="225"/>
      <c r="L734" s="231"/>
      <c r="M734" s="232"/>
      <c r="N734" s="233"/>
      <c r="O734" s="233"/>
      <c r="P734" s="233"/>
      <c r="Q734" s="233"/>
      <c r="R734" s="233"/>
      <c r="S734" s="233"/>
      <c r="T734" s="234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35" t="s">
        <v>147</v>
      </c>
      <c r="AU734" s="235" t="s">
        <v>144</v>
      </c>
      <c r="AV734" s="13" t="s">
        <v>144</v>
      </c>
      <c r="AW734" s="13" t="s">
        <v>36</v>
      </c>
      <c r="AX734" s="13" t="s">
        <v>76</v>
      </c>
      <c r="AY734" s="235" t="s">
        <v>135</v>
      </c>
    </row>
    <row r="735" s="13" customFormat="1">
      <c r="A735" s="13"/>
      <c r="B735" s="224"/>
      <c r="C735" s="225"/>
      <c r="D735" s="226" t="s">
        <v>147</v>
      </c>
      <c r="E735" s="227" t="s">
        <v>19</v>
      </c>
      <c r="F735" s="228" t="s">
        <v>930</v>
      </c>
      <c r="G735" s="225"/>
      <c r="H735" s="229">
        <v>4.742</v>
      </c>
      <c r="I735" s="230"/>
      <c r="J735" s="225"/>
      <c r="K735" s="225"/>
      <c r="L735" s="231"/>
      <c r="M735" s="232"/>
      <c r="N735" s="233"/>
      <c r="O735" s="233"/>
      <c r="P735" s="233"/>
      <c r="Q735" s="233"/>
      <c r="R735" s="233"/>
      <c r="S735" s="233"/>
      <c r="T735" s="234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35" t="s">
        <v>147</v>
      </c>
      <c r="AU735" s="235" t="s">
        <v>144</v>
      </c>
      <c r="AV735" s="13" t="s">
        <v>144</v>
      </c>
      <c r="AW735" s="13" t="s">
        <v>36</v>
      </c>
      <c r="AX735" s="13" t="s">
        <v>76</v>
      </c>
      <c r="AY735" s="235" t="s">
        <v>135</v>
      </c>
    </row>
    <row r="736" s="14" customFormat="1">
      <c r="A736" s="14"/>
      <c r="B736" s="236"/>
      <c r="C736" s="237"/>
      <c r="D736" s="226" t="s">
        <v>147</v>
      </c>
      <c r="E736" s="238" t="s">
        <v>19</v>
      </c>
      <c r="F736" s="239" t="s">
        <v>149</v>
      </c>
      <c r="G736" s="237"/>
      <c r="H736" s="240">
        <v>7.3019999999999996</v>
      </c>
      <c r="I736" s="241"/>
      <c r="J736" s="237"/>
      <c r="K736" s="237"/>
      <c r="L736" s="242"/>
      <c r="M736" s="243"/>
      <c r="N736" s="244"/>
      <c r="O736" s="244"/>
      <c r="P736" s="244"/>
      <c r="Q736" s="244"/>
      <c r="R736" s="244"/>
      <c r="S736" s="244"/>
      <c r="T736" s="245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46" t="s">
        <v>147</v>
      </c>
      <c r="AU736" s="246" t="s">
        <v>144</v>
      </c>
      <c r="AV736" s="14" t="s">
        <v>143</v>
      </c>
      <c r="AW736" s="14" t="s">
        <v>36</v>
      </c>
      <c r="AX736" s="14" t="s">
        <v>84</v>
      </c>
      <c r="AY736" s="246" t="s">
        <v>135</v>
      </c>
    </row>
    <row r="737" s="2" customFormat="1" ht="24.15" customHeight="1">
      <c r="A737" s="40"/>
      <c r="B737" s="41"/>
      <c r="C737" s="206" t="s">
        <v>545</v>
      </c>
      <c r="D737" s="206" t="s">
        <v>138</v>
      </c>
      <c r="E737" s="207" t="s">
        <v>940</v>
      </c>
      <c r="F737" s="208" t="s">
        <v>941</v>
      </c>
      <c r="G737" s="209" t="s">
        <v>141</v>
      </c>
      <c r="H737" s="210">
        <v>7.3019999999999996</v>
      </c>
      <c r="I737" s="211"/>
      <c r="J737" s="212">
        <f>ROUND(I737*H737,2)</f>
        <v>0</v>
      </c>
      <c r="K737" s="208" t="s">
        <v>142</v>
      </c>
      <c r="L737" s="46"/>
      <c r="M737" s="213" t="s">
        <v>19</v>
      </c>
      <c r="N737" s="214" t="s">
        <v>48</v>
      </c>
      <c r="O737" s="86"/>
      <c r="P737" s="215">
        <f>O737*H737</f>
        <v>0</v>
      </c>
      <c r="Q737" s="215">
        <v>0.00016699999999999999</v>
      </c>
      <c r="R737" s="215">
        <f>Q737*H737</f>
        <v>0.0012194339999999999</v>
      </c>
      <c r="S737" s="215">
        <v>0</v>
      </c>
      <c r="T737" s="216">
        <f>S737*H737</f>
        <v>0</v>
      </c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R737" s="217" t="s">
        <v>184</v>
      </c>
      <c r="AT737" s="217" t="s">
        <v>138</v>
      </c>
      <c r="AU737" s="217" t="s">
        <v>144</v>
      </c>
      <c r="AY737" s="19" t="s">
        <v>135</v>
      </c>
      <c r="BE737" s="218">
        <f>IF(N737="základní",J737,0)</f>
        <v>0</v>
      </c>
      <c r="BF737" s="218">
        <f>IF(N737="snížená",J737,0)</f>
        <v>0</v>
      </c>
      <c r="BG737" s="218">
        <f>IF(N737="zákl. přenesená",J737,0)</f>
        <v>0</v>
      </c>
      <c r="BH737" s="218">
        <f>IF(N737="sníž. přenesená",J737,0)</f>
        <v>0</v>
      </c>
      <c r="BI737" s="218">
        <f>IF(N737="nulová",J737,0)</f>
        <v>0</v>
      </c>
      <c r="BJ737" s="19" t="s">
        <v>144</v>
      </c>
      <c r="BK737" s="218">
        <f>ROUND(I737*H737,2)</f>
        <v>0</v>
      </c>
      <c r="BL737" s="19" t="s">
        <v>184</v>
      </c>
      <c r="BM737" s="217" t="s">
        <v>942</v>
      </c>
    </row>
    <row r="738" s="2" customFormat="1">
      <c r="A738" s="40"/>
      <c r="B738" s="41"/>
      <c r="C738" s="42"/>
      <c r="D738" s="219" t="s">
        <v>145</v>
      </c>
      <c r="E738" s="42"/>
      <c r="F738" s="220" t="s">
        <v>943</v>
      </c>
      <c r="G738" s="42"/>
      <c r="H738" s="42"/>
      <c r="I738" s="221"/>
      <c r="J738" s="42"/>
      <c r="K738" s="42"/>
      <c r="L738" s="46"/>
      <c r="M738" s="222"/>
      <c r="N738" s="223"/>
      <c r="O738" s="86"/>
      <c r="P738" s="86"/>
      <c r="Q738" s="86"/>
      <c r="R738" s="86"/>
      <c r="S738" s="86"/>
      <c r="T738" s="87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T738" s="19" t="s">
        <v>145</v>
      </c>
      <c r="AU738" s="19" t="s">
        <v>144</v>
      </c>
    </row>
    <row r="739" s="15" customFormat="1">
      <c r="A739" s="15"/>
      <c r="B739" s="247"/>
      <c r="C739" s="248"/>
      <c r="D739" s="226" t="s">
        <v>147</v>
      </c>
      <c r="E739" s="249" t="s">
        <v>19</v>
      </c>
      <c r="F739" s="250" t="s">
        <v>928</v>
      </c>
      <c r="G739" s="248"/>
      <c r="H739" s="249" t="s">
        <v>19</v>
      </c>
      <c r="I739" s="251"/>
      <c r="J739" s="248"/>
      <c r="K739" s="248"/>
      <c r="L739" s="252"/>
      <c r="M739" s="253"/>
      <c r="N739" s="254"/>
      <c r="O739" s="254"/>
      <c r="P739" s="254"/>
      <c r="Q739" s="254"/>
      <c r="R739" s="254"/>
      <c r="S739" s="254"/>
      <c r="T739" s="25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T739" s="256" t="s">
        <v>147</v>
      </c>
      <c r="AU739" s="256" t="s">
        <v>144</v>
      </c>
      <c r="AV739" s="15" t="s">
        <v>84</v>
      </c>
      <c r="AW739" s="15" t="s">
        <v>36</v>
      </c>
      <c r="AX739" s="15" t="s">
        <v>76</v>
      </c>
      <c r="AY739" s="256" t="s">
        <v>135</v>
      </c>
    </row>
    <row r="740" s="13" customFormat="1">
      <c r="A740" s="13"/>
      <c r="B740" s="224"/>
      <c r="C740" s="225"/>
      <c r="D740" s="226" t="s">
        <v>147</v>
      </c>
      <c r="E740" s="227" t="s">
        <v>19</v>
      </c>
      <c r="F740" s="228" t="s">
        <v>929</v>
      </c>
      <c r="G740" s="225"/>
      <c r="H740" s="229">
        <v>2.5600000000000001</v>
      </c>
      <c r="I740" s="230"/>
      <c r="J740" s="225"/>
      <c r="K740" s="225"/>
      <c r="L740" s="231"/>
      <c r="M740" s="232"/>
      <c r="N740" s="233"/>
      <c r="O740" s="233"/>
      <c r="P740" s="233"/>
      <c r="Q740" s="233"/>
      <c r="R740" s="233"/>
      <c r="S740" s="233"/>
      <c r="T740" s="234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35" t="s">
        <v>147</v>
      </c>
      <c r="AU740" s="235" t="s">
        <v>144</v>
      </c>
      <c r="AV740" s="13" t="s">
        <v>144</v>
      </c>
      <c r="AW740" s="13" t="s">
        <v>36</v>
      </c>
      <c r="AX740" s="13" t="s">
        <v>76</v>
      </c>
      <c r="AY740" s="235" t="s">
        <v>135</v>
      </c>
    </row>
    <row r="741" s="13" customFormat="1">
      <c r="A741" s="13"/>
      <c r="B741" s="224"/>
      <c r="C741" s="225"/>
      <c r="D741" s="226" t="s">
        <v>147</v>
      </c>
      <c r="E741" s="227" t="s">
        <v>19</v>
      </c>
      <c r="F741" s="228" t="s">
        <v>930</v>
      </c>
      <c r="G741" s="225"/>
      <c r="H741" s="229">
        <v>4.742</v>
      </c>
      <c r="I741" s="230"/>
      <c r="J741" s="225"/>
      <c r="K741" s="225"/>
      <c r="L741" s="231"/>
      <c r="M741" s="232"/>
      <c r="N741" s="233"/>
      <c r="O741" s="233"/>
      <c r="P741" s="233"/>
      <c r="Q741" s="233"/>
      <c r="R741" s="233"/>
      <c r="S741" s="233"/>
      <c r="T741" s="234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35" t="s">
        <v>147</v>
      </c>
      <c r="AU741" s="235" t="s">
        <v>144</v>
      </c>
      <c r="AV741" s="13" t="s">
        <v>144</v>
      </c>
      <c r="AW741" s="13" t="s">
        <v>36</v>
      </c>
      <c r="AX741" s="13" t="s">
        <v>76</v>
      </c>
      <c r="AY741" s="235" t="s">
        <v>135</v>
      </c>
    </row>
    <row r="742" s="14" customFormat="1">
      <c r="A742" s="14"/>
      <c r="B742" s="236"/>
      <c r="C742" s="237"/>
      <c r="D742" s="226" t="s">
        <v>147</v>
      </c>
      <c r="E742" s="238" t="s">
        <v>19</v>
      </c>
      <c r="F742" s="239" t="s">
        <v>149</v>
      </c>
      <c r="G742" s="237"/>
      <c r="H742" s="240">
        <v>7.3019999999999996</v>
      </c>
      <c r="I742" s="241"/>
      <c r="J742" s="237"/>
      <c r="K742" s="237"/>
      <c r="L742" s="242"/>
      <c r="M742" s="243"/>
      <c r="N742" s="244"/>
      <c r="O742" s="244"/>
      <c r="P742" s="244"/>
      <c r="Q742" s="244"/>
      <c r="R742" s="244"/>
      <c r="S742" s="244"/>
      <c r="T742" s="245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46" t="s">
        <v>147</v>
      </c>
      <c r="AU742" s="246" t="s">
        <v>144</v>
      </c>
      <c r="AV742" s="14" t="s">
        <v>143</v>
      </c>
      <c r="AW742" s="14" t="s">
        <v>36</v>
      </c>
      <c r="AX742" s="14" t="s">
        <v>84</v>
      </c>
      <c r="AY742" s="246" t="s">
        <v>135</v>
      </c>
    </row>
    <row r="743" s="2" customFormat="1" ht="24.15" customHeight="1">
      <c r="A743" s="40"/>
      <c r="B743" s="41"/>
      <c r="C743" s="206" t="s">
        <v>944</v>
      </c>
      <c r="D743" s="206" t="s">
        <v>138</v>
      </c>
      <c r="E743" s="207" t="s">
        <v>945</v>
      </c>
      <c r="F743" s="208" t="s">
        <v>946</v>
      </c>
      <c r="G743" s="209" t="s">
        <v>141</v>
      </c>
      <c r="H743" s="210">
        <v>7.3019999999999996</v>
      </c>
      <c r="I743" s="211"/>
      <c r="J743" s="212">
        <f>ROUND(I743*H743,2)</f>
        <v>0</v>
      </c>
      <c r="K743" s="208" t="s">
        <v>142</v>
      </c>
      <c r="L743" s="46"/>
      <c r="M743" s="213" t="s">
        <v>19</v>
      </c>
      <c r="N743" s="214" t="s">
        <v>48</v>
      </c>
      <c r="O743" s="86"/>
      <c r="P743" s="215">
        <f>O743*H743</f>
        <v>0</v>
      </c>
      <c r="Q743" s="215">
        <v>0.00016699999999999999</v>
      </c>
      <c r="R743" s="215">
        <f>Q743*H743</f>
        <v>0.0012194339999999999</v>
      </c>
      <c r="S743" s="215">
        <v>0</v>
      </c>
      <c r="T743" s="216">
        <f>S743*H743</f>
        <v>0</v>
      </c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R743" s="217" t="s">
        <v>184</v>
      </c>
      <c r="AT743" s="217" t="s">
        <v>138</v>
      </c>
      <c r="AU743" s="217" t="s">
        <v>144</v>
      </c>
      <c r="AY743" s="19" t="s">
        <v>135</v>
      </c>
      <c r="BE743" s="218">
        <f>IF(N743="základní",J743,0)</f>
        <v>0</v>
      </c>
      <c r="BF743" s="218">
        <f>IF(N743="snížená",J743,0)</f>
        <v>0</v>
      </c>
      <c r="BG743" s="218">
        <f>IF(N743="zákl. přenesená",J743,0)</f>
        <v>0</v>
      </c>
      <c r="BH743" s="218">
        <f>IF(N743="sníž. přenesená",J743,0)</f>
        <v>0</v>
      </c>
      <c r="BI743" s="218">
        <f>IF(N743="nulová",J743,0)</f>
        <v>0</v>
      </c>
      <c r="BJ743" s="19" t="s">
        <v>144</v>
      </c>
      <c r="BK743" s="218">
        <f>ROUND(I743*H743,2)</f>
        <v>0</v>
      </c>
      <c r="BL743" s="19" t="s">
        <v>184</v>
      </c>
      <c r="BM743" s="217" t="s">
        <v>947</v>
      </c>
    </row>
    <row r="744" s="2" customFormat="1">
      <c r="A744" s="40"/>
      <c r="B744" s="41"/>
      <c r="C744" s="42"/>
      <c r="D744" s="219" t="s">
        <v>145</v>
      </c>
      <c r="E744" s="42"/>
      <c r="F744" s="220" t="s">
        <v>948</v>
      </c>
      <c r="G744" s="42"/>
      <c r="H744" s="42"/>
      <c r="I744" s="221"/>
      <c r="J744" s="42"/>
      <c r="K744" s="42"/>
      <c r="L744" s="46"/>
      <c r="M744" s="222"/>
      <c r="N744" s="223"/>
      <c r="O744" s="86"/>
      <c r="P744" s="86"/>
      <c r="Q744" s="86"/>
      <c r="R744" s="86"/>
      <c r="S744" s="86"/>
      <c r="T744" s="87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T744" s="19" t="s">
        <v>145</v>
      </c>
      <c r="AU744" s="19" t="s">
        <v>144</v>
      </c>
    </row>
    <row r="745" s="15" customFormat="1">
      <c r="A745" s="15"/>
      <c r="B745" s="247"/>
      <c r="C745" s="248"/>
      <c r="D745" s="226" t="s">
        <v>147</v>
      </c>
      <c r="E745" s="249" t="s">
        <v>19</v>
      </c>
      <c r="F745" s="250" t="s">
        <v>928</v>
      </c>
      <c r="G745" s="248"/>
      <c r="H745" s="249" t="s">
        <v>19</v>
      </c>
      <c r="I745" s="251"/>
      <c r="J745" s="248"/>
      <c r="K745" s="248"/>
      <c r="L745" s="252"/>
      <c r="M745" s="253"/>
      <c r="N745" s="254"/>
      <c r="O745" s="254"/>
      <c r="P745" s="254"/>
      <c r="Q745" s="254"/>
      <c r="R745" s="254"/>
      <c r="S745" s="254"/>
      <c r="T745" s="25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T745" s="256" t="s">
        <v>147</v>
      </c>
      <c r="AU745" s="256" t="s">
        <v>144</v>
      </c>
      <c r="AV745" s="15" t="s">
        <v>84</v>
      </c>
      <c r="AW745" s="15" t="s">
        <v>36</v>
      </c>
      <c r="AX745" s="15" t="s">
        <v>76</v>
      </c>
      <c r="AY745" s="256" t="s">
        <v>135</v>
      </c>
    </row>
    <row r="746" s="13" customFormat="1">
      <c r="A746" s="13"/>
      <c r="B746" s="224"/>
      <c r="C746" s="225"/>
      <c r="D746" s="226" t="s">
        <v>147</v>
      </c>
      <c r="E746" s="227" t="s">
        <v>19</v>
      </c>
      <c r="F746" s="228" t="s">
        <v>929</v>
      </c>
      <c r="G746" s="225"/>
      <c r="H746" s="229">
        <v>2.5600000000000001</v>
      </c>
      <c r="I746" s="230"/>
      <c r="J746" s="225"/>
      <c r="K746" s="225"/>
      <c r="L746" s="231"/>
      <c r="M746" s="232"/>
      <c r="N746" s="233"/>
      <c r="O746" s="233"/>
      <c r="P746" s="233"/>
      <c r="Q746" s="233"/>
      <c r="R746" s="233"/>
      <c r="S746" s="233"/>
      <c r="T746" s="234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35" t="s">
        <v>147</v>
      </c>
      <c r="AU746" s="235" t="s">
        <v>144</v>
      </c>
      <c r="AV746" s="13" t="s">
        <v>144</v>
      </c>
      <c r="AW746" s="13" t="s">
        <v>36</v>
      </c>
      <c r="AX746" s="13" t="s">
        <v>76</v>
      </c>
      <c r="AY746" s="235" t="s">
        <v>135</v>
      </c>
    </row>
    <row r="747" s="13" customFormat="1">
      <c r="A747" s="13"/>
      <c r="B747" s="224"/>
      <c r="C747" s="225"/>
      <c r="D747" s="226" t="s">
        <v>147</v>
      </c>
      <c r="E747" s="227" t="s">
        <v>19</v>
      </c>
      <c r="F747" s="228" t="s">
        <v>930</v>
      </c>
      <c r="G747" s="225"/>
      <c r="H747" s="229">
        <v>4.742</v>
      </c>
      <c r="I747" s="230"/>
      <c r="J747" s="225"/>
      <c r="K747" s="225"/>
      <c r="L747" s="231"/>
      <c r="M747" s="232"/>
      <c r="N747" s="233"/>
      <c r="O747" s="233"/>
      <c r="P747" s="233"/>
      <c r="Q747" s="233"/>
      <c r="R747" s="233"/>
      <c r="S747" s="233"/>
      <c r="T747" s="234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35" t="s">
        <v>147</v>
      </c>
      <c r="AU747" s="235" t="s">
        <v>144</v>
      </c>
      <c r="AV747" s="13" t="s">
        <v>144</v>
      </c>
      <c r="AW747" s="13" t="s">
        <v>36</v>
      </c>
      <c r="AX747" s="13" t="s">
        <v>76</v>
      </c>
      <c r="AY747" s="235" t="s">
        <v>135</v>
      </c>
    </row>
    <row r="748" s="14" customFormat="1">
      <c r="A748" s="14"/>
      <c r="B748" s="236"/>
      <c r="C748" s="237"/>
      <c r="D748" s="226" t="s">
        <v>147</v>
      </c>
      <c r="E748" s="238" t="s">
        <v>19</v>
      </c>
      <c r="F748" s="239" t="s">
        <v>149</v>
      </c>
      <c r="G748" s="237"/>
      <c r="H748" s="240">
        <v>7.3019999999999996</v>
      </c>
      <c r="I748" s="241"/>
      <c r="J748" s="237"/>
      <c r="K748" s="237"/>
      <c r="L748" s="242"/>
      <c r="M748" s="243"/>
      <c r="N748" s="244"/>
      <c r="O748" s="244"/>
      <c r="P748" s="244"/>
      <c r="Q748" s="244"/>
      <c r="R748" s="244"/>
      <c r="S748" s="244"/>
      <c r="T748" s="245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46" t="s">
        <v>147</v>
      </c>
      <c r="AU748" s="246" t="s">
        <v>144</v>
      </c>
      <c r="AV748" s="14" t="s">
        <v>143</v>
      </c>
      <c r="AW748" s="14" t="s">
        <v>36</v>
      </c>
      <c r="AX748" s="14" t="s">
        <v>84</v>
      </c>
      <c r="AY748" s="246" t="s">
        <v>135</v>
      </c>
    </row>
    <row r="749" s="2" customFormat="1" ht="37.8" customHeight="1">
      <c r="A749" s="40"/>
      <c r="B749" s="41"/>
      <c r="C749" s="206" t="s">
        <v>949</v>
      </c>
      <c r="D749" s="206" t="s">
        <v>138</v>
      </c>
      <c r="E749" s="207" t="s">
        <v>950</v>
      </c>
      <c r="F749" s="208" t="s">
        <v>951</v>
      </c>
      <c r="G749" s="209" t="s">
        <v>446</v>
      </c>
      <c r="H749" s="210">
        <v>6</v>
      </c>
      <c r="I749" s="211"/>
      <c r="J749" s="212">
        <f>ROUND(I749*H749,2)</f>
        <v>0</v>
      </c>
      <c r="K749" s="208" t="s">
        <v>142</v>
      </c>
      <c r="L749" s="46"/>
      <c r="M749" s="213" t="s">
        <v>19</v>
      </c>
      <c r="N749" s="214" t="s">
        <v>48</v>
      </c>
      <c r="O749" s="86"/>
      <c r="P749" s="215">
        <f>O749*H749</f>
        <v>0</v>
      </c>
      <c r="Q749" s="215">
        <v>1.8640000000000001E-05</v>
      </c>
      <c r="R749" s="215">
        <f>Q749*H749</f>
        <v>0.00011184000000000001</v>
      </c>
      <c r="S749" s="215">
        <v>0</v>
      </c>
      <c r="T749" s="216">
        <f>S749*H749</f>
        <v>0</v>
      </c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R749" s="217" t="s">
        <v>184</v>
      </c>
      <c r="AT749" s="217" t="s">
        <v>138</v>
      </c>
      <c r="AU749" s="217" t="s">
        <v>144</v>
      </c>
      <c r="AY749" s="19" t="s">
        <v>135</v>
      </c>
      <c r="BE749" s="218">
        <f>IF(N749="základní",J749,0)</f>
        <v>0</v>
      </c>
      <c r="BF749" s="218">
        <f>IF(N749="snížená",J749,0)</f>
        <v>0</v>
      </c>
      <c r="BG749" s="218">
        <f>IF(N749="zákl. přenesená",J749,0)</f>
        <v>0</v>
      </c>
      <c r="BH749" s="218">
        <f>IF(N749="sníž. přenesená",J749,0)</f>
        <v>0</v>
      </c>
      <c r="BI749" s="218">
        <f>IF(N749="nulová",J749,0)</f>
        <v>0</v>
      </c>
      <c r="BJ749" s="19" t="s">
        <v>144</v>
      </c>
      <c r="BK749" s="218">
        <f>ROUND(I749*H749,2)</f>
        <v>0</v>
      </c>
      <c r="BL749" s="19" t="s">
        <v>184</v>
      </c>
      <c r="BM749" s="217" t="s">
        <v>952</v>
      </c>
    </row>
    <row r="750" s="2" customFormat="1">
      <c r="A750" s="40"/>
      <c r="B750" s="41"/>
      <c r="C750" s="42"/>
      <c r="D750" s="219" t="s">
        <v>145</v>
      </c>
      <c r="E750" s="42"/>
      <c r="F750" s="220" t="s">
        <v>953</v>
      </c>
      <c r="G750" s="42"/>
      <c r="H750" s="42"/>
      <c r="I750" s="221"/>
      <c r="J750" s="42"/>
      <c r="K750" s="42"/>
      <c r="L750" s="46"/>
      <c r="M750" s="222"/>
      <c r="N750" s="223"/>
      <c r="O750" s="86"/>
      <c r="P750" s="86"/>
      <c r="Q750" s="86"/>
      <c r="R750" s="86"/>
      <c r="S750" s="86"/>
      <c r="T750" s="87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T750" s="19" t="s">
        <v>145</v>
      </c>
      <c r="AU750" s="19" t="s">
        <v>144</v>
      </c>
    </row>
    <row r="751" s="15" customFormat="1">
      <c r="A751" s="15"/>
      <c r="B751" s="247"/>
      <c r="C751" s="248"/>
      <c r="D751" s="226" t="s">
        <v>147</v>
      </c>
      <c r="E751" s="249" t="s">
        <v>19</v>
      </c>
      <c r="F751" s="250" t="s">
        <v>456</v>
      </c>
      <c r="G751" s="248"/>
      <c r="H751" s="249" t="s">
        <v>19</v>
      </c>
      <c r="I751" s="251"/>
      <c r="J751" s="248"/>
      <c r="K751" s="248"/>
      <c r="L751" s="252"/>
      <c r="M751" s="253"/>
      <c r="N751" s="254"/>
      <c r="O751" s="254"/>
      <c r="P751" s="254"/>
      <c r="Q751" s="254"/>
      <c r="R751" s="254"/>
      <c r="S751" s="254"/>
      <c r="T751" s="25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T751" s="256" t="s">
        <v>147</v>
      </c>
      <c r="AU751" s="256" t="s">
        <v>144</v>
      </c>
      <c r="AV751" s="15" t="s">
        <v>84</v>
      </c>
      <c r="AW751" s="15" t="s">
        <v>36</v>
      </c>
      <c r="AX751" s="15" t="s">
        <v>76</v>
      </c>
      <c r="AY751" s="256" t="s">
        <v>135</v>
      </c>
    </row>
    <row r="752" s="13" customFormat="1">
      <c r="A752" s="13"/>
      <c r="B752" s="224"/>
      <c r="C752" s="225"/>
      <c r="D752" s="226" t="s">
        <v>147</v>
      </c>
      <c r="E752" s="227" t="s">
        <v>19</v>
      </c>
      <c r="F752" s="228" t="s">
        <v>450</v>
      </c>
      <c r="G752" s="225"/>
      <c r="H752" s="229">
        <v>6</v>
      </c>
      <c r="I752" s="230"/>
      <c r="J752" s="225"/>
      <c r="K752" s="225"/>
      <c r="L752" s="231"/>
      <c r="M752" s="232"/>
      <c r="N752" s="233"/>
      <c r="O752" s="233"/>
      <c r="P752" s="233"/>
      <c r="Q752" s="233"/>
      <c r="R752" s="233"/>
      <c r="S752" s="233"/>
      <c r="T752" s="234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35" t="s">
        <v>147</v>
      </c>
      <c r="AU752" s="235" t="s">
        <v>144</v>
      </c>
      <c r="AV752" s="13" t="s">
        <v>144</v>
      </c>
      <c r="AW752" s="13" t="s">
        <v>36</v>
      </c>
      <c r="AX752" s="13" t="s">
        <v>76</v>
      </c>
      <c r="AY752" s="235" t="s">
        <v>135</v>
      </c>
    </row>
    <row r="753" s="14" customFormat="1">
      <c r="A753" s="14"/>
      <c r="B753" s="236"/>
      <c r="C753" s="237"/>
      <c r="D753" s="226" t="s">
        <v>147</v>
      </c>
      <c r="E753" s="238" t="s">
        <v>19</v>
      </c>
      <c r="F753" s="239" t="s">
        <v>149</v>
      </c>
      <c r="G753" s="237"/>
      <c r="H753" s="240">
        <v>6</v>
      </c>
      <c r="I753" s="241"/>
      <c r="J753" s="237"/>
      <c r="K753" s="237"/>
      <c r="L753" s="242"/>
      <c r="M753" s="243"/>
      <c r="N753" s="244"/>
      <c r="O753" s="244"/>
      <c r="P753" s="244"/>
      <c r="Q753" s="244"/>
      <c r="R753" s="244"/>
      <c r="S753" s="244"/>
      <c r="T753" s="245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46" t="s">
        <v>147</v>
      </c>
      <c r="AU753" s="246" t="s">
        <v>144</v>
      </c>
      <c r="AV753" s="14" t="s">
        <v>143</v>
      </c>
      <c r="AW753" s="14" t="s">
        <v>36</v>
      </c>
      <c r="AX753" s="14" t="s">
        <v>84</v>
      </c>
      <c r="AY753" s="246" t="s">
        <v>135</v>
      </c>
    </row>
    <row r="754" s="2" customFormat="1" ht="24.15" customHeight="1">
      <c r="A754" s="40"/>
      <c r="B754" s="41"/>
      <c r="C754" s="206" t="s">
        <v>954</v>
      </c>
      <c r="D754" s="206" t="s">
        <v>138</v>
      </c>
      <c r="E754" s="207" t="s">
        <v>955</v>
      </c>
      <c r="F754" s="208" t="s">
        <v>956</v>
      </c>
      <c r="G754" s="209" t="s">
        <v>446</v>
      </c>
      <c r="H754" s="210">
        <v>6</v>
      </c>
      <c r="I754" s="211"/>
      <c r="J754" s="212">
        <f>ROUND(I754*H754,2)</f>
        <v>0</v>
      </c>
      <c r="K754" s="208" t="s">
        <v>142</v>
      </c>
      <c r="L754" s="46"/>
      <c r="M754" s="213" t="s">
        <v>19</v>
      </c>
      <c r="N754" s="214" t="s">
        <v>48</v>
      </c>
      <c r="O754" s="86"/>
      <c r="P754" s="215">
        <f>O754*H754</f>
        <v>0</v>
      </c>
      <c r="Q754" s="215">
        <v>3.0150000000000001E-05</v>
      </c>
      <c r="R754" s="215">
        <f>Q754*H754</f>
        <v>0.00018090000000000001</v>
      </c>
      <c r="S754" s="215">
        <v>0</v>
      </c>
      <c r="T754" s="216">
        <f>S754*H754</f>
        <v>0</v>
      </c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R754" s="217" t="s">
        <v>184</v>
      </c>
      <c r="AT754" s="217" t="s">
        <v>138</v>
      </c>
      <c r="AU754" s="217" t="s">
        <v>144</v>
      </c>
      <c r="AY754" s="19" t="s">
        <v>135</v>
      </c>
      <c r="BE754" s="218">
        <f>IF(N754="základní",J754,0)</f>
        <v>0</v>
      </c>
      <c r="BF754" s="218">
        <f>IF(N754="snížená",J754,0)</f>
        <v>0</v>
      </c>
      <c r="BG754" s="218">
        <f>IF(N754="zákl. přenesená",J754,0)</f>
        <v>0</v>
      </c>
      <c r="BH754" s="218">
        <f>IF(N754="sníž. přenesená",J754,0)</f>
        <v>0</v>
      </c>
      <c r="BI754" s="218">
        <f>IF(N754="nulová",J754,0)</f>
        <v>0</v>
      </c>
      <c r="BJ754" s="19" t="s">
        <v>144</v>
      </c>
      <c r="BK754" s="218">
        <f>ROUND(I754*H754,2)</f>
        <v>0</v>
      </c>
      <c r="BL754" s="19" t="s">
        <v>184</v>
      </c>
      <c r="BM754" s="217" t="s">
        <v>957</v>
      </c>
    </row>
    <row r="755" s="2" customFormat="1">
      <c r="A755" s="40"/>
      <c r="B755" s="41"/>
      <c r="C755" s="42"/>
      <c r="D755" s="219" t="s">
        <v>145</v>
      </c>
      <c r="E755" s="42"/>
      <c r="F755" s="220" t="s">
        <v>958</v>
      </c>
      <c r="G755" s="42"/>
      <c r="H755" s="42"/>
      <c r="I755" s="221"/>
      <c r="J755" s="42"/>
      <c r="K755" s="42"/>
      <c r="L755" s="46"/>
      <c r="M755" s="222"/>
      <c r="N755" s="223"/>
      <c r="O755" s="86"/>
      <c r="P755" s="86"/>
      <c r="Q755" s="86"/>
      <c r="R755" s="86"/>
      <c r="S755" s="86"/>
      <c r="T755" s="87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T755" s="19" t="s">
        <v>145</v>
      </c>
      <c r="AU755" s="19" t="s">
        <v>144</v>
      </c>
    </row>
    <row r="756" s="15" customFormat="1">
      <c r="A756" s="15"/>
      <c r="B756" s="247"/>
      <c r="C756" s="248"/>
      <c r="D756" s="226" t="s">
        <v>147</v>
      </c>
      <c r="E756" s="249" t="s">
        <v>19</v>
      </c>
      <c r="F756" s="250" t="s">
        <v>456</v>
      </c>
      <c r="G756" s="248"/>
      <c r="H756" s="249" t="s">
        <v>19</v>
      </c>
      <c r="I756" s="251"/>
      <c r="J756" s="248"/>
      <c r="K756" s="248"/>
      <c r="L756" s="252"/>
      <c r="M756" s="253"/>
      <c r="N756" s="254"/>
      <c r="O756" s="254"/>
      <c r="P756" s="254"/>
      <c r="Q756" s="254"/>
      <c r="R756" s="254"/>
      <c r="S756" s="254"/>
      <c r="T756" s="25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56" t="s">
        <v>147</v>
      </c>
      <c r="AU756" s="256" t="s">
        <v>144</v>
      </c>
      <c r="AV756" s="15" t="s">
        <v>84</v>
      </c>
      <c r="AW756" s="15" t="s">
        <v>36</v>
      </c>
      <c r="AX756" s="15" t="s">
        <v>76</v>
      </c>
      <c r="AY756" s="256" t="s">
        <v>135</v>
      </c>
    </row>
    <row r="757" s="13" customFormat="1">
      <c r="A757" s="13"/>
      <c r="B757" s="224"/>
      <c r="C757" s="225"/>
      <c r="D757" s="226" t="s">
        <v>147</v>
      </c>
      <c r="E757" s="227" t="s">
        <v>19</v>
      </c>
      <c r="F757" s="228" t="s">
        <v>450</v>
      </c>
      <c r="G757" s="225"/>
      <c r="H757" s="229">
        <v>6</v>
      </c>
      <c r="I757" s="230"/>
      <c r="J757" s="225"/>
      <c r="K757" s="225"/>
      <c r="L757" s="231"/>
      <c r="M757" s="232"/>
      <c r="N757" s="233"/>
      <c r="O757" s="233"/>
      <c r="P757" s="233"/>
      <c r="Q757" s="233"/>
      <c r="R757" s="233"/>
      <c r="S757" s="233"/>
      <c r="T757" s="234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35" t="s">
        <v>147</v>
      </c>
      <c r="AU757" s="235" t="s">
        <v>144</v>
      </c>
      <c r="AV757" s="13" t="s">
        <v>144</v>
      </c>
      <c r="AW757" s="13" t="s">
        <v>36</v>
      </c>
      <c r="AX757" s="13" t="s">
        <v>76</v>
      </c>
      <c r="AY757" s="235" t="s">
        <v>135</v>
      </c>
    </row>
    <row r="758" s="14" customFormat="1">
      <c r="A758" s="14"/>
      <c r="B758" s="236"/>
      <c r="C758" s="237"/>
      <c r="D758" s="226" t="s">
        <v>147</v>
      </c>
      <c r="E758" s="238" t="s">
        <v>19</v>
      </c>
      <c r="F758" s="239" t="s">
        <v>149</v>
      </c>
      <c r="G758" s="237"/>
      <c r="H758" s="240">
        <v>6</v>
      </c>
      <c r="I758" s="241"/>
      <c r="J758" s="237"/>
      <c r="K758" s="237"/>
      <c r="L758" s="242"/>
      <c r="M758" s="243"/>
      <c r="N758" s="244"/>
      <c r="O758" s="244"/>
      <c r="P758" s="244"/>
      <c r="Q758" s="244"/>
      <c r="R758" s="244"/>
      <c r="S758" s="244"/>
      <c r="T758" s="245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46" t="s">
        <v>147</v>
      </c>
      <c r="AU758" s="246" t="s">
        <v>144</v>
      </c>
      <c r="AV758" s="14" t="s">
        <v>143</v>
      </c>
      <c r="AW758" s="14" t="s">
        <v>36</v>
      </c>
      <c r="AX758" s="14" t="s">
        <v>84</v>
      </c>
      <c r="AY758" s="246" t="s">
        <v>135</v>
      </c>
    </row>
    <row r="759" s="2" customFormat="1" ht="33" customHeight="1">
      <c r="A759" s="40"/>
      <c r="B759" s="41"/>
      <c r="C759" s="206" t="s">
        <v>959</v>
      </c>
      <c r="D759" s="206" t="s">
        <v>138</v>
      </c>
      <c r="E759" s="207" t="s">
        <v>960</v>
      </c>
      <c r="F759" s="208" t="s">
        <v>961</v>
      </c>
      <c r="G759" s="209" t="s">
        <v>446</v>
      </c>
      <c r="H759" s="210">
        <v>6</v>
      </c>
      <c r="I759" s="211"/>
      <c r="J759" s="212">
        <f>ROUND(I759*H759,2)</f>
        <v>0</v>
      </c>
      <c r="K759" s="208" t="s">
        <v>142</v>
      </c>
      <c r="L759" s="46"/>
      <c r="M759" s="213" t="s">
        <v>19</v>
      </c>
      <c r="N759" s="214" t="s">
        <v>48</v>
      </c>
      <c r="O759" s="86"/>
      <c r="P759" s="215">
        <f>O759*H759</f>
        <v>0</v>
      </c>
      <c r="Q759" s="215">
        <v>2.9790000000000001E-05</v>
      </c>
      <c r="R759" s="215">
        <f>Q759*H759</f>
        <v>0.00017874000000000001</v>
      </c>
      <c r="S759" s="215">
        <v>0</v>
      </c>
      <c r="T759" s="216">
        <f>S759*H759</f>
        <v>0</v>
      </c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R759" s="217" t="s">
        <v>184</v>
      </c>
      <c r="AT759" s="217" t="s">
        <v>138</v>
      </c>
      <c r="AU759" s="217" t="s">
        <v>144</v>
      </c>
      <c r="AY759" s="19" t="s">
        <v>135</v>
      </c>
      <c r="BE759" s="218">
        <f>IF(N759="základní",J759,0)</f>
        <v>0</v>
      </c>
      <c r="BF759" s="218">
        <f>IF(N759="snížená",J759,0)</f>
        <v>0</v>
      </c>
      <c r="BG759" s="218">
        <f>IF(N759="zákl. přenesená",J759,0)</f>
        <v>0</v>
      </c>
      <c r="BH759" s="218">
        <f>IF(N759="sníž. přenesená",J759,0)</f>
        <v>0</v>
      </c>
      <c r="BI759" s="218">
        <f>IF(N759="nulová",J759,0)</f>
        <v>0</v>
      </c>
      <c r="BJ759" s="19" t="s">
        <v>144</v>
      </c>
      <c r="BK759" s="218">
        <f>ROUND(I759*H759,2)</f>
        <v>0</v>
      </c>
      <c r="BL759" s="19" t="s">
        <v>184</v>
      </c>
      <c r="BM759" s="217" t="s">
        <v>962</v>
      </c>
    </row>
    <row r="760" s="2" customFormat="1">
      <c r="A760" s="40"/>
      <c r="B760" s="41"/>
      <c r="C760" s="42"/>
      <c r="D760" s="219" t="s">
        <v>145</v>
      </c>
      <c r="E760" s="42"/>
      <c r="F760" s="220" t="s">
        <v>963</v>
      </c>
      <c r="G760" s="42"/>
      <c r="H760" s="42"/>
      <c r="I760" s="221"/>
      <c r="J760" s="42"/>
      <c r="K760" s="42"/>
      <c r="L760" s="46"/>
      <c r="M760" s="222"/>
      <c r="N760" s="223"/>
      <c r="O760" s="86"/>
      <c r="P760" s="86"/>
      <c r="Q760" s="86"/>
      <c r="R760" s="86"/>
      <c r="S760" s="86"/>
      <c r="T760" s="87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T760" s="19" t="s">
        <v>145</v>
      </c>
      <c r="AU760" s="19" t="s">
        <v>144</v>
      </c>
    </row>
    <row r="761" s="15" customFormat="1">
      <c r="A761" s="15"/>
      <c r="B761" s="247"/>
      <c r="C761" s="248"/>
      <c r="D761" s="226" t="s">
        <v>147</v>
      </c>
      <c r="E761" s="249" t="s">
        <v>19</v>
      </c>
      <c r="F761" s="250" t="s">
        <v>456</v>
      </c>
      <c r="G761" s="248"/>
      <c r="H761" s="249" t="s">
        <v>19</v>
      </c>
      <c r="I761" s="251"/>
      <c r="J761" s="248"/>
      <c r="K761" s="248"/>
      <c r="L761" s="252"/>
      <c r="M761" s="253"/>
      <c r="N761" s="254"/>
      <c r="O761" s="254"/>
      <c r="P761" s="254"/>
      <c r="Q761" s="254"/>
      <c r="R761" s="254"/>
      <c r="S761" s="254"/>
      <c r="T761" s="25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T761" s="256" t="s">
        <v>147</v>
      </c>
      <c r="AU761" s="256" t="s">
        <v>144</v>
      </c>
      <c r="AV761" s="15" t="s">
        <v>84</v>
      </c>
      <c r="AW761" s="15" t="s">
        <v>36</v>
      </c>
      <c r="AX761" s="15" t="s">
        <v>76</v>
      </c>
      <c r="AY761" s="256" t="s">
        <v>135</v>
      </c>
    </row>
    <row r="762" s="13" customFormat="1">
      <c r="A762" s="13"/>
      <c r="B762" s="224"/>
      <c r="C762" s="225"/>
      <c r="D762" s="226" t="s">
        <v>147</v>
      </c>
      <c r="E762" s="227" t="s">
        <v>19</v>
      </c>
      <c r="F762" s="228" t="s">
        <v>450</v>
      </c>
      <c r="G762" s="225"/>
      <c r="H762" s="229">
        <v>6</v>
      </c>
      <c r="I762" s="230"/>
      <c r="J762" s="225"/>
      <c r="K762" s="225"/>
      <c r="L762" s="231"/>
      <c r="M762" s="232"/>
      <c r="N762" s="233"/>
      <c r="O762" s="233"/>
      <c r="P762" s="233"/>
      <c r="Q762" s="233"/>
      <c r="R762" s="233"/>
      <c r="S762" s="233"/>
      <c r="T762" s="234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35" t="s">
        <v>147</v>
      </c>
      <c r="AU762" s="235" t="s">
        <v>144</v>
      </c>
      <c r="AV762" s="13" t="s">
        <v>144</v>
      </c>
      <c r="AW762" s="13" t="s">
        <v>36</v>
      </c>
      <c r="AX762" s="13" t="s">
        <v>76</v>
      </c>
      <c r="AY762" s="235" t="s">
        <v>135</v>
      </c>
    </row>
    <row r="763" s="14" customFormat="1">
      <c r="A763" s="14"/>
      <c r="B763" s="236"/>
      <c r="C763" s="237"/>
      <c r="D763" s="226" t="s">
        <v>147</v>
      </c>
      <c r="E763" s="238" t="s">
        <v>19</v>
      </c>
      <c r="F763" s="239" t="s">
        <v>149</v>
      </c>
      <c r="G763" s="237"/>
      <c r="H763" s="240">
        <v>6</v>
      </c>
      <c r="I763" s="241"/>
      <c r="J763" s="237"/>
      <c r="K763" s="237"/>
      <c r="L763" s="242"/>
      <c r="M763" s="243"/>
      <c r="N763" s="244"/>
      <c r="O763" s="244"/>
      <c r="P763" s="244"/>
      <c r="Q763" s="244"/>
      <c r="R763" s="244"/>
      <c r="S763" s="244"/>
      <c r="T763" s="245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46" t="s">
        <v>147</v>
      </c>
      <c r="AU763" s="246" t="s">
        <v>144</v>
      </c>
      <c r="AV763" s="14" t="s">
        <v>143</v>
      </c>
      <c r="AW763" s="14" t="s">
        <v>36</v>
      </c>
      <c r="AX763" s="14" t="s">
        <v>84</v>
      </c>
      <c r="AY763" s="246" t="s">
        <v>135</v>
      </c>
    </row>
    <row r="764" s="2" customFormat="1" ht="24.15" customHeight="1">
      <c r="A764" s="40"/>
      <c r="B764" s="41"/>
      <c r="C764" s="206" t="s">
        <v>964</v>
      </c>
      <c r="D764" s="206" t="s">
        <v>138</v>
      </c>
      <c r="E764" s="207" t="s">
        <v>965</v>
      </c>
      <c r="F764" s="208" t="s">
        <v>966</v>
      </c>
      <c r="G764" s="209" t="s">
        <v>141</v>
      </c>
      <c r="H764" s="210">
        <v>53.899999999999999</v>
      </c>
      <c r="I764" s="211"/>
      <c r="J764" s="212">
        <f>ROUND(I764*H764,2)</f>
        <v>0</v>
      </c>
      <c r="K764" s="208" t="s">
        <v>142</v>
      </c>
      <c r="L764" s="46"/>
      <c r="M764" s="213" t="s">
        <v>19</v>
      </c>
      <c r="N764" s="214" t="s">
        <v>48</v>
      </c>
      <c r="O764" s="86"/>
      <c r="P764" s="215">
        <f>O764*H764</f>
        <v>0</v>
      </c>
      <c r="Q764" s="215">
        <v>0.00021000000000000001</v>
      </c>
      <c r="R764" s="215">
        <f>Q764*H764</f>
        <v>0.011319000000000001</v>
      </c>
      <c r="S764" s="215">
        <v>0</v>
      </c>
      <c r="T764" s="216">
        <f>S764*H764</f>
        <v>0</v>
      </c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R764" s="217" t="s">
        <v>184</v>
      </c>
      <c r="AT764" s="217" t="s">
        <v>138</v>
      </c>
      <c r="AU764" s="217" t="s">
        <v>144</v>
      </c>
      <c r="AY764" s="19" t="s">
        <v>135</v>
      </c>
      <c r="BE764" s="218">
        <f>IF(N764="základní",J764,0)</f>
        <v>0</v>
      </c>
      <c r="BF764" s="218">
        <f>IF(N764="snížená",J764,0)</f>
        <v>0</v>
      </c>
      <c r="BG764" s="218">
        <f>IF(N764="zákl. přenesená",J764,0)</f>
        <v>0</v>
      </c>
      <c r="BH764" s="218">
        <f>IF(N764="sníž. přenesená",J764,0)</f>
        <v>0</v>
      </c>
      <c r="BI764" s="218">
        <f>IF(N764="nulová",J764,0)</f>
        <v>0</v>
      </c>
      <c r="BJ764" s="19" t="s">
        <v>144</v>
      </c>
      <c r="BK764" s="218">
        <f>ROUND(I764*H764,2)</f>
        <v>0</v>
      </c>
      <c r="BL764" s="19" t="s">
        <v>184</v>
      </c>
      <c r="BM764" s="217" t="s">
        <v>967</v>
      </c>
    </row>
    <row r="765" s="2" customFormat="1">
      <c r="A765" s="40"/>
      <c r="B765" s="41"/>
      <c r="C765" s="42"/>
      <c r="D765" s="219" t="s">
        <v>145</v>
      </c>
      <c r="E765" s="42"/>
      <c r="F765" s="220" t="s">
        <v>968</v>
      </c>
      <c r="G765" s="42"/>
      <c r="H765" s="42"/>
      <c r="I765" s="221"/>
      <c r="J765" s="42"/>
      <c r="K765" s="42"/>
      <c r="L765" s="46"/>
      <c r="M765" s="222"/>
      <c r="N765" s="223"/>
      <c r="O765" s="86"/>
      <c r="P765" s="86"/>
      <c r="Q765" s="86"/>
      <c r="R765" s="86"/>
      <c r="S765" s="86"/>
      <c r="T765" s="87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T765" s="19" t="s">
        <v>145</v>
      </c>
      <c r="AU765" s="19" t="s">
        <v>144</v>
      </c>
    </row>
    <row r="766" s="15" customFormat="1">
      <c r="A766" s="15"/>
      <c r="B766" s="247"/>
      <c r="C766" s="248"/>
      <c r="D766" s="226" t="s">
        <v>147</v>
      </c>
      <c r="E766" s="249" t="s">
        <v>19</v>
      </c>
      <c r="F766" s="250" t="s">
        <v>254</v>
      </c>
      <c r="G766" s="248"/>
      <c r="H766" s="249" t="s">
        <v>19</v>
      </c>
      <c r="I766" s="251"/>
      <c r="J766" s="248"/>
      <c r="K766" s="248"/>
      <c r="L766" s="252"/>
      <c r="M766" s="253"/>
      <c r="N766" s="254"/>
      <c r="O766" s="254"/>
      <c r="P766" s="254"/>
      <c r="Q766" s="254"/>
      <c r="R766" s="254"/>
      <c r="S766" s="254"/>
      <c r="T766" s="25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T766" s="256" t="s">
        <v>147</v>
      </c>
      <c r="AU766" s="256" t="s">
        <v>144</v>
      </c>
      <c r="AV766" s="15" t="s">
        <v>84</v>
      </c>
      <c r="AW766" s="15" t="s">
        <v>36</v>
      </c>
      <c r="AX766" s="15" t="s">
        <v>76</v>
      </c>
      <c r="AY766" s="256" t="s">
        <v>135</v>
      </c>
    </row>
    <row r="767" s="13" customFormat="1">
      <c r="A767" s="13"/>
      <c r="B767" s="224"/>
      <c r="C767" s="225"/>
      <c r="D767" s="226" t="s">
        <v>147</v>
      </c>
      <c r="E767" s="227" t="s">
        <v>19</v>
      </c>
      <c r="F767" s="228" t="s">
        <v>165</v>
      </c>
      <c r="G767" s="225"/>
      <c r="H767" s="229">
        <v>5.6200000000000001</v>
      </c>
      <c r="I767" s="230"/>
      <c r="J767" s="225"/>
      <c r="K767" s="225"/>
      <c r="L767" s="231"/>
      <c r="M767" s="232"/>
      <c r="N767" s="233"/>
      <c r="O767" s="233"/>
      <c r="P767" s="233"/>
      <c r="Q767" s="233"/>
      <c r="R767" s="233"/>
      <c r="S767" s="233"/>
      <c r="T767" s="234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35" t="s">
        <v>147</v>
      </c>
      <c r="AU767" s="235" t="s">
        <v>144</v>
      </c>
      <c r="AV767" s="13" t="s">
        <v>144</v>
      </c>
      <c r="AW767" s="13" t="s">
        <v>36</v>
      </c>
      <c r="AX767" s="13" t="s">
        <v>76</v>
      </c>
      <c r="AY767" s="235" t="s">
        <v>135</v>
      </c>
    </row>
    <row r="768" s="13" customFormat="1">
      <c r="A768" s="13"/>
      <c r="B768" s="224"/>
      <c r="C768" s="225"/>
      <c r="D768" s="226" t="s">
        <v>147</v>
      </c>
      <c r="E768" s="227" t="s">
        <v>19</v>
      </c>
      <c r="F768" s="228" t="s">
        <v>166</v>
      </c>
      <c r="G768" s="225"/>
      <c r="H768" s="229">
        <v>1.1599999999999999</v>
      </c>
      <c r="I768" s="230"/>
      <c r="J768" s="225"/>
      <c r="K768" s="225"/>
      <c r="L768" s="231"/>
      <c r="M768" s="232"/>
      <c r="N768" s="233"/>
      <c r="O768" s="233"/>
      <c r="P768" s="233"/>
      <c r="Q768" s="233"/>
      <c r="R768" s="233"/>
      <c r="S768" s="233"/>
      <c r="T768" s="234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35" t="s">
        <v>147</v>
      </c>
      <c r="AU768" s="235" t="s">
        <v>144</v>
      </c>
      <c r="AV768" s="13" t="s">
        <v>144</v>
      </c>
      <c r="AW768" s="13" t="s">
        <v>36</v>
      </c>
      <c r="AX768" s="13" t="s">
        <v>76</v>
      </c>
      <c r="AY768" s="235" t="s">
        <v>135</v>
      </c>
    </row>
    <row r="769" s="13" customFormat="1">
      <c r="A769" s="13"/>
      <c r="B769" s="224"/>
      <c r="C769" s="225"/>
      <c r="D769" s="226" t="s">
        <v>147</v>
      </c>
      <c r="E769" s="227" t="s">
        <v>19</v>
      </c>
      <c r="F769" s="228" t="s">
        <v>167</v>
      </c>
      <c r="G769" s="225"/>
      <c r="H769" s="229">
        <v>3.23</v>
      </c>
      <c r="I769" s="230"/>
      <c r="J769" s="225"/>
      <c r="K769" s="225"/>
      <c r="L769" s="231"/>
      <c r="M769" s="232"/>
      <c r="N769" s="233"/>
      <c r="O769" s="233"/>
      <c r="P769" s="233"/>
      <c r="Q769" s="233"/>
      <c r="R769" s="233"/>
      <c r="S769" s="233"/>
      <c r="T769" s="234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35" t="s">
        <v>147</v>
      </c>
      <c r="AU769" s="235" t="s">
        <v>144</v>
      </c>
      <c r="AV769" s="13" t="s">
        <v>144</v>
      </c>
      <c r="AW769" s="13" t="s">
        <v>36</v>
      </c>
      <c r="AX769" s="13" t="s">
        <v>76</v>
      </c>
      <c r="AY769" s="235" t="s">
        <v>135</v>
      </c>
    </row>
    <row r="770" s="13" customFormat="1">
      <c r="A770" s="13"/>
      <c r="B770" s="224"/>
      <c r="C770" s="225"/>
      <c r="D770" s="226" t="s">
        <v>147</v>
      </c>
      <c r="E770" s="227" t="s">
        <v>19</v>
      </c>
      <c r="F770" s="228" t="s">
        <v>168</v>
      </c>
      <c r="G770" s="225"/>
      <c r="H770" s="229">
        <v>10.460000000000001</v>
      </c>
      <c r="I770" s="230"/>
      <c r="J770" s="225"/>
      <c r="K770" s="225"/>
      <c r="L770" s="231"/>
      <c r="M770" s="232"/>
      <c r="N770" s="233"/>
      <c r="O770" s="233"/>
      <c r="P770" s="233"/>
      <c r="Q770" s="233"/>
      <c r="R770" s="233"/>
      <c r="S770" s="233"/>
      <c r="T770" s="234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35" t="s">
        <v>147</v>
      </c>
      <c r="AU770" s="235" t="s">
        <v>144</v>
      </c>
      <c r="AV770" s="13" t="s">
        <v>144</v>
      </c>
      <c r="AW770" s="13" t="s">
        <v>36</v>
      </c>
      <c r="AX770" s="13" t="s">
        <v>76</v>
      </c>
      <c r="AY770" s="235" t="s">
        <v>135</v>
      </c>
    </row>
    <row r="771" s="13" customFormat="1">
      <c r="A771" s="13"/>
      <c r="B771" s="224"/>
      <c r="C771" s="225"/>
      <c r="D771" s="226" t="s">
        <v>147</v>
      </c>
      <c r="E771" s="227" t="s">
        <v>19</v>
      </c>
      <c r="F771" s="228" t="s">
        <v>169</v>
      </c>
      <c r="G771" s="225"/>
      <c r="H771" s="229">
        <v>19.699999999999999</v>
      </c>
      <c r="I771" s="230"/>
      <c r="J771" s="225"/>
      <c r="K771" s="225"/>
      <c r="L771" s="231"/>
      <c r="M771" s="232"/>
      <c r="N771" s="233"/>
      <c r="O771" s="233"/>
      <c r="P771" s="233"/>
      <c r="Q771" s="233"/>
      <c r="R771" s="233"/>
      <c r="S771" s="233"/>
      <c r="T771" s="234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35" t="s">
        <v>147</v>
      </c>
      <c r="AU771" s="235" t="s">
        <v>144</v>
      </c>
      <c r="AV771" s="13" t="s">
        <v>144</v>
      </c>
      <c r="AW771" s="13" t="s">
        <v>36</v>
      </c>
      <c r="AX771" s="13" t="s">
        <v>76</v>
      </c>
      <c r="AY771" s="235" t="s">
        <v>135</v>
      </c>
    </row>
    <row r="772" s="13" customFormat="1">
      <c r="A772" s="13"/>
      <c r="B772" s="224"/>
      <c r="C772" s="225"/>
      <c r="D772" s="226" t="s">
        <v>147</v>
      </c>
      <c r="E772" s="227" t="s">
        <v>19</v>
      </c>
      <c r="F772" s="228" t="s">
        <v>170</v>
      </c>
      <c r="G772" s="225"/>
      <c r="H772" s="229">
        <v>2</v>
      </c>
      <c r="I772" s="230"/>
      <c r="J772" s="225"/>
      <c r="K772" s="225"/>
      <c r="L772" s="231"/>
      <c r="M772" s="232"/>
      <c r="N772" s="233"/>
      <c r="O772" s="233"/>
      <c r="P772" s="233"/>
      <c r="Q772" s="233"/>
      <c r="R772" s="233"/>
      <c r="S772" s="233"/>
      <c r="T772" s="234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35" t="s">
        <v>147</v>
      </c>
      <c r="AU772" s="235" t="s">
        <v>144</v>
      </c>
      <c r="AV772" s="13" t="s">
        <v>144</v>
      </c>
      <c r="AW772" s="13" t="s">
        <v>36</v>
      </c>
      <c r="AX772" s="13" t="s">
        <v>76</v>
      </c>
      <c r="AY772" s="235" t="s">
        <v>135</v>
      </c>
    </row>
    <row r="773" s="13" customFormat="1">
      <c r="A773" s="13"/>
      <c r="B773" s="224"/>
      <c r="C773" s="225"/>
      <c r="D773" s="226" t="s">
        <v>147</v>
      </c>
      <c r="E773" s="227" t="s">
        <v>19</v>
      </c>
      <c r="F773" s="228" t="s">
        <v>171</v>
      </c>
      <c r="G773" s="225"/>
      <c r="H773" s="229">
        <v>11.73</v>
      </c>
      <c r="I773" s="230"/>
      <c r="J773" s="225"/>
      <c r="K773" s="225"/>
      <c r="L773" s="231"/>
      <c r="M773" s="232"/>
      <c r="N773" s="233"/>
      <c r="O773" s="233"/>
      <c r="P773" s="233"/>
      <c r="Q773" s="233"/>
      <c r="R773" s="233"/>
      <c r="S773" s="233"/>
      <c r="T773" s="234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35" t="s">
        <v>147</v>
      </c>
      <c r="AU773" s="235" t="s">
        <v>144</v>
      </c>
      <c r="AV773" s="13" t="s">
        <v>144</v>
      </c>
      <c r="AW773" s="13" t="s">
        <v>36</v>
      </c>
      <c r="AX773" s="13" t="s">
        <v>76</v>
      </c>
      <c r="AY773" s="235" t="s">
        <v>135</v>
      </c>
    </row>
    <row r="774" s="14" customFormat="1">
      <c r="A774" s="14"/>
      <c r="B774" s="236"/>
      <c r="C774" s="237"/>
      <c r="D774" s="226" t="s">
        <v>147</v>
      </c>
      <c r="E774" s="238" t="s">
        <v>19</v>
      </c>
      <c r="F774" s="239" t="s">
        <v>149</v>
      </c>
      <c r="G774" s="237"/>
      <c r="H774" s="240">
        <v>53.899999999999999</v>
      </c>
      <c r="I774" s="241"/>
      <c r="J774" s="237"/>
      <c r="K774" s="237"/>
      <c r="L774" s="242"/>
      <c r="M774" s="243"/>
      <c r="N774" s="244"/>
      <c r="O774" s="244"/>
      <c r="P774" s="244"/>
      <c r="Q774" s="244"/>
      <c r="R774" s="244"/>
      <c r="S774" s="244"/>
      <c r="T774" s="245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46" t="s">
        <v>147</v>
      </c>
      <c r="AU774" s="246" t="s">
        <v>144</v>
      </c>
      <c r="AV774" s="14" t="s">
        <v>143</v>
      </c>
      <c r="AW774" s="14" t="s">
        <v>36</v>
      </c>
      <c r="AX774" s="14" t="s">
        <v>84</v>
      </c>
      <c r="AY774" s="246" t="s">
        <v>135</v>
      </c>
    </row>
    <row r="775" s="12" customFormat="1" ht="22.8" customHeight="1">
      <c r="A775" s="12"/>
      <c r="B775" s="190"/>
      <c r="C775" s="191"/>
      <c r="D775" s="192" t="s">
        <v>75</v>
      </c>
      <c r="E775" s="204" t="s">
        <v>969</v>
      </c>
      <c r="F775" s="204" t="s">
        <v>970</v>
      </c>
      <c r="G775" s="191"/>
      <c r="H775" s="191"/>
      <c r="I775" s="194"/>
      <c r="J775" s="205">
        <f>BK775</f>
        <v>0</v>
      </c>
      <c r="K775" s="191"/>
      <c r="L775" s="196"/>
      <c r="M775" s="197"/>
      <c r="N775" s="198"/>
      <c r="O775" s="198"/>
      <c r="P775" s="199">
        <f>SUM(P776:P836)</f>
        <v>0</v>
      </c>
      <c r="Q775" s="198"/>
      <c r="R775" s="199">
        <f>SUM(R776:R836)</f>
        <v>0.06445766800000001</v>
      </c>
      <c r="S775" s="198"/>
      <c r="T775" s="200">
        <f>SUM(T776:T836)</f>
        <v>0.00385755</v>
      </c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R775" s="201" t="s">
        <v>144</v>
      </c>
      <c r="AT775" s="202" t="s">
        <v>75</v>
      </c>
      <c r="AU775" s="202" t="s">
        <v>84</v>
      </c>
      <c r="AY775" s="201" t="s">
        <v>135</v>
      </c>
      <c r="BK775" s="203">
        <f>SUM(BK776:BK836)</f>
        <v>0</v>
      </c>
    </row>
    <row r="776" s="2" customFormat="1" ht="24.15" customHeight="1">
      <c r="A776" s="40"/>
      <c r="B776" s="41"/>
      <c r="C776" s="206" t="s">
        <v>971</v>
      </c>
      <c r="D776" s="206" t="s">
        <v>138</v>
      </c>
      <c r="E776" s="207" t="s">
        <v>972</v>
      </c>
      <c r="F776" s="208" t="s">
        <v>973</v>
      </c>
      <c r="G776" s="209" t="s">
        <v>141</v>
      </c>
      <c r="H776" s="210">
        <v>53.899999999999999</v>
      </c>
      <c r="I776" s="211"/>
      <c r="J776" s="212">
        <f>ROUND(I776*H776,2)</f>
        <v>0</v>
      </c>
      <c r="K776" s="208" t="s">
        <v>142</v>
      </c>
      <c r="L776" s="46"/>
      <c r="M776" s="213" t="s">
        <v>19</v>
      </c>
      <c r="N776" s="214" t="s">
        <v>48</v>
      </c>
      <c r="O776" s="86"/>
      <c r="P776" s="215">
        <f>O776*H776</f>
        <v>0</v>
      </c>
      <c r="Q776" s="215">
        <v>0</v>
      </c>
      <c r="R776" s="215">
        <f>Q776*H776</f>
        <v>0</v>
      </c>
      <c r="S776" s="215">
        <v>3.0000000000000001E-05</v>
      </c>
      <c r="T776" s="216">
        <f>S776*H776</f>
        <v>0.001617</v>
      </c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R776" s="217" t="s">
        <v>184</v>
      </c>
      <c r="AT776" s="217" t="s">
        <v>138</v>
      </c>
      <c r="AU776" s="217" t="s">
        <v>144</v>
      </c>
      <c r="AY776" s="19" t="s">
        <v>135</v>
      </c>
      <c r="BE776" s="218">
        <f>IF(N776="základní",J776,0)</f>
        <v>0</v>
      </c>
      <c r="BF776" s="218">
        <f>IF(N776="snížená",J776,0)</f>
        <v>0</v>
      </c>
      <c r="BG776" s="218">
        <f>IF(N776="zákl. přenesená",J776,0)</f>
        <v>0</v>
      </c>
      <c r="BH776" s="218">
        <f>IF(N776="sníž. přenesená",J776,0)</f>
        <v>0</v>
      </c>
      <c r="BI776" s="218">
        <f>IF(N776="nulová",J776,0)</f>
        <v>0</v>
      </c>
      <c r="BJ776" s="19" t="s">
        <v>144</v>
      </c>
      <c r="BK776" s="218">
        <f>ROUND(I776*H776,2)</f>
        <v>0</v>
      </c>
      <c r="BL776" s="19" t="s">
        <v>184</v>
      </c>
      <c r="BM776" s="217" t="s">
        <v>974</v>
      </c>
    </row>
    <row r="777" s="2" customFormat="1">
      <c r="A777" s="40"/>
      <c r="B777" s="41"/>
      <c r="C777" s="42"/>
      <c r="D777" s="219" t="s">
        <v>145</v>
      </c>
      <c r="E777" s="42"/>
      <c r="F777" s="220" t="s">
        <v>975</v>
      </c>
      <c r="G777" s="42"/>
      <c r="H777" s="42"/>
      <c r="I777" s="221"/>
      <c r="J777" s="42"/>
      <c r="K777" s="42"/>
      <c r="L777" s="46"/>
      <c r="M777" s="222"/>
      <c r="N777" s="223"/>
      <c r="O777" s="86"/>
      <c r="P777" s="86"/>
      <c r="Q777" s="86"/>
      <c r="R777" s="86"/>
      <c r="S777" s="86"/>
      <c r="T777" s="87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T777" s="19" t="s">
        <v>145</v>
      </c>
      <c r="AU777" s="19" t="s">
        <v>144</v>
      </c>
    </row>
    <row r="778" s="15" customFormat="1">
      <c r="A778" s="15"/>
      <c r="B778" s="247"/>
      <c r="C778" s="248"/>
      <c r="D778" s="226" t="s">
        <v>147</v>
      </c>
      <c r="E778" s="249" t="s">
        <v>19</v>
      </c>
      <c r="F778" s="250" t="s">
        <v>976</v>
      </c>
      <c r="G778" s="248"/>
      <c r="H778" s="249" t="s">
        <v>19</v>
      </c>
      <c r="I778" s="251"/>
      <c r="J778" s="248"/>
      <c r="K778" s="248"/>
      <c r="L778" s="252"/>
      <c r="M778" s="253"/>
      <c r="N778" s="254"/>
      <c r="O778" s="254"/>
      <c r="P778" s="254"/>
      <c r="Q778" s="254"/>
      <c r="R778" s="254"/>
      <c r="S778" s="254"/>
      <c r="T778" s="25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T778" s="256" t="s">
        <v>147</v>
      </c>
      <c r="AU778" s="256" t="s">
        <v>144</v>
      </c>
      <c r="AV778" s="15" t="s">
        <v>84</v>
      </c>
      <c r="AW778" s="15" t="s">
        <v>36</v>
      </c>
      <c r="AX778" s="15" t="s">
        <v>76</v>
      </c>
      <c r="AY778" s="256" t="s">
        <v>135</v>
      </c>
    </row>
    <row r="779" s="13" customFormat="1">
      <c r="A779" s="13"/>
      <c r="B779" s="224"/>
      <c r="C779" s="225"/>
      <c r="D779" s="226" t="s">
        <v>147</v>
      </c>
      <c r="E779" s="227" t="s">
        <v>19</v>
      </c>
      <c r="F779" s="228" t="s">
        <v>165</v>
      </c>
      <c r="G779" s="225"/>
      <c r="H779" s="229">
        <v>5.6200000000000001</v>
      </c>
      <c r="I779" s="230"/>
      <c r="J779" s="225"/>
      <c r="K779" s="225"/>
      <c r="L779" s="231"/>
      <c r="M779" s="232"/>
      <c r="N779" s="233"/>
      <c r="O779" s="233"/>
      <c r="P779" s="233"/>
      <c r="Q779" s="233"/>
      <c r="R779" s="233"/>
      <c r="S779" s="233"/>
      <c r="T779" s="234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35" t="s">
        <v>147</v>
      </c>
      <c r="AU779" s="235" t="s">
        <v>144</v>
      </c>
      <c r="AV779" s="13" t="s">
        <v>144</v>
      </c>
      <c r="AW779" s="13" t="s">
        <v>36</v>
      </c>
      <c r="AX779" s="13" t="s">
        <v>76</v>
      </c>
      <c r="AY779" s="235" t="s">
        <v>135</v>
      </c>
    </row>
    <row r="780" s="13" customFormat="1">
      <c r="A780" s="13"/>
      <c r="B780" s="224"/>
      <c r="C780" s="225"/>
      <c r="D780" s="226" t="s">
        <v>147</v>
      </c>
      <c r="E780" s="227" t="s">
        <v>19</v>
      </c>
      <c r="F780" s="228" t="s">
        <v>166</v>
      </c>
      <c r="G780" s="225"/>
      <c r="H780" s="229">
        <v>1.1599999999999999</v>
      </c>
      <c r="I780" s="230"/>
      <c r="J780" s="225"/>
      <c r="K780" s="225"/>
      <c r="L780" s="231"/>
      <c r="M780" s="232"/>
      <c r="N780" s="233"/>
      <c r="O780" s="233"/>
      <c r="P780" s="233"/>
      <c r="Q780" s="233"/>
      <c r="R780" s="233"/>
      <c r="S780" s="233"/>
      <c r="T780" s="234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35" t="s">
        <v>147</v>
      </c>
      <c r="AU780" s="235" t="s">
        <v>144</v>
      </c>
      <c r="AV780" s="13" t="s">
        <v>144</v>
      </c>
      <c r="AW780" s="13" t="s">
        <v>36</v>
      </c>
      <c r="AX780" s="13" t="s">
        <v>76</v>
      </c>
      <c r="AY780" s="235" t="s">
        <v>135</v>
      </c>
    </row>
    <row r="781" s="13" customFormat="1">
      <c r="A781" s="13"/>
      <c r="B781" s="224"/>
      <c r="C781" s="225"/>
      <c r="D781" s="226" t="s">
        <v>147</v>
      </c>
      <c r="E781" s="227" t="s">
        <v>19</v>
      </c>
      <c r="F781" s="228" t="s">
        <v>167</v>
      </c>
      <c r="G781" s="225"/>
      <c r="H781" s="229">
        <v>3.23</v>
      </c>
      <c r="I781" s="230"/>
      <c r="J781" s="225"/>
      <c r="K781" s="225"/>
      <c r="L781" s="231"/>
      <c r="M781" s="232"/>
      <c r="N781" s="233"/>
      <c r="O781" s="233"/>
      <c r="P781" s="233"/>
      <c r="Q781" s="233"/>
      <c r="R781" s="233"/>
      <c r="S781" s="233"/>
      <c r="T781" s="234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35" t="s">
        <v>147</v>
      </c>
      <c r="AU781" s="235" t="s">
        <v>144</v>
      </c>
      <c r="AV781" s="13" t="s">
        <v>144</v>
      </c>
      <c r="AW781" s="13" t="s">
        <v>36</v>
      </c>
      <c r="AX781" s="13" t="s">
        <v>76</v>
      </c>
      <c r="AY781" s="235" t="s">
        <v>135</v>
      </c>
    </row>
    <row r="782" s="13" customFormat="1">
      <c r="A782" s="13"/>
      <c r="B782" s="224"/>
      <c r="C782" s="225"/>
      <c r="D782" s="226" t="s">
        <v>147</v>
      </c>
      <c r="E782" s="227" t="s">
        <v>19</v>
      </c>
      <c r="F782" s="228" t="s">
        <v>168</v>
      </c>
      <c r="G782" s="225"/>
      <c r="H782" s="229">
        <v>10.460000000000001</v>
      </c>
      <c r="I782" s="230"/>
      <c r="J782" s="225"/>
      <c r="K782" s="225"/>
      <c r="L782" s="231"/>
      <c r="M782" s="232"/>
      <c r="N782" s="233"/>
      <c r="O782" s="233"/>
      <c r="P782" s="233"/>
      <c r="Q782" s="233"/>
      <c r="R782" s="233"/>
      <c r="S782" s="233"/>
      <c r="T782" s="234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35" t="s">
        <v>147</v>
      </c>
      <c r="AU782" s="235" t="s">
        <v>144</v>
      </c>
      <c r="AV782" s="13" t="s">
        <v>144</v>
      </c>
      <c r="AW782" s="13" t="s">
        <v>36</v>
      </c>
      <c r="AX782" s="13" t="s">
        <v>76</v>
      </c>
      <c r="AY782" s="235" t="s">
        <v>135</v>
      </c>
    </row>
    <row r="783" s="13" customFormat="1">
      <c r="A783" s="13"/>
      <c r="B783" s="224"/>
      <c r="C783" s="225"/>
      <c r="D783" s="226" t="s">
        <v>147</v>
      </c>
      <c r="E783" s="227" t="s">
        <v>19</v>
      </c>
      <c r="F783" s="228" t="s">
        <v>169</v>
      </c>
      <c r="G783" s="225"/>
      <c r="H783" s="229">
        <v>19.699999999999999</v>
      </c>
      <c r="I783" s="230"/>
      <c r="J783" s="225"/>
      <c r="K783" s="225"/>
      <c r="L783" s="231"/>
      <c r="M783" s="232"/>
      <c r="N783" s="233"/>
      <c r="O783" s="233"/>
      <c r="P783" s="233"/>
      <c r="Q783" s="233"/>
      <c r="R783" s="233"/>
      <c r="S783" s="233"/>
      <c r="T783" s="234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35" t="s">
        <v>147</v>
      </c>
      <c r="AU783" s="235" t="s">
        <v>144</v>
      </c>
      <c r="AV783" s="13" t="s">
        <v>144</v>
      </c>
      <c r="AW783" s="13" t="s">
        <v>36</v>
      </c>
      <c r="AX783" s="13" t="s">
        <v>76</v>
      </c>
      <c r="AY783" s="235" t="s">
        <v>135</v>
      </c>
    </row>
    <row r="784" s="13" customFormat="1">
      <c r="A784" s="13"/>
      <c r="B784" s="224"/>
      <c r="C784" s="225"/>
      <c r="D784" s="226" t="s">
        <v>147</v>
      </c>
      <c r="E784" s="227" t="s">
        <v>19</v>
      </c>
      <c r="F784" s="228" t="s">
        <v>170</v>
      </c>
      <c r="G784" s="225"/>
      <c r="H784" s="229">
        <v>2</v>
      </c>
      <c r="I784" s="230"/>
      <c r="J784" s="225"/>
      <c r="K784" s="225"/>
      <c r="L784" s="231"/>
      <c r="M784" s="232"/>
      <c r="N784" s="233"/>
      <c r="O784" s="233"/>
      <c r="P784" s="233"/>
      <c r="Q784" s="233"/>
      <c r="R784" s="233"/>
      <c r="S784" s="233"/>
      <c r="T784" s="234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35" t="s">
        <v>147</v>
      </c>
      <c r="AU784" s="235" t="s">
        <v>144</v>
      </c>
      <c r="AV784" s="13" t="s">
        <v>144</v>
      </c>
      <c r="AW784" s="13" t="s">
        <v>36</v>
      </c>
      <c r="AX784" s="13" t="s">
        <v>76</v>
      </c>
      <c r="AY784" s="235" t="s">
        <v>135</v>
      </c>
    </row>
    <row r="785" s="13" customFormat="1">
      <c r="A785" s="13"/>
      <c r="B785" s="224"/>
      <c r="C785" s="225"/>
      <c r="D785" s="226" t="s">
        <v>147</v>
      </c>
      <c r="E785" s="227" t="s">
        <v>19</v>
      </c>
      <c r="F785" s="228" t="s">
        <v>171</v>
      </c>
      <c r="G785" s="225"/>
      <c r="H785" s="229">
        <v>11.73</v>
      </c>
      <c r="I785" s="230"/>
      <c r="J785" s="225"/>
      <c r="K785" s="225"/>
      <c r="L785" s="231"/>
      <c r="M785" s="232"/>
      <c r="N785" s="233"/>
      <c r="O785" s="233"/>
      <c r="P785" s="233"/>
      <c r="Q785" s="233"/>
      <c r="R785" s="233"/>
      <c r="S785" s="233"/>
      <c r="T785" s="234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35" t="s">
        <v>147</v>
      </c>
      <c r="AU785" s="235" t="s">
        <v>144</v>
      </c>
      <c r="AV785" s="13" t="s">
        <v>144</v>
      </c>
      <c r="AW785" s="13" t="s">
        <v>36</v>
      </c>
      <c r="AX785" s="13" t="s">
        <v>76</v>
      </c>
      <c r="AY785" s="235" t="s">
        <v>135</v>
      </c>
    </row>
    <row r="786" s="14" customFormat="1">
      <c r="A786" s="14"/>
      <c r="B786" s="236"/>
      <c r="C786" s="237"/>
      <c r="D786" s="226" t="s">
        <v>147</v>
      </c>
      <c r="E786" s="238" t="s">
        <v>19</v>
      </c>
      <c r="F786" s="239" t="s">
        <v>149</v>
      </c>
      <c r="G786" s="237"/>
      <c r="H786" s="240">
        <v>53.899999999999999</v>
      </c>
      <c r="I786" s="241"/>
      <c r="J786" s="237"/>
      <c r="K786" s="237"/>
      <c r="L786" s="242"/>
      <c r="M786" s="243"/>
      <c r="N786" s="244"/>
      <c r="O786" s="244"/>
      <c r="P786" s="244"/>
      <c r="Q786" s="244"/>
      <c r="R786" s="244"/>
      <c r="S786" s="244"/>
      <c r="T786" s="245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46" t="s">
        <v>147</v>
      </c>
      <c r="AU786" s="246" t="s">
        <v>144</v>
      </c>
      <c r="AV786" s="14" t="s">
        <v>143</v>
      </c>
      <c r="AW786" s="14" t="s">
        <v>36</v>
      </c>
      <c r="AX786" s="14" t="s">
        <v>84</v>
      </c>
      <c r="AY786" s="246" t="s">
        <v>135</v>
      </c>
    </row>
    <row r="787" s="2" customFormat="1" ht="44.25" customHeight="1">
      <c r="A787" s="40"/>
      <c r="B787" s="41"/>
      <c r="C787" s="206" t="s">
        <v>977</v>
      </c>
      <c r="D787" s="206" t="s">
        <v>138</v>
      </c>
      <c r="E787" s="207" t="s">
        <v>978</v>
      </c>
      <c r="F787" s="208" t="s">
        <v>979</v>
      </c>
      <c r="G787" s="209" t="s">
        <v>141</v>
      </c>
      <c r="H787" s="210">
        <v>60.265000000000001</v>
      </c>
      <c r="I787" s="211"/>
      <c r="J787" s="212">
        <f>ROUND(I787*H787,2)</f>
        <v>0</v>
      </c>
      <c r="K787" s="208" t="s">
        <v>142</v>
      </c>
      <c r="L787" s="46"/>
      <c r="M787" s="213" t="s">
        <v>19</v>
      </c>
      <c r="N787" s="214" t="s">
        <v>48</v>
      </c>
      <c r="O787" s="86"/>
      <c r="P787" s="215">
        <f>O787*H787</f>
        <v>0</v>
      </c>
      <c r="Q787" s="215">
        <v>0</v>
      </c>
      <c r="R787" s="215">
        <f>Q787*H787</f>
        <v>0</v>
      </c>
      <c r="S787" s="215">
        <v>3.0000000000000001E-05</v>
      </c>
      <c r="T787" s="216">
        <f>S787*H787</f>
        <v>0.00180795</v>
      </c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R787" s="217" t="s">
        <v>184</v>
      </c>
      <c r="AT787" s="217" t="s">
        <v>138</v>
      </c>
      <c r="AU787" s="217" t="s">
        <v>144</v>
      </c>
      <c r="AY787" s="19" t="s">
        <v>135</v>
      </c>
      <c r="BE787" s="218">
        <f>IF(N787="základní",J787,0)</f>
        <v>0</v>
      </c>
      <c r="BF787" s="218">
        <f>IF(N787="snížená",J787,0)</f>
        <v>0</v>
      </c>
      <c r="BG787" s="218">
        <f>IF(N787="zákl. přenesená",J787,0)</f>
        <v>0</v>
      </c>
      <c r="BH787" s="218">
        <f>IF(N787="sníž. přenesená",J787,0)</f>
        <v>0</v>
      </c>
      <c r="BI787" s="218">
        <f>IF(N787="nulová",J787,0)</f>
        <v>0</v>
      </c>
      <c r="BJ787" s="19" t="s">
        <v>144</v>
      </c>
      <c r="BK787" s="218">
        <f>ROUND(I787*H787,2)</f>
        <v>0</v>
      </c>
      <c r="BL787" s="19" t="s">
        <v>184</v>
      </c>
      <c r="BM787" s="217" t="s">
        <v>980</v>
      </c>
    </row>
    <row r="788" s="2" customFormat="1">
      <c r="A788" s="40"/>
      <c r="B788" s="41"/>
      <c r="C788" s="42"/>
      <c r="D788" s="219" t="s">
        <v>145</v>
      </c>
      <c r="E788" s="42"/>
      <c r="F788" s="220" t="s">
        <v>981</v>
      </c>
      <c r="G788" s="42"/>
      <c r="H788" s="42"/>
      <c r="I788" s="221"/>
      <c r="J788" s="42"/>
      <c r="K788" s="42"/>
      <c r="L788" s="46"/>
      <c r="M788" s="222"/>
      <c r="N788" s="223"/>
      <c r="O788" s="86"/>
      <c r="P788" s="86"/>
      <c r="Q788" s="86"/>
      <c r="R788" s="86"/>
      <c r="S788" s="86"/>
      <c r="T788" s="87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T788" s="19" t="s">
        <v>145</v>
      </c>
      <c r="AU788" s="19" t="s">
        <v>144</v>
      </c>
    </row>
    <row r="789" s="15" customFormat="1">
      <c r="A789" s="15"/>
      <c r="B789" s="247"/>
      <c r="C789" s="248"/>
      <c r="D789" s="226" t="s">
        <v>147</v>
      </c>
      <c r="E789" s="249" t="s">
        <v>19</v>
      </c>
      <c r="F789" s="250" t="s">
        <v>982</v>
      </c>
      <c r="G789" s="248"/>
      <c r="H789" s="249" t="s">
        <v>19</v>
      </c>
      <c r="I789" s="251"/>
      <c r="J789" s="248"/>
      <c r="K789" s="248"/>
      <c r="L789" s="252"/>
      <c r="M789" s="253"/>
      <c r="N789" s="254"/>
      <c r="O789" s="254"/>
      <c r="P789" s="254"/>
      <c r="Q789" s="254"/>
      <c r="R789" s="254"/>
      <c r="S789" s="254"/>
      <c r="T789" s="25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T789" s="256" t="s">
        <v>147</v>
      </c>
      <c r="AU789" s="256" t="s">
        <v>144</v>
      </c>
      <c r="AV789" s="15" t="s">
        <v>84</v>
      </c>
      <c r="AW789" s="15" t="s">
        <v>36</v>
      </c>
      <c r="AX789" s="15" t="s">
        <v>76</v>
      </c>
      <c r="AY789" s="256" t="s">
        <v>135</v>
      </c>
    </row>
    <row r="790" s="15" customFormat="1">
      <c r="A790" s="15"/>
      <c r="B790" s="247"/>
      <c r="C790" s="248"/>
      <c r="D790" s="226" t="s">
        <v>147</v>
      </c>
      <c r="E790" s="249" t="s">
        <v>19</v>
      </c>
      <c r="F790" s="250" t="s">
        <v>983</v>
      </c>
      <c r="G790" s="248"/>
      <c r="H790" s="249" t="s">
        <v>19</v>
      </c>
      <c r="I790" s="251"/>
      <c r="J790" s="248"/>
      <c r="K790" s="248"/>
      <c r="L790" s="252"/>
      <c r="M790" s="253"/>
      <c r="N790" s="254"/>
      <c r="O790" s="254"/>
      <c r="P790" s="254"/>
      <c r="Q790" s="254"/>
      <c r="R790" s="254"/>
      <c r="S790" s="254"/>
      <c r="T790" s="25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T790" s="256" t="s">
        <v>147</v>
      </c>
      <c r="AU790" s="256" t="s">
        <v>144</v>
      </c>
      <c r="AV790" s="15" t="s">
        <v>84</v>
      </c>
      <c r="AW790" s="15" t="s">
        <v>36</v>
      </c>
      <c r="AX790" s="15" t="s">
        <v>76</v>
      </c>
      <c r="AY790" s="256" t="s">
        <v>135</v>
      </c>
    </row>
    <row r="791" s="13" customFormat="1">
      <c r="A791" s="13"/>
      <c r="B791" s="224"/>
      <c r="C791" s="225"/>
      <c r="D791" s="226" t="s">
        <v>147</v>
      </c>
      <c r="E791" s="227" t="s">
        <v>19</v>
      </c>
      <c r="F791" s="228" t="s">
        <v>984</v>
      </c>
      <c r="G791" s="225"/>
      <c r="H791" s="229">
        <v>9.6959999999999997</v>
      </c>
      <c r="I791" s="230"/>
      <c r="J791" s="225"/>
      <c r="K791" s="225"/>
      <c r="L791" s="231"/>
      <c r="M791" s="232"/>
      <c r="N791" s="233"/>
      <c r="O791" s="233"/>
      <c r="P791" s="233"/>
      <c r="Q791" s="233"/>
      <c r="R791" s="233"/>
      <c r="S791" s="233"/>
      <c r="T791" s="234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35" t="s">
        <v>147</v>
      </c>
      <c r="AU791" s="235" t="s">
        <v>144</v>
      </c>
      <c r="AV791" s="13" t="s">
        <v>144</v>
      </c>
      <c r="AW791" s="13" t="s">
        <v>36</v>
      </c>
      <c r="AX791" s="13" t="s">
        <v>76</v>
      </c>
      <c r="AY791" s="235" t="s">
        <v>135</v>
      </c>
    </row>
    <row r="792" s="15" customFormat="1">
      <c r="A792" s="15"/>
      <c r="B792" s="247"/>
      <c r="C792" s="248"/>
      <c r="D792" s="226" t="s">
        <v>147</v>
      </c>
      <c r="E792" s="249" t="s">
        <v>19</v>
      </c>
      <c r="F792" s="250" t="s">
        <v>985</v>
      </c>
      <c r="G792" s="248"/>
      <c r="H792" s="249" t="s">
        <v>19</v>
      </c>
      <c r="I792" s="251"/>
      <c r="J792" s="248"/>
      <c r="K792" s="248"/>
      <c r="L792" s="252"/>
      <c r="M792" s="253"/>
      <c r="N792" s="254"/>
      <c r="O792" s="254"/>
      <c r="P792" s="254"/>
      <c r="Q792" s="254"/>
      <c r="R792" s="254"/>
      <c r="S792" s="254"/>
      <c r="T792" s="25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T792" s="256" t="s">
        <v>147</v>
      </c>
      <c r="AU792" s="256" t="s">
        <v>144</v>
      </c>
      <c r="AV792" s="15" t="s">
        <v>84</v>
      </c>
      <c r="AW792" s="15" t="s">
        <v>36</v>
      </c>
      <c r="AX792" s="15" t="s">
        <v>76</v>
      </c>
      <c r="AY792" s="256" t="s">
        <v>135</v>
      </c>
    </row>
    <row r="793" s="13" customFormat="1">
      <c r="A793" s="13"/>
      <c r="B793" s="224"/>
      <c r="C793" s="225"/>
      <c r="D793" s="226" t="s">
        <v>147</v>
      </c>
      <c r="E793" s="227" t="s">
        <v>19</v>
      </c>
      <c r="F793" s="228" t="s">
        <v>986</v>
      </c>
      <c r="G793" s="225"/>
      <c r="H793" s="229">
        <v>8.6199999999999992</v>
      </c>
      <c r="I793" s="230"/>
      <c r="J793" s="225"/>
      <c r="K793" s="225"/>
      <c r="L793" s="231"/>
      <c r="M793" s="232"/>
      <c r="N793" s="233"/>
      <c r="O793" s="233"/>
      <c r="P793" s="233"/>
      <c r="Q793" s="233"/>
      <c r="R793" s="233"/>
      <c r="S793" s="233"/>
      <c r="T793" s="234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35" t="s">
        <v>147</v>
      </c>
      <c r="AU793" s="235" t="s">
        <v>144</v>
      </c>
      <c r="AV793" s="13" t="s">
        <v>144</v>
      </c>
      <c r="AW793" s="13" t="s">
        <v>36</v>
      </c>
      <c r="AX793" s="13" t="s">
        <v>76</v>
      </c>
      <c r="AY793" s="235" t="s">
        <v>135</v>
      </c>
    </row>
    <row r="794" s="15" customFormat="1">
      <c r="A794" s="15"/>
      <c r="B794" s="247"/>
      <c r="C794" s="248"/>
      <c r="D794" s="226" t="s">
        <v>147</v>
      </c>
      <c r="E794" s="249" t="s">
        <v>19</v>
      </c>
      <c r="F794" s="250" t="s">
        <v>987</v>
      </c>
      <c r="G794" s="248"/>
      <c r="H794" s="249" t="s">
        <v>19</v>
      </c>
      <c r="I794" s="251"/>
      <c r="J794" s="248"/>
      <c r="K794" s="248"/>
      <c r="L794" s="252"/>
      <c r="M794" s="253"/>
      <c r="N794" s="254"/>
      <c r="O794" s="254"/>
      <c r="P794" s="254"/>
      <c r="Q794" s="254"/>
      <c r="R794" s="254"/>
      <c r="S794" s="254"/>
      <c r="T794" s="25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T794" s="256" t="s">
        <v>147</v>
      </c>
      <c r="AU794" s="256" t="s">
        <v>144</v>
      </c>
      <c r="AV794" s="15" t="s">
        <v>84</v>
      </c>
      <c r="AW794" s="15" t="s">
        <v>36</v>
      </c>
      <c r="AX794" s="15" t="s">
        <v>76</v>
      </c>
      <c r="AY794" s="256" t="s">
        <v>135</v>
      </c>
    </row>
    <row r="795" s="13" customFormat="1">
      <c r="A795" s="13"/>
      <c r="B795" s="224"/>
      <c r="C795" s="225"/>
      <c r="D795" s="226" t="s">
        <v>147</v>
      </c>
      <c r="E795" s="227" t="s">
        <v>19</v>
      </c>
      <c r="F795" s="228" t="s">
        <v>988</v>
      </c>
      <c r="G795" s="225"/>
      <c r="H795" s="229">
        <v>14.84</v>
      </c>
      <c r="I795" s="230"/>
      <c r="J795" s="225"/>
      <c r="K795" s="225"/>
      <c r="L795" s="231"/>
      <c r="M795" s="232"/>
      <c r="N795" s="233"/>
      <c r="O795" s="233"/>
      <c r="P795" s="233"/>
      <c r="Q795" s="233"/>
      <c r="R795" s="233"/>
      <c r="S795" s="233"/>
      <c r="T795" s="234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35" t="s">
        <v>147</v>
      </c>
      <c r="AU795" s="235" t="s">
        <v>144</v>
      </c>
      <c r="AV795" s="13" t="s">
        <v>144</v>
      </c>
      <c r="AW795" s="13" t="s">
        <v>36</v>
      </c>
      <c r="AX795" s="13" t="s">
        <v>76</v>
      </c>
      <c r="AY795" s="235" t="s">
        <v>135</v>
      </c>
    </row>
    <row r="796" s="15" customFormat="1">
      <c r="A796" s="15"/>
      <c r="B796" s="247"/>
      <c r="C796" s="248"/>
      <c r="D796" s="226" t="s">
        <v>147</v>
      </c>
      <c r="E796" s="249" t="s">
        <v>19</v>
      </c>
      <c r="F796" s="250" t="s">
        <v>989</v>
      </c>
      <c r="G796" s="248"/>
      <c r="H796" s="249" t="s">
        <v>19</v>
      </c>
      <c r="I796" s="251"/>
      <c r="J796" s="248"/>
      <c r="K796" s="248"/>
      <c r="L796" s="252"/>
      <c r="M796" s="253"/>
      <c r="N796" s="254"/>
      <c r="O796" s="254"/>
      <c r="P796" s="254"/>
      <c r="Q796" s="254"/>
      <c r="R796" s="254"/>
      <c r="S796" s="254"/>
      <c r="T796" s="25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T796" s="256" t="s">
        <v>147</v>
      </c>
      <c r="AU796" s="256" t="s">
        <v>144</v>
      </c>
      <c r="AV796" s="15" t="s">
        <v>84</v>
      </c>
      <c r="AW796" s="15" t="s">
        <v>36</v>
      </c>
      <c r="AX796" s="15" t="s">
        <v>76</v>
      </c>
      <c r="AY796" s="256" t="s">
        <v>135</v>
      </c>
    </row>
    <row r="797" s="13" customFormat="1">
      <c r="A797" s="13"/>
      <c r="B797" s="224"/>
      <c r="C797" s="225"/>
      <c r="D797" s="226" t="s">
        <v>147</v>
      </c>
      <c r="E797" s="227" t="s">
        <v>19</v>
      </c>
      <c r="F797" s="228" t="s">
        <v>990</v>
      </c>
      <c r="G797" s="225"/>
      <c r="H797" s="229">
        <v>13.792999999999999</v>
      </c>
      <c r="I797" s="230"/>
      <c r="J797" s="225"/>
      <c r="K797" s="225"/>
      <c r="L797" s="231"/>
      <c r="M797" s="232"/>
      <c r="N797" s="233"/>
      <c r="O797" s="233"/>
      <c r="P797" s="233"/>
      <c r="Q797" s="233"/>
      <c r="R797" s="233"/>
      <c r="S797" s="233"/>
      <c r="T797" s="234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35" t="s">
        <v>147</v>
      </c>
      <c r="AU797" s="235" t="s">
        <v>144</v>
      </c>
      <c r="AV797" s="13" t="s">
        <v>144</v>
      </c>
      <c r="AW797" s="13" t="s">
        <v>36</v>
      </c>
      <c r="AX797" s="13" t="s">
        <v>76</v>
      </c>
      <c r="AY797" s="235" t="s">
        <v>135</v>
      </c>
    </row>
    <row r="798" s="15" customFormat="1">
      <c r="A798" s="15"/>
      <c r="B798" s="247"/>
      <c r="C798" s="248"/>
      <c r="D798" s="226" t="s">
        <v>147</v>
      </c>
      <c r="E798" s="249" t="s">
        <v>19</v>
      </c>
      <c r="F798" s="250" t="s">
        <v>991</v>
      </c>
      <c r="G798" s="248"/>
      <c r="H798" s="249" t="s">
        <v>19</v>
      </c>
      <c r="I798" s="251"/>
      <c r="J798" s="248"/>
      <c r="K798" s="248"/>
      <c r="L798" s="252"/>
      <c r="M798" s="253"/>
      <c r="N798" s="254"/>
      <c r="O798" s="254"/>
      <c r="P798" s="254"/>
      <c r="Q798" s="254"/>
      <c r="R798" s="254"/>
      <c r="S798" s="254"/>
      <c r="T798" s="25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T798" s="256" t="s">
        <v>147</v>
      </c>
      <c r="AU798" s="256" t="s">
        <v>144</v>
      </c>
      <c r="AV798" s="15" t="s">
        <v>84</v>
      </c>
      <c r="AW798" s="15" t="s">
        <v>36</v>
      </c>
      <c r="AX798" s="15" t="s">
        <v>76</v>
      </c>
      <c r="AY798" s="256" t="s">
        <v>135</v>
      </c>
    </row>
    <row r="799" s="13" customFormat="1">
      <c r="A799" s="13"/>
      <c r="B799" s="224"/>
      <c r="C799" s="225"/>
      <c r="D799" s="226" t="s">
        <v>147</v>
      </c>
      <c r="E799" s="227" t="s">
        <v>19</v>
      </c>
      <c r="F799" s="228" t="s">
        <v>992</v>
      </c>
      <c r="G799" s="225"/>
      <c r="H799" s="229">
        <v>6.8600000000000003</v>
      </c>
      <c r="I799" s="230"/>
      <c r="J799" s="225"/>
      <c r="K799" s="225"/>
      <c r="L799" s="231"/>
      <c r="M799" s="232"/>
      <c r="N799" s="233"/>
      <c r="O799" s="233"/>
      <c r="P799" s="233"/>
      <c r="Q799" s="233"/>
      <c r="R799" s="233"/>
      <c r="S799" s="233"/>
      <c r="T799" s="234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35" t="s">
        <v>147</v>
      </c>
      <c r="AU799" s="235" t="s">
        <v>144</v>
      </c>
      <c r="AV799" s="13" t="s">
        <v>144</v>
      </c>
      <c r="AW799" s="13" t="s">
        <v>36</v>
      </c>
      <c r="AX799" s="13" t="s">
        <v>76</v>
      </c>
      <c r="AY799" s="235" t="s">
        <v>135</v>
      </c>
    </row>
    <row r="800" s="15" customFormat="1">
      <c r="A800" s="15"/>
      <c r="B800" s="247"/>
      <c r="C800" s="248"/>
      <c r="D800" s="226" t="s">
        <v>147</v>
      </c>
      <c r="E800" s="249" t="s">
        <v>19</v>
      </c>
      <c r="F800" s="250" t="s">
        <v>993</v>
      </c>
      <c r="G800" s="248"/>
      <c r="H800" s="249" t="s">
        <v>19</v>
      </c>
      <c r="I800" s="251"/>
      <c r="J800" s="248"/>
      <c r="K800" s="248"/>
      <c r="L800" s="252"/>
      <c r="M800" s="253"/>
      <c r="N800" s="254"/>
      <c r="O800" s="254"/>
      <c r="P800" s="254"/>
      <c r="Q800" s="254"/>
      <c r="R800" s="254"/>
      <c r="S800" s="254"/>
      <c r="T800" s="25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T800" s="256" t="s">
        <v>147</v>
      </c>
      <c r="AU800" s="256" t="s">
        <v>144</v>
      </c>
      <c r="AV800" s="15" t="s">
        <v>84</v>
      </c>
      <c r="AW800" s="15" t="s">
        <v>36</v>
      </c>
      <c r="AX800" s="15" t="s">
        <v>76</v>
      </c>
      <c r="AY800" s="256" t="s">
        <v>135</v>
      </c>
    </row>
    <row r="801" s="13" customFormat="1">
      <c r="A801" s="13"/>
      <c r="B801" s="224"/>
      <c r="C801" s="225"/>
      <c r="D801" s="226" t="s">
        <v>147</v>
      </c>
      <c r="E801" s="227" t="s">
        <v>19</v>
      </c>
      <c r="F801" s="228" t="s">
        <v>994</v>
      </c>
      <c r="G801" s="225"/>
      <c r="H801" s="229">
        <v>1.4139999999999999</v>
      </c>
      <c r="I801" s="230"/>
      <c r="J801" s="225"/>
      <c r="K801" s="225"/>
      <c r="L801" s="231"/>
      <c r="M801" s="232"/>
      <c r="N801" s="233"/>
      <c r="O801" s="233"/>
      <c r="P801" s="233"/>
      <c r="Q801" s="233"/>
      <c r="R801" s="233"/>
      <c r="S801" s="233"/>
      <c r="T801" s="234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35" t="s">
        <v>147</v>
      </c>
      <c r="AU801" s="235" t="s">
        <v>144</v>
      </c>
      <c r="AV801" s="13" t="s">
        <v>144</v>
      </c>
      <c r="AW801" s="13" t="s">
        <v>36</v>
      </c>
      <c r="AX801" s="13" t="s">
        <v>76</v>
      </c>
      <c r="AY801" s="235" t="s">
        <v>135</v>
      </c>
    </row>
    <row r="802" s="15" customFormat="1">
      <c r="A802" s="15"/>
      <c r="B802" s="247"/>
      <c r="C802" s="248"/>
      <c r="D802" s="226" t="s">
        <v>147</v>
      </c>
      <c r="E802" s="249" t="s">
        <v>19</v>
      </c>
      <c r="F802" s="250" t="s">
        <v>995</v>
      </c>
      <c r="G802" s="248"/>
      <c r="H802" s="249" t="s">
        <v>19</v>
      </c>
      <c r="I802" s="251"/>
      <c r="J802" s="248"/>
      <c r="K802" s="248"/>
      <c r="L802" s="252"/>
      <c r="M802" s="253"/>
      <c r="N802" s="254"/>
      <c r="O802" s="254"/>
      <c r="P802" s="254"/>
      <c r="Q802" s="254"/>
      <c r="R802" s="254"/>
      <c r="S802" s="254"/>
      <c r="T802" s="25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T802" s="256" t="s">
        <v>147</v>
      </c>
      <c r="AU802" s="256" t="s">
        <v>144</v>
      </c>
      <c r="AV802" s="15" t="s">
        <v>84</v>
      </c>
      <c r="AW802" s="15" t="s">
        <v>36</v>
      </c>
      <c r="AX802" s="15" t="s">
        <v>76</v>
      </c>
      <c r="AY802" s="256" t="s">
        <v>135</v>
      </c>
    </row>
    <row r="803" s="13" customFormat="1">
      <c r="A803" s="13"/>
      <c r="B803" s="224"/>
      <c r="C803" s="225"/>
      <c r="D803" s="226" t="s">
        <v>147</v>
      </c>
      <c r="E803" s="227" t="s">
        <v>19</v>
      </c>
      <c r="F803" s="228" t="s">
        <v>996</v>
      </c>
      <c r="G803" s="225"/>
      <c r="H803" s="229">
        <v>5.0419999999999998</v>
      </c>
      <c r="I803" s="230"/>
      <c r="J803" s="225"/>
      <c r="K803" s="225"/>
      <c r="L803" s="231"/>
      <c r="M803" s="232"/>
      <c r="N803" s="233"/>
      <c r="O803" s="233"/>
      <c r="P803" s="233"/>
      <c r="Q803" s="233"/>
      <c r="R803" s="233"/>
      <c r="S803" s="233"/>
      <c r="T803" s="234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35" t="s">
        <v>147</v>
      </c>
      <c r="AU803" s="235" t="s">
        <v>144</v>
      </c>
      <c r="AV803" s="13" t="s">
        <v>144</v>
      </c>
      <c r="AW803" s="13" t="s">
        <v>36</v>
      </c>
      <c r="AX803" s="13" t="s">
        <v>76</v>
      </c>
      <c r="AY803" s="235" t="s">
        <v>135</v>
      </c>
    </row>
    <row r="804" s="14" customFormat="1">
      <c r="A804" s="14"/>
      <c r="B804" s="236"/>
      <c r="C804" s="237"/>
      <c r="D804" s="226" t="s">
        <v>147</v>
      </c>
      <c r="E804" s="238" t="s">
        <v>19</v>
      </c>
      <c r="F804" s="239" t="s">
        <v>149</v>
      </c>
      <c r="G804" s="237"/>
      <c r="H804" s="240">
        <v>60.265000000000001</v>
      </c>
      <c r="I804" s="241"/>
      <c r="J804" s="237"/>
      <c r="K804" s="237"/>
      <c r="L804" s="242"/>
      <c r="M804" s="243"/>
      <c r="N804" s="244"/>
      <c r="O804" s="244"/>
      <c r="P804" s="244"/>
      <c r="Q804" s="244"/>
      <c r="R804" s="244"/>
      <c r="S804" s="244"/>
      <c r="T804" s="245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46" t="s">
        <v>147</v>
      </c>
      <c r="AU804" s="246" t="s">
        <v>144</v>
      </c>
      <c r="AV804" s="14" t="s">
        <v>143</v>
      </c>
      <c r="AW804" s="14" t="s">
        <v>36</v>
      </c>
      <c r="AX804" s="14" t="s">
        <v>84</v>
      </c>
      <c r="AY804" s="246" t="s">
        <v>135</v>
      </c>
    </row>
    <row r="805" s="2" customFormat="1" ht="55.5" customHeight="1">
      <c r="A805" s="40"/>
      <c r="B805" s="41"/>
      <c r="C805" s="206" t="s">
        <v>997</v>
      </c>
      <c r="D805" s="206" t="s">
        <v>138</v>
      </c>
      <c r="E805" s="207" t="s">
        <v>998</v>
      </c>
      <c r="F805" s="208" t="s">
        <v>999</v>
      </c>
      <c r="G805" s="209" t="s">
        <v>141</v>
      </c>
      <c r="H805" s="210">
        <v>14.42</v>
      </c>
      <c r="I805" s="211"/>
      <c r="J805" s="212">
        <f>ROUND(I805*H805,2)</f>
        <v>0</v>
      </c>
      <c r="K805" s="208" t="s">
        <v>142</v>
      </c>
      <c r="L805" s="46"/>
      <c r="M805" s="213" t="s">
        <v>19</v>
      </c>
      <c r="N805" s="214" t="s">
        <v>48</v>
      </c>
      <c r="O805" s="86"/>
      <c r="P805" s="215">
        <f>O805*H805</f>
        <v>0</v>
      </c>
      <c r="Q805" s="215">
        <v>0</v>
      </c>
      <c r="R805" s="215">
        <f>Q805*H805</f>
        <v>0</v>
      </c>
      <c r="S805" s="215">
        <v>3.0000000000000001E-05</v>
      </c>
      <c r="T805" s="216">
        <f>S805*H805</f>
        <v>0.0004326</v>
      </c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R805" s="217" t="s">
        <v>184</v>
      </c>
      <c r="AT805" s="217" t="s">
        <v>138</v>
      </c>
      <c r="AU805" s="217" t="s">
        <v>144</v>
      </c>
      <c r="AY805" s="19" t="s">
        <v>135</v>
      </c>
      <c r="BE805" s="218">
        <f>IF(N805="základní",J805,0)</f>
        <v>0</v>
      </c>
      <c r="BF805" s="218">
        <f>IF(N805="snížená",J805,0)</f>
        <v>0</v>
      </c>
      <c r="BG805" s="218">
        <f>IF(N805="zákl. přenesená",J805,0)</f>
        <v>0</v>
      </c>
      <c r="BH805" s="218">
        <f>IF(N805="sníž. přenesená",J805,0)</f>
        <v>0</v>
      </c>
      <c r="BI805" s="218">
        <f>IF(N805="nulová",J805,0)</f>
        <v>0</v>
      </c>
      <c r="BJ805" s="19" t="s">
        <v>144</v>
      </c>
      <c r="BK805" s="218">
        <f>ROUND(I805*H805,2)</f>
        <v>0</v>
      </c>
      <c r="BL805" s="19" t="s">
        <v>184</v>
      </c>
      <c r="BM805" s="217" t="s">
        <v>1000</v>
      </c>
    </row>
    <row r="806" s="2" customFormat="1">
      <c r="A806" s="40"/>
      <c r="B806" s="41"/>
      <c r="C806" s="42"/>
      <c r="D806" s="219" t="s">
        <v>145</v>
      </c>
      <c r="E806" s="42"/>
      <c r="F806" s="220" t="s">
        <v>1001</v>
      </c>
      <c r="G806" s="42"/>
      <c r="H806" s="42"/>
      <c r="I806" s="221"/>
      <c r="J806" s="42"/>
      <c r="K806" s="42"/>
      <c r="L806" s="46"/>
      <c r="M806" s="222"/>
      <c r="N806" s="223"/>
      <c r="O806" s="86"/>
      <c r="P806" s="86"/>
      <c r="Q806" s="86"/>
      <c r="R806" s="86"/>
      <c r="S806" s="86"/>
      <c r="T806" s="87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T806" s="19" t="s">
        <v>145</v>
      </c>
      <c r="AU806" s="19" t="s">
        <v>144</v>
      </c>
    </row>
    <row r="807" s="15" customFormat="1">
      <c r="A807" s="15"/>
      <c r="B807" s="247"/>
      <c r="C807" s="248"/>
      <c r="D807" s="226" t="s">
        <v>147</v>
      </c>
      <c r="E807" s="249" t="s">
        <v>19</v>
      </c>
      <c r="F807" s="250" t="s">
        <v>1002</v>
      </c>
      <c r="G807" s="248"/>
      <c r="H807" s="249" t="s">
        <v>19</v>
      </c>
      <c r="I807" s="251"/>
      <c r="J807" s="248"/>
      <c r="K807" s="248"/>
      <c r="L807" s="252"/>
      <c r="M807" s="253"/>
      <c r="N807" s="254"/>
      <c r="O807" s="254"/>
      <c r="P807" s="254"/>
      <c r="Q807" s="254"/>
      <c r="R807" s="254"/>
      <c r="S807" s="254"/>
      <c r="T807" s="25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T807" s="256" t="s">
        <v>147</v>
      </c>
      <c r="AU807" s="256" t="s">
        <v>144</v>
      </c>
      <c r="AV807" s="15" t="s">
        <v>84</v>
      </c>
      <c r="AW807" s="15" t="s">
        <v>36</v>
      </c>
      <c r="AX807" s="15" t="s">
        <v>76</v>
      </c>
      <c r="AY807" s="256" t="s">
        <v>135</v>
      </c>
    </row>
    <row r="808" s="13" customFormat="1">
      <c r="A808" s="13"/>
      <c r="B808" s="224"/>
      <c r="C808" s="225"/>
      <c r="D808" s="226" t="s">
        <v>147</v>
      </c>
      <c r="E808" s="227" t="s">
        <v>19</v>
      </c>
      <c r="F808" s="228" t="s">
        <v>1003</v>
      </c>
      <c r="G808" s="225"/>
      <c r="H808" s="229">
        <v>2.8799999999999999</v>
      </c>
      <c r="I808" s="230"/>
      <c r="J808" s="225"/>
      <c r="K808" s="225"/>
      <c r="L808" s="231"/>
      <c r="M808" s="232"/>
      <c r="N808" s="233"/>
      <c r="O808" s="233"/>
      <c r="P808" s="233"/>
      <c r="Q808" s="233"/>
      <c r="R808" s="233"/>
      <c r="S808" s="233"/>
      <c r="T808" s="234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35" t="s">
        <v>147</v>
      </c>
      <c r="AU808" s="235" t="s">
        <v>144</v>
      </c>
      <c r="AV808" s="13" t="s">
        <v>144</v>
      </c>
      <c r="AW808" s="13" t="s">
        <v>36</v>
      </c>
      <c r="AX808" s="13" t="s">
        <v>76</v>
      </c>
      <c r="AY808" s="235" t="s">
        <v>135</v>
      </c>
    </row>
    <row r="809" s="15" customFormat="1">
      <c r="A809" s="15"/>
      <c r="B809" s="247"/>
      <c r="C809" s="248"/>
      <c r="D809" s="226" t="s">
        <v>147</v>
      </c>
      <c r="E809" s="249" t="s">
        <v>19</v>
      </c>
      <c r="F809" s="250" t="s">
        <v>1004</v>
      </c>
      <c r="G809" s="248"/>
      <c r="H809" s="249" t="s">
        <v>19</v>
      </c>
      <c r="I809" s="251"/>
      <c r="J809" s="248"/>
      <c r="K809" s="248"/>
      <c r="L809" s="252"/>
      <c r="M809" s="253"/>
      <c r="N809" s="254"/>
      <c r="O809" s="254"/>
      <c r="P809" s="254"/>
      <c r="Q809" s="254"/>
      <c r="R809" s="254"/>
      <c r="S809" s="254"/>
      <c r="T809" s="25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T809" s="256" t="s">
        <v>147</v>
      </c>
      <c r="AU809" s="256" t="s">
        <v>144</v>
      </c>
      <c r="AV809" s="15" t="s">
        <v>84</v>
      </c>
      <c r="AW809" s="15" t="s">
        <v>36</v>
      </c>
      <c r="AX809" s="15" t="s">
        <v>76</v>
      </c>
      <c r="AY809" s="256" t="s">
        <v>135</v>
      </c>
    </row>
    <row r="810" s="13" customFormat="1">
      <c r="A810" s="13"/>
      <c r="B810" s="224"/>
      <c r="C810" s="225"/>
      <c r="D810" s="226" t="s">
        <v>147</v>
      </c>
      <c r="E810" s="227" t="s">
        <v>19</v>
      </c>
      <c r="F810" s="228" t="s">
        <v>1005</v>
      </c>
      <c r="G810" s="225"/>
      <c r="H810" s="229">
        <v>0.54000000000000004</v>
      </c>
      <c r="I810" s="230"/>
      <c r="J810" s="225"/>
      <c r="K810" s="225"/>
      <c r="L810" s="231"/>
      <c r="M810" s="232"/>
      <c r="N810" s="233"/>
      <c r="O810" s="233"/>
      <c r="P810" s="233"/>
      <c r="Q810" s="233"/>
      <c r="R810" s="233"/>
      <c r="S810" s="233"/>
      <c r="T810" s="234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35" t="s">
        <v>147</v>
      </c>
      <c r="AU810" s="235" t="s">
        <v>144</v>
      </c>
      <c r="AV810" s="13" t="s">
        <v>144</v>
      </c>
      <c r="AW810" s="13" t="s">
        <v>36</v>
      </c>
      <c r="AX810" s="13" t="s">
        <v>76</v>
      </c>
      <c r="AY810" s="235" t="s">
        <v>135</v>
      </c>
    </row>
    <row r="811" s="15" customFormat="1">
      <c r="A811" s="15"/>
      <c r="B811" s="247"/>
      <c r="C811" s="248"/>
      <c r="D811" s="226" t="s">
        <v>147</v>
      </c>
      <c r="E811" s="249" t="s">
        <v>19</v>
      </c>
      <c r="F811" s="250" t="s">
        <v>1006</v>
      </c>
      <c r="G811" s="248"/>
      <c r="H811" s="249" t="s">
        <v>19</v>
      </c>
      <c r="I811" s="251"/>
      <c r="J811" s="248"/>
      <c r="K811" s="248"/>
      <c r="L811" s="252"/>
      <c r="M811" s="253"/>
      <c r="N811" s="254"/>
      <c r="O811" s="254"/>
      <c r="P811" s="254"/>
      <c r="Q811" s="254"/>
      <c r="R811" s="254"/>
      <c r="S811" s="254"/>
      <c r="T811" s="25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T811" s="256" t="s">
        <v>147</v>
      </c>
      <c r="AU811" s="256" t="s">
        <v>144</v>
      </c>
      <c r="AV811" s="15" t="s">
        <v>84</v>
      </c>
      <c r="AW811" s="15" t="s">
        <v>36</v>
      </c>
      <c r="AX811" s="15" t="s">
        <v>76</v>
      </c>
      <c r="AY811" s="256" t="s">
        <v>135</v>
      </c>
    </row>
    <row r="812" s="13" customFormat="1">
      <c r="A812" s="13"/>
      <c r="B812" s="224"/>
      <c r="C812" s="225"/>
      <c r="D812" s="226" t="s">
        <v>147</v>
      </c>
      <c r="E812" s="227" t="s">
        <v>19</v>
      </c>
      <c r="F812" s="228" t="s">
        <v>1007</v>
      </c>
      <c r="G812" s="225"/>
      <c r="H812" s="229">
        <v>1</v>
      </c>
      <c r="I812" s="230"/>
      <c r="J812" s="225"/>
      <c r="K812" s="225"/>
      <c r="L812" s="231"/>
      <c r="M812" s="232"/>
      <c r="N812" s="233"/>
      <c r="O812" s="233"/>
      <c r="P812" s="233"/>
      <c r="Q812" s="233"/>
      <c r="R812" s="233"/>
      <c r="S812" s="233"/>
      <c r="T812" s="234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35" t="s">
        <v>147</v>
      </c>
      <c r="AU812" s="235" t="s">
        <v>144</v>
      </c>
      <c r="AV812" s="13" t="s">
        <v>144</v>
      </c>
      <c r="AW812" s="13" t="s">
        <v>36</v>
      </c>
      <c r="AX812" s="13" t="s">
        <v>76</v>
      </c>
      <c r="AY812" s="235" t="s">
        <v>135</v>
      </c>
    </row>
    <row r="813" s="15" customFormat="1">
      <c r="A813" s="15"/>
      <c r="B813" s="247"/>
      <c r="C813" s="248"/>
      <c r="D813" s="226" t="s">
        <v>147</v>
      </c>
      <c r="E813" s="249" t="s">
        <v>19</v>
      </c>
      <c r="F813" s="250" t="s">
        <v>1008</v>
      </c>
      <c r="G813" s="248"/>
      <c r="H813" s="249" t="s">
        <v>19</v>
      </c>
      <c r="I813" s="251"/>
      <c r="J813" s="248"/>
      <c r="K813" s="248"/>
      <c r="L813" s="252"/>
      <c r="M813" s="253"/>
      <c r="N813" s="254"/>
      <c r="O813" s="254"/>
      <c r="P813" s="254"/>
      <c r="Q813" s="254"/>
      <c r="R813" s="254"/>
      <c r="S813" s="254"/>
      <c r="T813" s="25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T813" s="256" t="s">
        <v>147</v>
      </c>
      <c r="AU813" s="256" t="s">
        <v>144</v>
      </c>
      <c r="AV813" s="15" t="s">
        <v>84</v>
      </c>
      <c r="AW813" s="15" t="s">
        <v>36</v>
      </c>
      <c r="AX813" s="15" t="s">
        <v>76</v>
      </c>
      <c r="AY813" s="256" t="s">
        <v>135</v>
      </c>
    </row>
    <row r="814" s="13" customFormat="1">
      <c r="A814" s="13"/>
      <c r="B814" s="224"/>
      <c r="C814" s="225"/>
      <c r="D814" s="226" t="s">
        <v>147</v>
      </c>
      <c r="E814" s="227" t="s">
        <v>19</v>
      </c>
      <c r="F814" s="228" t="s">
        <v>1009</v>
      </c>
      <c r="G814" s="225"/>
      <c r="H814" s="229">
        <v>10</v>
      </c>
      <c r="I814" s="230"/>
      <c r="J814" s="225"/>
      <c r="K814" s="225"/>
      <c r="L814" s="231"/>
      <c r="M814" s="232"/>
      <c r="N814" s="233"/>
      <c r="O814" s="233"/>
      <c r="P814" s="233"/>
      <c r="Q814" s="233"/>
      <c r="R814" s="233"/>
      <c r="S814" s="233"/>
      <c r="T814" s="234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35" t="s">
        <v>147</v>
      </c>
      <c r="AU814" s="235" t="s">
        <v>144</v>
      </c>
      <c r="AV814" s="13" t="s">
        <v>144</v>
      </c>
      <c r="AW814" s="13" t="s">
        <v>36</v>
      </c>
      <c r="AX814" s="13" t="s">
        <v>76</v>
      </c>
      <c r="AY814" s="235" t="s">
        <v>135</v>
      </c>
    </row>
    <row r="815" s="14" customFormat="1">
      <c r="A815" s="14"/>
      <c r="B815" s="236"/>
      <c r="C815" s="237"/>
      <c r="D815" s="226" t="s">
        <v>147</v>
      </c>
      <c r="E815" s="238" t="s">
        <v>19</v>
      </c>
      <c r="F815" s="239" t="s">
        <v>149</v>
      </c>
      <c r="G815" s="237"/>
      <c r="H815" s="240">
        <v>14.42</v>
      </c>
      <c r="I815" s="241"/>
      <c r="J815" s="237"/>
      <c r="K815" s="237"/>
      <c r="L815" s="242"/>
      <c r="M815" s="243"/>
      <c r="N815" s="244"/>
      <c r="O815" s="244"/>
      <c r="P815" s="244"/>
      <c r="Q815" s="244"/>
      <c r="R815" s="244"/>
      <c r="S815" s="244"/>
      <c r="T815" s="245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46" t="s">
        <v>147</v>
      </c>
      <c r="AU815" s="246" t="s">
        <v>144</v>
      </c>
      <c r="AV815" s="14" t="s">
        <v>143</v>
      </c>
      <c r="AW815" s="14" t="s">
        <v>36</v>
      </c>
      <c r="AX815" s="14" t="s">
        <v>84</v>
      </c>
      <c r="AY815" s="246" t="s">
        <v>135</v>
      </c>
    </row>
    <row r="816" s="2" customFormat="1" ht="16.5" customHeight="1">
      <c r="A816" s="40"/>
      <c r="B816" s="41"/>
      <c r="C816" s="257" t="s">
        <v>1010</v>
      </c>
      <c r="D816" s="257" t="s">
        <v>262</v>
      </c>
      <c r="E816" s="258" t="s">
        <v>1011</v>
      </c>
      <c r="F816" s="259" t="s">
        <v>1012</v>
      </c>
      <c r="G816" s="260" t="s">
        <v>141</v>
      </c>
      <c r="H816" s="261">
        <v>15.862</v>
      </c>
      <c r="I816" s="262"/>
      <c r="J816" s="263">
        <f>ROUND(I816*H816,2)</f>
        <v>0</v>
      </c>
      <c r="K816" s="259" t="s">
        <v>142</v>
      </c>
      <c r="L816" s="264"/>
      <c r="M816" s="265" t="s">
        <v>19</v>
      </c>
      <c r="N816" s="266" t="s">
        <v>48</v>
      </c>
      <c r="O816" s="86"/>
      <c r="P816" s="215">
        <f>O816*H816</f>
        <v>0</v>
      </c>
      <c r="Q816" s="215">
        <v>4.0000000000000003E-05</v>
      </c>
      <c r="R816" s="215">
        <f>Q816*H816</f>
        <v>0.00063448000000000009</v>
      </c>
      <c r="S816" s="215">
        <v>0</v>
      </c>
      <c r="T816" s="216">
        <f>S816*H816</f>
        <v>0</v>
      </c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R816" s="217" t="s">
        <v>237</v>
      </c>
      <c r="AT816" s="217" t="s">
        <v>262</v>
      </c>
      <c r="AU816" s="217" t="s">
        <v>144</v>
      </c>
      <c r="AY816" s="19" t="s">
        <v>135</v>
      </c>
      <c r="BE816" s="218">
        <f>IF(N816="základní",J816,0)</f>
        <v>0</v>
      </c>
      <c r="BF816" s="218">
        <f>IF(N816="snížená",J816,0)</f>
        <v>0</v>
      </c>
      <c r="BG816" s="218">
        <f>IF(N816="zákl. přenesená",J816,0)</f>
        <v>0</v>
      </c>
      <c r="BH816" s="218">
        <f>IF(N816="sníž. přenesená",J816,0)</f>
        <v>0</v>
      </c>
      <c r="BI816" s="218">
        <f>IF(N816="nulová",J816,0)</f>
        <v>0</v>
      </c>
      <c r="BJ816" s="19" t="s">
        <v>144</v>
      </c>
      <c r="BK816" s="218">
        <f>ROUND(I816*H816,2)</f>
        <v>0</v>
      </c>
      <c r="BL816" s="19" t="s">
        <v>184</v>
      </c>
      <c r="BM816" s="217" t="s">
        <v>1013</v>
      </c>
    </row>
    <row r="817" s="13" customFormat="1">
      <c r="A817" s="13"/>
      <c r="B817" s="224"/>
      <c r="C817" s="225"/>
      <c r="D817" s="226" t="s">
        <v>147</v>
      </c>
      <c r="E817" s="225"/>
      <c r="F817" s="228" t="s">
        <v>1014</v>
      </c>
      <c r="G817" s="225"/>
      <c r="H817" s="229">
        <v>15.862</v>
      </c>
      <c r="I817" s="230"/>
      <c r="J817" s="225"/>
      <c r="K817" s="225"/>
      <c r="L817" s="231"/>
      <c r="M817" s="232"/>
      <c r="N817" s="233"/>
      <c r="O817" s="233"/>
      <c r="P817" s="233"/>
      <c r="Q817" s="233"/>
      <c r="R817" s="233"/>
      <c r="S817" s="233"/>
      <c r="T817" s="234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35" t="s">
        <v>147</v>
      </c>
      <c r="AU817" s="235" t="s">
        <v>144</v>
      </c>
      <c r="AV817" s="13" t="s">
        <v>144</v>
      </c>
      <c r="AW817" s="13" t="s">
        <v>4</v>
      </c>
      <c r="AX817" s="13" t="s">
        <v>84</v>
      </c>
      <c r="AY817" s="235" t="s">
        <v>135</v>
      </c>
    </row>
    <row r="818" s="2" customFormat="1" ht="37.8" customHeight="1">
      <c r="A818" s="40"/>
      <c r="B818" s="41"/>
      <c r="C818" s="206" t="s">
        <v>1015</v>
      </c>
      <c r="D818" s="206" t="s">
        <v>138</v>
      </c>
      <c r="E818" s="207" t="s">
        <v>1016</v>
      </c>
      <c r="F818" s="208" t="s">
        <v>1017</v>
      </c>
      <c r="G818" s="209" t="s">
        <v>141</v>
      </c>
      <c r="H818" s="210">
        <v>223.15799999999999</v>
      </c>
      <c r="I818" s="211"/>
      <c r="J818" s="212">
        <f>ROUND(I818*H818,2)</f>
        <v>0</v>
      </c>
      <c r="K818" s="208" t="s">
        <v>142</v>
      </c>
      <c r="L818" s="46"/>
      <c r="M818" s="213" t="s">
        <v>19</v>
      </c>
      <c r="N818" s="214" t="s">
        <v>48</v>
      </c>
      <c r="O818" s="86"/>
      <c r="P818" s="215">
        <f>O818*H818</f>
        <v>0</v>
      </c>
      <c r="Q818" s="215">
        <v>0.00028600000000000001</v>
      </c>
      <c r="R818" s="215">
        <f>Q818*H818</f>
        <v>0.063823188000000003</v>
      </c>
      <c r="S818" s="215">
        <v>0</v>
      </c>
      <c r="T818" s="216">
        <f>S818*H818</f>
        <v>0</v>
      </c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R818" s="217" t="s">
        <v>184</v>
      </c>
      <c r="AT818" s="217" t="s">
        <v>138</v>
      </c>
      <c r="AU818" s="217" t="s">
        <v>144</v>
      </c>
      <c r="AY818" s="19" t="s">
        <v>135</v>
      </c>
      <c r="BE818" s="218">
        <f>IF(N818="základní",J818,0)</f>
        <v>0</v>
      </c>
      <c r="BF818" s="218">
        <f>IF(N818="snížená",J818,0)</f>
        <v>0</v>
      </c>
      <c r="BG818" s="218">
        <f>IF(N818="zákl. přenesená",J818,0)</f>
        <v>0</v>
      </c>
      <c r="BH818" s="218">
        <f>IF(N818="sníž. přenesená",J818,0)</f>
        <v>0</v>
      </c>
      <c r="BI818" s="218">
        <f>IF(N818="nulová",J818,0)</f>
        <v>0</v>
      </c>
      <c r="BJ818" s="19" t="s">
        <v>144</v>
      </c>
      <c r="BK818" s="218">
        <f>ROUND(I818*H818,2)</f>
        <v>0</v>
      </c>
      <c r="BL818" s="19" t="s">
        <v>184</v>
      </c>
      <c r="BM818" s="217" t="s">
        <v>1018</v>
      </c>
    </row>
    <row r="819" s="2" customFormat="1">
      <c r="A819" s="40"/>
      <c r="B819" s="41"/>
      <c r="C819" s="42"/>
      <c r="D819" s="219" t="s">
        <v>145</v>
      </c>
      <c r="E819" s="42"/>
      <c r="F819" s="220" t="s">
        <v>1019</v>
      </c>
      <c r="G819" s="42"/>
      <c r="H819" s="42"/>
      <c r="I819" s="221"/>
      <c r="J819" s="42"/>
      <c r="K819" s="42"/>
      <c r="L819" s="46"/>
      <c r="M819" s="222"/>
      <c r="N819" s="223"/>
      <c r="O819" s="86"/>
      <c r="P819" s="86"/>
      <c r="Q819" s="86"/>
      <c r="R819" s="86"/>
      <c r="S819" s="86"/>
      <c r="T819" s="87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T819" s="19" t="s">
        <v>145</v>
      </c>
      <c r="AU819" s="19" t="s">
        <v>144</v>
      </c>
    </row>
    <row r="820" s="15" customFormat="1">
      <c r="A820" s="15"/>
      <c r="B820" s="247"/>
      <c r="C820" s="248"/>
      <c r="D820" s="226" t="s">
        <v>147</v>
      </c>
      <c r="E820" s="249" t="s">
        <v>19</v>
      </c>
      <c r="F820" s="250" t="s">
        <v>1020</v>
      </c>
      <c r="G820" s="248"/>
      <c r="H820" s="249" t="s">
        <v>19</v>
      </c>
      <c r="I820" s="251"/>
      <c r="J820" s="248"/>
      <c r="K820" s="248"/>
      <c r="L820" s="252"/>
      <c r="M820" s="253"/>
      <c r="N820" s="254"/>
      <c r="O820" s="254"/>
      <c r="P820" s="254"/>
      <c r="Q820" s="254"/>
      <c r="R820" s="254"/>
      <c r="S820" s="254"/>
      <c r="T820" s="25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T820" s="256" t="s">
        <v>147</v>
      </c>
      <c r="AU820" s="256" t="s">
        <v>144</v>
      </c>
      <c r="AV820" s="15" t="s">
        <v>84</v>
      </c>
      <c r="AW820" s="15" t="s">
        <v>36</v>
      </c>
      <c r="AX820" s="15" t="s">
        <v>76</v>
      </c>
      <c r="AY820" s="256" t="s">
        <v>135</v>
      </c>
    </row>
    <row r="821" s="13" customFormat="1">
      <c r="A821" s="13"/>
      <c r="B821" s="224"/>
      <c r="C821" s="225"/>
      <c r="D821" s="226" t="s">
        <v>147</v>
      </c>
      <c r="E821" s="227" t="s">
        <v>19</v>
      </c>
      <c r="F821" s="228" t="s">
        <v>193</v>
      </c>
      <c r="G821" s="225"/>
      <c r="H821" s="229">
        <v>20.355</v>
      </c>
      <c r="I821" s="230"/>
      <c r="J821" s="225"/>
      <c r="K821" s="225"/>
      <c r="L821" s="231"/>
      <c r="M821" s="232"/>
      <c r="N821" s="233"/>
      <c r="O821" s="233"/>
      <c r="P821" s="233"/>
      <c r="Q821" s="233"/>
      <c r="R821" s="233"/>
      <c r="S821" s="233"/>
      <c r="T821" s="234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35" t="s">
        <v>147</v>
      </c>
      <c r="AU821" s="235" t="s">
        <v>144</v>
      </c>
      <c r="AV821" s="13" t="s">
        <v>144</v>
      </c>
      <c r="AW821" s="13" t="s">
        <v>36</v>
      </c>
      <c r="AX821" s="13" t="s">
        <v>76</v>
      </c>
      <c r="AY821" s="235" t="s">
        <v>135</v>
      </c>
    </row>
    <row r="822" s="13" customFormat="1">
      <c r="A822" s="13"/>
      <c r="B822" s="224"/>
      <c r="C822" s="225"/>
      <c r="D822" s="226" t="s">
        <v>147</v>
      </c>
      <c r="E822" s="227" t="s">
        <v>19</v>
      </c>
      <c r="F822" s="228" t="s">
        <v>194</v>
      </c>
      <c r="G822" s="225"/>
      <c r="H822" s="229">
        <v>9.8780000000000001</v>
      </c>
      <c r="I822" s="230"/>
      <c r="J822" s="225"/>
      <c r="K822" s="225"/>
      <c r="L822" s="231"/>
      <c r="M822" s="232"/>
      <c r="N822" s="233"/>
      <c r="O822" s="233"/>
      <c r="P822" s="233"/>
      <c r="Q822" s="233"/>
      <c r="R822" s="233"/>
      <c r="S822" s="233"/>
      <c r="T822" s="234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35" t="s">
        <v>147</v>
      </c>
      <c r="AU822" s="235" t="s">
        <v>144</v>
      </c>
      <c r="AV822" s="13" t="s">
        <v>144</v>
      </c>
      <c r="AW822" s="13" t="s">
        <v>36</v>
      </c>
      <c r="AX822" s="13" t="s">
        <v>76</v>
      </c>
      <c r="AY822" s="235" t="s">
        <v>135</v>
      </c>
    </row>
    <row r="823" s="13" customFormat="1">
      <c r="A823" s="13"/>
      <c r="B823" s="224"/>
      <c r="C823" s="225"/>
      <c r="D823" s="226" t="s">
        <v>147</v>
      </c>
      <c r="E823" s="227" t="s">
        <v>19</v>
      </c>
      <c r="F823" s="228" t="s">
        <v>195</v>
      </c>
      <c r="G823" s="225"/>
      <c r="H823" s="229">
        <v>18.026</v>
      </c>
      <c r="I823" s="230"/>
      <c r="J823" s="225"/>
      <c r="K823" s="225"/>
      <c r="L823" s="231"/>
      <c r="M823" s="232"/>
      <c r="N823" s="233"/>
      <c r="O823" s="233"/>
      <c r="P823" s="233"/>
      <c r="Q823" s="233"/>
      <c r="R823" s="233"/>
      <c r="S823" s="233"/>
      <c r="T823" s="234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35" t="s">
        <v>147</v>
      </c>
      <c r="AU823" s="235" t="s">
        <v>144</v>
      </c>
      <c r="AV823" s="13" t="s">
        <v>144</v>
      </c>
      <c r="AW823" s="13" t="s">
        <v>36</v>
      </c>
      <c r="AX823" s="13" t="s">
        <v>76</v>
      </c>
      <c r="AY823" s="235" t="s">
        <v>135</v>
      </c>
    </row>
    <row r="824" s="13" customFormat="1">
      <c r="A824" s="13"/>
      <c r="B824" s="224"/>
      <c r="C824" s="225"/>
      <c r="D824" s="226" t="s">
        <v>147</v>
      </c>
      <c r="E824" s="227" t="s">
        <v>19</v>
      </c>
      <c r="F824" s="228" t="s">
        <v>196</v>
      </c>
      <c r="G824" s="225"/>
      <c r="H824" s="229">
        <v>34.258000000000003</v>
      </c>
      <c r="I824" s="230"/>
      <c r="J824" s="225"/>
      <c r="K824" s="225"/>
      <c r="L824" s="231"/>
      <c r="M824" s="232"/>
      <c r="N824" s="233"/>
      <c r="O824" s="233"/>
      <c r="P824" s="233"/>
      <c r="Q824" s="233"/>
      <c r="R824" s="233"/>
      <c r="S824" s="233"/>
      <c r="T824" s="234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35" t="s">
        <v>147</v>
      </c>
      <c r="AU824" s="235" t="s">
        <v>144</v>
      </c>
      <c r="AV824" s="13" t="s">
        <v>144</v>
      </c>
      <c r="AW824" s="13" t="s">
        <v>36</v>
      </c>
      <c r="AX824" s="13" t="s">
        <v>76</v>
      </c>
      <c r="AY824" s="235" t="s">
        <v>135</v>
      </c>
    </row>
    <row r="825" s="13" customFormat="1">
      <c r="A825" s="13"/>
      <c r="B825" s="224"/>
      <c r="C825" s="225"/>
      <c r="D825" s="226" t="s">
        <v>147</v>
      </c>
      <c r="E825" s="227" t="s">
        <v>19</v>
      </c>
      <c r="F825" s="228" t="s">
        <v>197</v>
      </c>
      <c r="G825" s="225"/>
      <c r="H825" s="229">
        <v>41.923999999999999</v>
      </c>
      <c r="I825" s="230"/>
      <c r="J825" s="225"/>
      <c r="K825" s="225"/>
      <c r="L825" s="231"/>
      <c r="M825" s="232"/>
      <c r="N825" s="233"/>
      <c r="O825" s="233"/>
      <c r="P825" s="233"/>
      <c r="Q825" s="233"/>
      <c r="R825" s="233"/>
      <c r="S825" s="233"/>
      <c r="T825" s="234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35" t="s">
        <v>147</v>
      </c>
      <c r="AU825" s="235" t="s">
        <v>144</v>
      </c>
      <c r="AV825" s="13" t="s">
        <v>144</v>
      </c>
      <c r="AW825" s="13" t="s">
        <v>36</v>
      </c>
      <c r="AX825" s="13" t="s">
        <v>76</v>
      </c>
      <c r="AY825" s="235" t="s">
        <v>135</v>
      </c>
    </row>
    <row r="826" s="13" customFormat="1">
      <c r="A826" s="13"/>
      <c r="B826" s="224"/>
      <c r="C826" s="225"/>
      <c r="D826" s="226" t="s">
        <v>147</v>
      </c>
      <c r="E826" s="227" t="s">
        <v>19</v>
      </c>
      <c r="F826" s="228" t="s">
        <v>198</v>
      </c>
      <c r="G826" s="225"/>
      <c r="H826" s="229">
        <v>13.939</v>
      </c>
      <c r="I826" s="230"/>
      <c r="J826" s="225"/>
      <c r="K826" s="225"/>
      <c r="L826" s="231"/>
      <c r="M826" s="232"/>
      <c r="N826" s="233"/>
      <c r="O826" s="233"/>
      <c r="P826" s="233"/>
      <c r="Q826" s="233"/>
      <c r="R826" s="233"/>
      <c r="S826" s="233"/>
      <c r="T826" s="234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35" t="s">
        <v>147</v>
      </c>
      <c r="AU826" s="235" t="s">
        <v>144</v>
      </c>
      <c r="AV826" s="13" t="s">
        <v>144</v>
      </c>
      <c r="AW826" s="13" t="s">
        <v>36</v>
      </c>
      <c r="AX826" s="13" t="s">
        <v>76</v>
      </c>
      <c r="AY826" s="235" t="s">
        <v>135</v>
      </c>
    </row>
    <row r="827" s="13" customFormat="1">
      <c r="A827" s="13"/>
      <c r="B827" s="224"/>
      <c r="C827" s="225"/>
      <c r="D827" s="226" t="s">
        <v>147</v>
      </c>
      <c r="E827" s="227" t="s">
        <v>19</v>
      </c>
      <c r="F827" s="228" t="s">
        <v>199</v>
      </c>
      <c r="G827" s="225"/>
      <c r="H827" s="229">
        <v>30.878</v>
      </c>
      <c r="I827" s="230"/>
      <c r="J827" s="225"/>
      <c r="K827" s="225"/>
      <c r="L827" s="231"/>
      <c r="M827" s="232"/>
      <c r="N827" s="233"/>
      <c r="O827" s="233"/>
      <c r="P827" s="233"/>
      <c r="Q827" s="233"/>
      <c r="R827" s="233"/>
      <c r="S827" s="233"/>
      <c r="T827" s="234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35" t="s">
        <v>147</v>
      </c>
      <c r="AU827" s="235" t="s">
        <v>144</v>
      </c>
      <c r="AV827" s="13" t="s">
        <v>144</v>
      </c>
      <c r="AW827" s="13" t="s">
        <v>36</v>
      </c>
      <c r="AX827" s="13" t="s">
        <v>76</v>
      </c>
      <c r="AY827" s="235" t="s">
        <v>135</v>
      </c>
    </row>
    <row r="828" s="15" customFormat="1">
      <c r="A828" s="15"/>
      <c r="B828" s="247"/>
      <c r="C828" s="248"/>
      <c r="D828" s="226" t="s">
        <v>147</v>
      </c>
      <c r="E828" s="249" t="s">
        <v>19</v>
      </c>
      <c r="F828" s="250" t="s">
        <v>1021</v>
      </c>
      <c r="G828" s="248"/>
      <c r="H828" s="249" t="s">
        <v>19</v>
      </c>
      <c r="I828" s="251"/>
      <c r="J828" s="248"/>
      <c r="K828" s="248"/>
      <c r="L828" s="252"/>
      <c r="M828" s="253"/>
      <c r="N828" s="254"/>
      <c r="O828" s="254"/>
      <c r="P828" s="254"/>
      <c r="Q828" s="254"/>
      <c r="R828" s="254"/>
      <c r="S828" s="254"/>
      <c r="T828" s="25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T828" s="256" t="s">
        <v>147</v>
      </c>
      <c r="AU828" s="256" t="s">
        <v>144</v>
      </c>
      <c r="AV828" s="15" t="s">
        <v>84</v>
      </c>
      <c r="AW828" s="15" t="s">
        <v>36</v>
      </c>
      <c r="AX828" s="15" t="s">
        <v>76</v>
      </c>
      <c r="AY828" s="256" t="s">
        <v>135</v>
      </c>
    </row>
    <row r="829" s="13" customFormat="1">
      <c r="A829" s="13"/>
      <c r="B829" s="224"/>
      <c r="C829" s="225"/>
      <c r="D829" s="226" t="s">
        <v>147</v>
      </c>
      <c r="E829" s="227" t="s">
        <v>19</v>
      </c>
      <c r="F829" s="228" t="s">
        <v>165</v>
      </c>
      <c r="G829" s="225"/>
      <c r="H829" s="229">
        <v>5.6200000000000001</v>
      </c>
      <c r="I829" s="230"/>
      <c r="J829" s="225"/>
      <c r="K829" s="225"/>
      <c r="L829" s="231"/>
      <c r="M829" s="232"/>
      <c r="N829" s="233"/>
      <c r="O829" s="233"/>
      <c r="P829" s="233"/>
      <c r="Q829" s="233"/>
      <c r="R829" s="233"/>
      <c r="S829" s="233"/>
      <c r="T829" s="234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35" t="s">
        <v>147</v>
      </c>
      <c r="AU829" s="235" t="s">
        <v>144</v>
      </c>
      <c r="AV829" s="13" t="s">
        <v>144</v>
      </c>
      <c r="AW829" s="13" t="s">
        <v>36</v>
      </c>
      <c r="AX829" s="13" t="s">
        <v>76</v>
      </c>
      <c r="AY829" s="235" t="s">
        <v>135</v>
      </c>
    </row>
    <row r="830" s="13" customFormat="1">
      <c r="A830" s="13"/>
      <c r="B830" s="224"/>
      <c r="C830" s="225"/>
      <c r="D830" s="226" t="s">
        <v>147</v>
      </c>
      <c r="E830" s="227" t="s">
        <v>19</v>
      </c>
      <c r="F830" s="228" t="s">
        <v>166</v>
      </c>
      <c r="G830" s="225"/>
      <c r="H830" s="229">
        <v>1.1599999999999999</v>
      </c>
      <c r="I830" s="230"/>
      <c r="J830" s="225"/>
      <c r="K830" s="225"/>
      <c r="L830" s="231"/>
      <c r="M830" s="232"/>
      <c r="N830" s="233"/>
      <c r="O830" s="233"/>
      <c r="P830" s="233"/>
      <c r="Q830" s="233"/>
      <c r="R830" s="233"/>
      <c r="S830" s="233"/>
      <c r="T830" s="234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35" t="s">
        <v>147</v>
      </c>
      <c r="AU830" s="235" t="s">
        <v>144</v>
      </c>
      <c r="AV830" s="13" t="s">
        <v>144</v>
      </c>
      <c r="AW830" s="13" t="s">
        <v>36</v>
      </c>
      <c r="AX830" s="13" t="s">
        <v>76</v>
      </c>
      <c r="AY830" s="235" t="s">
        <v>135</v>
      </c>
    </row>
    <row r="831" s="13" customFormat="1">
      <c r="A831" s="13"/>
      <c r="B831" s="224"/>
      <c r="C831" s="225"/>
      <c r="D831" s="226" t="s">
        <v>147</v>
      </c>
      <c r="E831" s="227" t="s">
        <v>19</v>
      </c>
      <c r="F831" s="228" t="s">
        <v>167</v>
      </c>
      <c r="G831" s="225"/>
      <c r="H831" s="229">
        <v>3.23</v>
      </c>
      <c r="I831" s="230"/>
      <c r="J831" s="225"/>
      <c r="K831" s="225"/>
      <c r="L831" s="231"/>
      <c r="M831" s="232"/>
      <c r="N831" s="233"/>
      <c r="O831" s="233"/>
      <c r="P831" s="233"/>
      <c r="Q831" s="233"/>
      <c r="R831" s="233"/>
      <c r="S831" s="233"/>
      <c r="T831" s="234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35" t="s">
        <v>147</v>
      </c>
      <c r="AU831" s="235" t="s">
        <v>144</v>
      </c>
      <c r="AV831" s="13" t="s">
        <v>144</v>
      </c>
      <c r="AW831" s="13" t="s">
        <v>36</v>
      </c>
      <c r="AX831" s="13" t="s">
        <v>76</v>
      </c>
      <c r="AY831" s="235" t="s">
        <v>135</v>
      </c>
    </row>
    <row r="832" s="13" customFormat="1">
      <c r="A832" s="13"/>
      <c r="B832" s="224"/>
      <c r="C832" s="225"/>
      <c r="D832" s="226" t="s">
        <v>147</v>
      </c>
      <c r="E832" s="227" t="s">
        <v>19</v>
      </c>
      <c r="F832" s="228" t="s">
        <v>168</v>
      </c>
      <c r="G832" s="225"/>
      <c r="H832" s="229">
        <v>10.460000000000001</v>
      </c>
      <c r="I832" s="230"/>
      <c r="J832" s="225"/>
      <c r="K832" s="225"/>
      <c r="L832" s="231"/>
      <c r="M832" s="232"/>
      <c r="N832" s="233"/>
      <c r="O832" s="233"/>
      <c r="P832" s="233"/>
      <c r="Q832" s="233"/>
      <c r="R832" s="233"/>
      <c r="S832" s="233"/>
      <c r="T832" s="234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35" t="s">
        <v>147</v>
      </c>
      <c r="AU832" s="235" t="s">
        <v>144</v>
      </c>
      <c r="AV832" s="13" t="s">
        <v>144</v>
      </c>
      <c r="AW832" s="13" t="s">
        <v>36</v>
      </c>
      <c r="AX832" s="13" t="s">
        <v>76</v>
      </c>
      <c r="AY832" s="235" t="s">
        <v>135</v>
      </c>
    </row>
    <row r="833" s="13" customFormat="1">
      <c r="A833" s="13"/>
      <c r="B833" s="224"/>
      <c r="C833" s="225"/>
      <c r="D833" s="226" t="s">
        <v>147</v>
      </c>
      <c r="E833" s="227" t="s">
        <v>19</v>
      </c>
      <c r="F833" s="228" t="s">
        <v>169</v>
      </c>
      <c r="G833" s="225"/>
      <c r="H833" s="229">
        <v>19.699999999999999</v>
      </c>
      <c r="I833" s="230"/>
      <c r="J833" s="225"/>
      <c r="K833" s="225"/>
      <c r="L833" s="231"/>
      <c r="M833" s="232"/>
      <c r="N833" s="233"/>
      <c r="O833" s="233"/>
      <c r="P833" s="233"/>
      <c r="Q833" s="233"/>
      <c r="R833" s="233"/>
      <c r="S833" s="233"/>
      <c r="T833" s="234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35" t="s">
        <v>147</v>
      </c>
      <c r="AU833" s="235" t="s">
        <v>144</v>
      </c>
      <c r="AV833" s="13" t="s">
        <v>144</v>
      </c>
      <c r="AW833" s="13" t="s">
        <v>36</v>
      </c>
      <c r="AX833" s="13" t="s">
        <v>76</v>
      </c>
      <c r="AY833" s="235" t="s">
        <v>135</v>
      </c>
    </row>
    <row r="834" s="13" customFormat="1">
      <c r="A834" s="13"/>
      <c r="B834" s="224"/>
      <c r="C834" s="225"/>
      <c r="D834" s="226" t="s">
        <v>147</v>
      </c>
      <c r="E834" s="227" t="s">
        <v>19</v>
      </c>
      <c r="F834" s="228" t="s">
        <v>170</v>
      </c>
      <c r="G834" s="225"/>
      <c r="H834" s="229">
        <v>2</v>
      </c>
      <c r="I834" s="230"/>
      <c r="J834" s="225"/>
      <c r="K834" s="225"/>
      <c r="L834" s="231"/>
      <c r="M834" s="232"/>
      <c r="N834" s="233"/>
      <c r="O834" s="233"/>
      <c r="P834" s="233"/>
      <c r="Q834" s="233"/>
      <c r="R834" s="233"/>
      <c r="S834" s="233"/>
      <c r="T834" s="234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35" t="s">
        <v>147</v>
      </c>
      <c r="AU834" s="235" t="s">
        <v>144</v>
      </c>
      <c r="AV834" s="13" t="s">
        <v>144</v>
      </c>
      <c r="AW834" s="13" t="s">
        <v>36</v>
      </c>
      <c r="AX834" s="13" t="s">
        <v>76</v>
      </c>
      <c r="AY834" s="235" t="s">
        <v>135</v>
      </c>
    </row>
    <row r="835" s="13" customFormat="1">
      <c r="A835" s="13"/>
      <c r="B835" s="224"/>
      <c r="C835" s="225"/>
      <c r="D835" s="226" t="s">
        <v>147</v>
      </c>
      <c r="E835" s="227" t="s">
        <v>19</v>
      </c>
      <c r="F835" s="228" t="s">
        <v>171</v>
      </c>
      <c r="G835" s="225"/>
      <c r="H835" s="229">
        <v>11.73</v>
      </c>
      <c r="I835" s="230"/>
      <c r="J835" s="225"/>
      <c r="K835" s="225"/>
      <c r="L835" s="231"/>
      <c r="M835" s="232"/>
      <c r="N835" s="233"/>
      <c r="O835" s="233"/>
      <c r="P835" s="233"/>
      <c r="Q835" s="233"/>
      <c r="R835" s="233"/>
      <c r="S835" s="233"/>
      <c r="T835" s="234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35" t="s">
        <v>147</v>
      </c>
      <c r="AU835" s="235" t="s">
        <v>144</v>
      </c>
      <c r="AV835" s="13" t="s">
        <v>144</v>
      </c>
      <c r="AW835" s="13" t="s">
        <v>36</v>
      </c>
      <c r="AX835" s="13" t="s">
        <v>76</v>
      </c>
      <c r="AY835" s="235" t="s">
        <v>135</v>
      </c>
    </row>
    <row r="836" s="14" customFormat="1">
      <c r="A836" s="14"/>
      <c r="B836" s="236"/>
      <c r="C836" s="237"/>
      <c r="D836" s="226" t="s">
        <v>147</v>
      </c>
      <c r="E836" s="238" t="s">
        <v>19</v>
      </c>
      <c r="F836" s="239" t="s">
        <v>149</v>
      </c>
      <c r="G836" s="237"/>
      <c r="H836" s="240">
        <v>223.15799999999999</v>
      </c>
      <c r="I836" s="241"/>
      <c r="J836" s="237"/>
      <c r="K836" s="237"/>
      <c r="L836" s="242"/>
      <c r="M836" s="269"/>
      <c r="N836" s="270"/>
      <c r="O836" s="270"/>
      <c r="P836" s="270"/>
      <c r="Q836" s="270"/>
      <c r="R836" s="270"/>
      <c r="S836" s="270"/>
      <c r="T836" s="271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46" t="s">
        <v>147</v>
      </c>
      <c r="AU836" s="246" t="s">
        <v>144</v>
      </c>
      <c r="AV836" s="14" t="s">
        <v>143</v>
      </c>
      <c r="AW836" s="14" t="s">
        <v>36</v>
      </c>
      <c r="AX836" s="14" t="s">
        <v>84</v>
      </c>
      <c r="AY836" s="246" t="s">
        <v>135</v>
      </c>
    </row>
    <row r="837" s="2" customFormat="1" ht="6.96" customHeight="1">
      <c r="A837" s="40"/>
      <c r="B837" s="61"/>
      <c r="C837" s="62"/>
      <c r="D837" s="62"/>
      <c r="E837" s="62"/>
      <c r="F837" s="62"/>
      <c r="G837" s="62"/>
      <c r="H837" s="62"/>
      <c r="I837" s="62"/>
      <c r="J837" s="62"/>
      <c r="K837" s="62"/>
      <c r="L837" s="46"/>
      <c r="M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</row>
  </sheetData>
  <sheetProtection sheet="1" autoFilter="0" formatColumns="0" formatRows="0" objects="1" scenarios="1" spinCount="100000" saltValue="Lb+a06r/MEqxHFo45UTipLoL4iRxQMlHYQKRCUCl6Ozv5eZz42migd21McYcJTP2h3Jtz+JUskKKyOo3w6QjTA==" hashValue="HkIk7B1CtUPnxt2KWISFTxmK9JnpfUG0dEuFLbHCYLpShOmlikdtNRdyyBWXC8k7B3FpNfKut5kbS9/iRN9sUQ==" algorithmName="SHA-512" password="CC35"/>
  <autoFilter ref="C102:K836"/>
  <mergeCells count="9">
    <mergeCell ref="E7:H7"/>
    <mergeCell ref="E9:H9"/>
    <mergeCell ref="E18:H18"/>
    <mergeCell ref="E27:H27"/>
    <mergeCell ref="E48:H48"/>
    <mergeCell ref="E50:H50"/>
    <mergeCell ref="E93:H93"/>
    <mergeCell ref="E95:H95"/>
    <mergeCell ref="L2:V2"/>
  </mergeCells>
  <hyperlinks>
    <hyperlink ref="F107" r:id="rId1" display="https://podminky.urs.cz/item/CS_URS_2025_02/342272205"/>
    <hyperlink ref="F111" r:id="rId2" display="https://podminky.urs.cz/item/CS_URS_2025_02/342272215"/>
    <hyperlink ref="F115" r:id="rId3" display="https://podminky.urs.cz/item/CS_URS_2025_02/342272225"/>
    <hyperlink ref="F120" r:id="rId4" display="https://podminky.urs.cz/item/CS_URS_2025_02/611131121"/>
    <hyperlink ref="F131" r:id="rId5" display="https://podminky.urs.cz/item/CS_URS_2025_02/611142001"/>
    <hyperlink ref="F142" r:id="rId6" display="https://podminky.urs.cz/item/CS_URS_2025_02/611311131"/>
    <hyperlink ref="F153" r:id="rId7" display="https://podminky.urs.cz/item/CS_URS_2025_02/611321121"/>
    <hyperlink ref="F164" r:id="rId8" display="https://podminky.urs.cz/item/CS_URS_2025_02/612131121"/>
    <hyperlink ref="F175" r:id="rId9" display="https://podminky.urs.cz/item/CS_URS_2025_02/612142001"/>
    <hyperlink ref="F186" r:id="rId10" display="https://podminky.urs.cz/item/CS_URS_2025_02/612311131"/>
    <hyperlink ref="F197" r:id="rId11" display="https://podminky.urs.cz/item/CS_URS_2025_02/612321121"/>
    <hyperlink ref="F208" r:id="rId12" display="https://podminky.urs.cz/item/CS_URS_2025_02/613131121"/>
    <hyperlink ref="F215" r:id="rId13" display="https://podminky.urs.cz/item/CS_URS_2025_02/613142001"/>
    <hyperlink ref="F222" r:id="rId14" display="https://podminky.urs.cz/item/CS_URS_2025_02/613311131"/>
    <hyperlink ref="F229" r:id="rId15" display="https://podminky.urs.cz/item/CS_URS_2025_02/613321121"/>
    <hyperlink ref="F236" r:id="rId16" display="https://podminky.urs.cz/item/CS_URS_2025_02/632441220"/>
    <hyperlink ref="F247" r:id="rId17" display="https://podminky.urs.cz/item/CS_URS_2025_02/632441292"/>
    <hyperlink ref="F250" r:id="rId18" display="https://podminky.urs.cz/item/CS_URS_2025_02/632450132"/>
    <hyperlink ref="F261" r:id="rId19" display="https://podminky.urs.cz/item/CS_URS_2025_02/642942611"/>
    <hyperlink ref="F269" r:id="rId20" display="https://podminky.urs.cz/item/CS_URS_2025_02/952901111"/>
    <hyperlink ref="F279" r:id="rId21" display="https://podminky.urs.cz/item/CS_URS_2025_02/976082131"/>
    <hyperlink ref="F281" r:id="rId22" display="https://podminky.urs.cz/item/CS_URS_2025_02/978011191"/>
    <hyperlink ref="F291" r:id="rId23" display="https://podminky.urs.cz/item/CS_URS_2025_02/978013191"/>
    <hyperlink ref="F305" r:id="rId24" display="https://podminky.urs.cz/item/CS_URS_2025_02/997013213"/>
    <hyperlink ref="F307" r:id="rId25" display="https://podminky.urs.cz/item/CS_URS_2025_02/997013511"/>
    <hyperlink ref="F309" r:id="rId26" display="https://podminky.urs.cz/item/CS_URS_2025_02/997013509"/>
    <hyperlink ref="F315" r:id="rId27" display="https://podminky.urs.cz/item/CS_URS_2025_02/997013631"/>
    <hyperlink ref="F318" r:id="rId28" display="https://podminky.urs.cz/item/CS_URS_2025_02/998018002"/>
    <hyperlink ref="F322" r:id="rId29" display="https://podminky.urs.cz/item/CS_URS_2025_02/713121111"/>
    <hyperlink ref="F335" r:id="rId30" display="https://podminky.urs.cz/item/CS_URS_2025_02/998713212"/>
    <hyperlink ref="F338" r:id="rId31" display="https://podminky.urs.cz/item/CS_URS_2025_02/725110811"/>
    <hyperlink ref="F340" r:id="rId32" display="https://podminky.urs.cz/item/CS_URS_2025_02/725210821"/>
    <hyperlink ref="F342" r:id="rId33" display="https://podminky.urs.cz/item/CS_URS_2025_02/725220841"/>
    <hyperlink ref="F344" r:id="rId34" display="https://podminky.urs.cz/item/CS_URS_2025_02/725241112"/>
    <hyperlink ref="F346" r:id="rId35" display="https://podminky.urs.cz/item/CS_URS_2025_02/725244523"/>
    <hyperlink ref="F348" r:id="rId36" display="https://podminky.urs.cz/item/CS_URS_2025_02/725310823"/>
    <hyperlink ref="F350" r:id="rId37" display="https://podminky.urs.cz/item/CS_URS_2025_02/725530823"/>
    <hyperlink ref="F352" r:id="rId38" display="https://podminky.urs.cz/item/CS_URS_2025_02/725610810"/>
    <hyperlink ref="F354" r:id="rId39" display="https://podminky.urs.cz/item/CS_URS_2025_02/725820801"/>
    <hyperlink ref="F356" r:id="rId40" display="https://podminky.urs.cz/item/CS_URS_2025_02/725820802"/>
    <hyperlink ref="F358" r:id="rId41" display="https://podminky.urs.cz/item/CS_URS_2025_02/725840860"/>
    <hyperlink ref="F360" r:id="rId42" display="https://podminky.urs.cz/item/CS_URS_2025_02/725860811"/>
    <hyperlink ref="F362" r:id="rId43" display="https://podminky.urs.cz/item/CS_URS_2025_02/725211615"/>
    <hyperlink ref="F364" r:id="rId44" display="https://podminky.urs.cz/item/CS_URS_2025_02/725211701"/>
    <hyperlink ref="F366" r:id="rId45" display="https://podminky.urs.cz/item/CS_URS_2025_02/725811115"/>
    <hyperlink ref="F368" r:id="rId46" display="https://podminky.urs.cz/item/CS_URS_2025_02/725821312"/>
    <hyperlink ref="F370" r:id="rId47" display="https://podminky.urs.cz/item/CS_URS_2025_02/725822611"/>
    <hyperlink ref="F372" r:id="rId48" display="https://podminky.urs.cz/item/CS_URS_2025_02/725841333"/>
    <hyperlink ref="F374" r:id="rId49" display="https://podminky.urs.cz/item/CS_URS_2025_02/725112183"/>
    <hyperlink ref="F376" r:id="rId50" display="https://podminky.urs.cz/item/CS_URS_2025_02/725532116"/>
    <hyperlink ref="F379" r:id="rId51" display="https://podminky.urs.cz/item/CS_URS_2025_02/998725212"/>
    <hyperlink ref="F382" r:id="rId52" display="https://podminky.urs.cz/item/CS_URS_2025_02/733120815"/>
    <hyperlink ref="F387" r:id="rId53" display="https://podminky.urs.cz/item/CS_URS_2025_02/733221102"/>
    <hyperlink ref="F392" r:id="rId54" display="https://podminky.urs.cz/item/CS_URS_2025_02/733291902"/>
    <hyperlink ref="F394" r:id="rId55" display="https://podminky.urs.cz/item/CS_URS_2025_02/998733212"/>
    <hyperlink ref="F397" r:id="rId56" display="https://podminky.urs.cz/item/CS_URS_2025_02/734221412"/>
    <hyperlink ref="F400" r:id="rId57" display="https://podminky.urs.cz/item/CS_URS_2025_02/998734212"/>
    <hyperlink ref="F403" r:id="rId58" display="https://podminky.urs.cz/item/CS_URS_2025_02/735151811"/>
    <hyperlink ref="F405" r:id="rId59" display="https://podminky.urs.cz/item/CS_URS_2025_02/735151356"/>
    <hyperlink ref="F407" r:id="rId60" display="https://podminky.urs.cz/item/CS_URS_2025_02/735151359"/>
    <hyperlink ref="F409" r:id="rId61" display="https://podminky.urs.cz/item/CS_URS_2025_02/735164511"/>
    <hyperlink ref="F412" r:id="rId62" display="https://podminky.urs.cz/item/CS_URS_2025_02/998735212"/>
    <hyperlink ref="F415" r:id="rId63" display="https://podminky.urs.cz/item/CS_URS_2025_02/741371871"/>
    <hyperlink ref="F427" r:id="rId64" display="https://podminky.urs.cz/item/CS_URS_2025_02/763411811"/>
    <hyperlink ref="F438" r:id="rId65" display="https://podminky.urs.cz/item/CS_URS_2025_02/998763412"/>
    <hyperlink ref="F441" r:id="rId66" display="https://podminky.urs.cz/item/CS_URS_2025_02/766812840"/>
    <hyperlink ref="F445" r:id="rId67" display="https://podminky.urs.cz/item/CS_URS_2025_02/766825811"/>
    <hyperlink ref="F451" r:id="rId68" display="https://podminky.urs.cz/item/CS_URS_2025_02/766825821"/>
    <hyperlink ref="F456" r:id="rId69" display="https://podminky.urs.cz/item/CS_URS_2025_02/766691914"/>
    <hyperlink ref="F458" r:id="rId70" display="https://podminky.urs.cz/item/CS_URS_2025_02/766660001"/>
    <hyperlink ref="F463" r:id="rId71" display="https://podminky.urs.cz/item/CS_URS_2025_02/766660021"/>
    <hyperlink ref="F469" r:id="rId72" display="https://podminky.urs.cz/item/CS_URS_2025_02/766695213"/>
    <hyperlink ref="F475" r:id="rId73" display="https://podminky.urs.cz/item/CS_URS_2025_02/998766212"/>
    <hyperlink ref="F491" r:id="rId74" display="https://podminky.urs.cz/item/CS_URS_2025_02/766821111"/>
    <hyperlink ref="F493" r:id="rId75" display="https://podminky.urs.cz/item/CS_URS_2025_02/766821142"/>
    <hyperlink ref="F500" r:id="rId76" display="https://podminky.urs.cz/item/CS_URS_2025_02/766821112"/>
    <hyperlink ref="F502" r:id="rId77" display="https://podminky.urs.cz/item/CS_URS_2025_02/766821141"/>
    <hyperlink ref="F509" r:id="rId78" display="https://podminky.urs.cz/item/CS_URS_2025_02/771111011"/>
    <hyperlink ref="F515" r:id="rId79" display="https://podminky.urs.cz/item/CS_URS_2025_02/771121011"/>
    <hyperlink ref="F521" r:id="rId80" display="https://podminky.urs.cz/item/CS_URS_2025_02/771151011"/>
    <hyperlink ref="F527" r:id="rId81" display="https://podminky.urs.cz/item/CS_URS_2025_02/771574416"/>
    <hyperlink ref="F535" r:id="rId82" display="https://podminky.urs.cz/item/CS_URS_2025_02/771577211"/>
    <hyperlink ref="F541" r:id="rId83" display="https://podminky.urs.cz/item/CS_URS_2025_02/771591112"/>
    <hyperlink ref="F547" r:id="rId84" display="https://podminky.urs.cz/item/CS_URS_2025_02/771591241"/>
    <hyperlink ref="F552" r:id="rId85" display="https://podminky.urs.cz/item/CS_URS_2025_02/771591264"/>
    <hyperlink ref="F557" r:id="rId86" display="https://podminky.urs.cz/item/CS_URS_2025_02/771591115"/>
    <hyperlink ref="F563" r:id="rId87" display="https://podminky.urs.cz/item/CS_URS_2025_02/771592011"/>
    <hyperlink ref="F565" r:id="rId88" display="https://podminky.urs.cz/item/CS_URS_2025_02/998771212"/>
    <hyperlink ref="F568" r:id="rId89" display="https://podminky.urs.cz/item/CS_URS_2025_02/775413411"/>
    <hyperlink ref="F578" r:id="rId90" display="https://podminky.urs.cz/item/CS_URS_2025_02/775429121"/>
    <hyperlink ref="F584" r:id="rId91" display="https://podminky.urs.cz/item/CS_URS_2025_02/775541151"/>
    <hyperlink ref="F595" r:id="rId92" display="https://podminky.urs.cz/item/CS_URS_2025_02/775591191"/>
    <hyperlink ref="F605" r:id="rId93" display="https://podminky.urs.cz/item/CS_URS_2025_02/776411111"/>
    <hyperlink ref="F612" r:id="rId94" display="https://podminky.urs.cz/item/CS_URS_2025_02/998775212"/>
    <hyperlink ref="F615" r:id="rId95" display="https://podminky.urs.cz/item/CS_URS_2025_02/776201812"/>
    <hyperlink ref="F624" r:id="rId96" display="https://podminky.urs.cz/item/CS_URS_2025_02/776410811"/>
    <hyperlink ref="F633" r:id="rId97" display="https://podminky.urs.cz/item/CS_URS_2025_02/776991821"/>
    <hyperlink ref="F642" r:id="rId98" display="https://podminky.urs.cz/item/CS_URS_2025_02/998776212"/>
    <hyperlink ref="F645" r:id="rId99" display="https://podminky.urs.cz/item/CS_URS_2025_02/781471810"/>
    <hyperlink ref="F650" r:id="rId100" display="https://podminky.urs.cz/item/CS_URS_2025_02/781111011"/>
    <hyperlink ref="F656" r:id="rId101" display="https://podminky.urs.cz/item/CS_URS_2025_02/781121011"/>
    <hyperlink ref="F662" r:id="rId102" display="https://podminky.urs.cz/item/CS_URS_2025_02/781131112"/>
    <hyperlink ref="F667" r:id="rId103" display="https://podminky.urs.cz/item/CS_URS_2025_02/781131232"/>
    <hyperlink ref="F672" r:id="rId104" display="https://podminky.urs.cz/item/CS_URS_2025_02/781131251"/>
    <hyperlink ref="F676" r:id="rId105" display="https://podminky.urs.cz/item/CS_URS_2025_02/781492311"/>
    <hyperlink ref="F684" r:id="rId106" display="https://podminky.urs.cz/item/CS_URS_2025_02/781472216"/>
    <hyperlink ref="F692" r:id="rId107" display="https://podminky.urs.cz/item/CS_URS_2025_02/781472291"/>
    <hyperlink ref="F696" r:id="rId108" display="https://podminky.urs.cz/item/CS_URS_2025_02/781493611"/>
    <hyperlink ref="F699" r:id="rId109" display="https://podminky.urs.cz/item/CS_URS_2025_02/781495115"/>
    <hyperlink ref="F705" r:id="rId110" display="https://podminky.urs.cz/item/CS_URS_2025_02/781495141"/>
    <hyperlink ref="F710" r:id="rId111" display="https://podminky.urs.cz/item/CS_URS_2025_02/781495142"/>
    <hyperlink ref="F715" r:id="rId112" display="https://podminky.urs.cz/item/CS_URS_2025_02/781495211"/>
    <hyperlink ref="F717" r:id="rId113" display="https://podminky.urs.cz/item/CS_URS_2025_02/998781202"/>
    <hyperlink ref="F720" r:id="rId114" display="https://podminky.urs.cz/item/CS_URS_2025_02/783301311"/>
    <hyperlink ref="F726" r:id="rId115" display="https://podminky.urs.cz/item/CS_URS_2025_02/783301401"/>
    <hyperlink ref="F732" r:id="rId116" display="https://podminky.urs.cz/item/CS_URS_2025_02/783322101"/>
    <hyperlink ref="F738" r:id="rId117" display="https://podminky.urs.cz/item/CS_URS_2025_02/783324101"/>
    <hyperlink ref="F744" r:id="rId118" display="https://podminky.urs.cz/item/CS_URS_2025_02/783327101"/>
    <hyperlink ref="F750" r:id="rId119" display="https://podminky.urs.cz/item/CS_URS_2025_02/783601713"/>
    <hyperlink ref="F755" r:id="rId120" display="https://podminky.urs.cz/item/CS_URS_2025_02/783624551"/>
    <hyperlink ref="F760" r:id="rId121" display="https://podminky.urs.cz/item/CS_URS_2025_02/783627602"/>
    <hyperlink ref="F765" r:id="rId122" display="https://podminky.urs.cz/item/CS_URS_2025_02/783913161"/>
    <hyperlink ref="F777" r:id="rId123" display="https://podminky.urs.cz/item/CS_URS_2025_02/784171101"/>
    <hyperlink ref="F788" r:id="rId124" display="https://podminky.urs.cz/item/CS_URS_2025_02/784171111"/>
    <hyperlink ref="F806" r:id="rId125" display="https://podminky.urs.cz/item/CS_URS_2025_02/784171121"/>
    <hyperlink ref="F819" r:id="rId126" display="https://podminky.urs.cz/item/CS_URS_2025_02/78422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2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89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 xml:space="preserve">Stavební úpravy b.j. č.4  b BD č.p. 6, Dvorce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1022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6. 10. 2025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39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40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0"/>
      <c r="B27" s="141"/>
      <c r="C27" s="140"/>
      <c r="D27" s="140"/>
      <c r="E27" s="142" t="s">
        <v>41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42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44</v>
      </c>
      <c r="G32" s="40"/>
      <c r="H32" s="40"/>
      <c r="I32" s="147" t="s">
        <v>43</v>
      </c>
      <c r="J32" s="147" t="s">
        <v>45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46</v>
      </c>
      <c r="E33" s="134" t="s">
        <v>47</v>
      </c>
      <c r="F33" s="149">
        <f>ROUND((SUM(BE81:BE94)),  2)</f>
        <v>0</v>
      </c>
      <c r="G33" s="40"/>
      <c r="H33" s="40"/>
      <c r="I33" s="150">
        <v>0.20999999999999999</v>
      </c>
      <c r="J33" s="149">
        <f>ROUND(((SUM(BE81:BE94))*I33),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48</v>
      </c>
      <c r="F34" s="149">
        <f>ROUND((SUM(BF81:BF94)),  2)</f>
        <v>0</v>
      </c>
      <c r="G34" s="40"/>
      <c r="H34" s="40"/>
      <c r="I34" s="150">
        <v>0.12</v>
      </c>
      <c r="J34" s="149">
        <f>ROUND(((SUM(BF81:BF94))*I34),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49</v>
      </c>
      <c r="F35" s="149">
        <f>ROUND((SUM(BG81:BG94)),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50</v>
      </c>
      <c r="F36" s="149">
        <f>ROUND((SUM(BH81:BH94)),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51</v>
      </c>
      <c r="F37" s="149">
        <f>ROUND((SUM(BI81:BI94)),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52</v>
      </c>
      <c r="E39" s="153"/>
      <c r="F39" s="153"/>
      <c r="G39" s="154" t="s">
        <v>53</v>
      </c>
      <c r="H39" s="155" t="s">
        <v>54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 xml:space="preserve">Stavební úpravy b.j. č.4  b BD č.p. 6, Dvorce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SO02 -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Dvorce</v>
      </c>
      <c r="G52" s="42"/>
      <c r="H52" s="42"/>
      <c r="I52" s="34" t="s">
        <v>23</v>
      </c>
      <c r="J52" s="74" t="str">
        <f>IF(J12="","",J12)</f>
        <v>6. 10. 2025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Dvorce</v>
      </c>
      <c r="G54" s="42"/>
      <c r="H54" s="42"/>
      <c r="I54" s="34" t="s">
        <v>33</v>
      </c>
      <c r="J54" s="38" t="str">
        <f>E21</f>
        <v>Ing. Bronislav Böhm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Michal Pešek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93</v>
      </c>
      <c r="D57" s="164"/>
      <c r="E57" s="164"/>
      <c r="F57" s="164"/>
      <c r="G57" s="164"/>
      <c r="H57" s="164"/>
      <c r="I57" s="164"/>
      <c r="J57" s="165" t="s">
        <v>94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74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95</v>
      </c>
    </row>
    <row r="60" s="9" customFormat="1" ht="24.96" customHeight="1">
      <c r="A60" s="9"/>
      <c r="B60" s="167"/>
      <c r="C60" s="168"/>
      <c r="D60" s="169" t="s">
        <v>1023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1024</v>
      </c>
      <c r="E61" s="170"/>
      <c r="F61" s="170"/>
      <c r="G61" s="170"/>
      <c r="H61" s="170"/>
      <c r="I61" s="170"/>
      <c r="J61" s="171">
        <f>J88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120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162" t="str">
        <f>E7</f>
        <v xml:space="preserve">Stavební úpravy b.j. č.4  b BD č.p. 6, Dvorce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90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SO02 - Vedlejší rozpočtové náklady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Dvorce</v>
      </c>
      <c r="G75" s="42"/>
      <c r="H75" s="42"/>
      <c r="I75" s="34" t="s">
        <v>23</v>
      </c>
      <c r="J75" s="74" t="str">
        <f>IF(J12="","",J12)</f>
        <v>6. 10. 2025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Obec Dvorce</v>
      </c>
      <c r="G77" s="42"/>
      <c r="H77" s="42"/>
      <c r="I77" s="34" t="s">
        <v>33</v>
      </c>
      <c r="J77" s="38" t="str">
        <f>E21</f>
        <v>Ing. Bronislav Böhm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31</v>
      </c>
      <c r="D78" s="42"/>
      <c r="E78" s="42"/>
      <c r="F78" s="29" t="str">
        <f>IF(E18="","",E18)</f>
        <v>Vyplň údaj</v>
      </c>
      <c r="G78" s="42"/>
      <c r="H78" s="42"/>
      <c r="I78" s="34" t="s">
        <v>37</v>
      </c>
      <c r="J78" s="38" t="str">
        <f>E24</f>
        <v>Michal Pešek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121</v>
      </c>
      <c r="D80" s="182" t="s">
        <v>61</v>
      </c>
      <c r="E80" s="182" t="s">
        <v>57</v>
      </c>
      <c r="F80" s="182" t="s">
        <v>58</v>
      </c>
      <c r="G80" s="182" t="s">
        <v>122</v>
      </c>
      <c r="H80" s="182" t="s">
        <v>123</v>
      </c>
      <c r="I80" s="182" t="s">
        <v>124</v>
      </c>
      <c r="J80" s="182" t="s">
        <v>94</v>
      </c>
      <c r="K80" s="183" t="s">
        <v>125</v>
      </c>
      <c r="L80" s="184"/>
      <c r="M80" s="94" t="s">
        <v>19</v>
      </c>
      <c r="N80" s="95" t="s">
        <v>46</v>
      </c>
      <c r="O80" s="95" t="s">
        <v>126</v>
      </c>
      <c r="P80" s="95" t="s">
        <v>127</v>
      </c>
      <c r="Q80" s="95" t="s">
        <v>128</v>
      </c>
      <c r="R80" s="95" t="s">
        <v>129</v>
      </c>
      <c r="S80" s="95" t="s">
        <v>130</v>
      </c>
      <c r="T80" s="96" t="s">
        <v>131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132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P82+P88</f>
        <v>0</v>
      </c>
      <c r="Q81" s="98"/>
      <c r="R81" s="187">
        <f>R82+R88</f>
        <v>0</v>
      </c>
      <c r="S81" s="98"/>
      <c r="T81" s="188">
        <f>T82+T88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75</v>
      </c>
      <c r="AU81" s="19" t="s">
        <v>95</v>
      </c>
      <c r="BK81" s="189">
        <f>BK82+BK88</f>
        <v>0</v>
      </c>
    </row>
    <row r="82" s="12" customFormat="1" ht="25.92" customHeight="1">
      <c r="A82" s="12"/>
      <c r="B82" s="190"/>
      <c r="C82" s="191"/>
      <c r="D82" s="192" t="s">
        <v>75</v>
      </c>
      <c r="E82" s="193" t="s">
        <v>1025</v>
      </c>
      <c r="F82" s="193" t="s">
        <v>1026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SUM(P83:P87)</f>
        <v>0</v>
      </c>
      <c r="Q82" s="198"/>
      <c r="R82" s="199">
        <f>SUM(R83:R87)</f>
        <v>0</v>
      </c>
      <c r="S82" s="198"/>
      <c r="T82" s="200">
        <f>SUM(T83:T87)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143</v>
      </c>
      <c r="AT82" s="202" t="s">
        <v>75</v>
      </c>
      <c r="AU82" s="202" t="s">
        <v>76</v>
      </c>
      <c r="AY82" s="201" t="s">
        <v>135</v>
      </c>
      <c r="BK82" s="203">
        <f>SUM(BK83:BK87)</f>
        <v>0</v>
      </c>
    </row>
    <row r="83" s="2" customFormat="1" ht="37.8" customHeight="1">
      <c r="A83" s="40"/>
      <c r="B83" s="41"/>
      <c r="C83" s="206" t="s">
        <v>84</v>
      </c>
      <c r="D83" s="206" t="s">
        <v>138</v>
      </c>
      <c r="E83" s="207" t="s">
        <v>1027</v>
      </c>
      <c r="F83" s="208" t="s">
        <v>1028</v>
      </c>
      <c r="G83" s="209" t="s">
        <v>341</v>
      </c>
      <c r="H83" s="210">
        <v>1</v>
      </c>
      <c r="I83" s="211"/>
      <c r="J83" s="212">
        <f>ROUND(I83*H83,2)</f>
        <v>0</v>
      </c>
      <c r="K83" s="208" t="s">
        <v>19</v>
      </c>
      <c r="L83" s="46"/>
      <c r="M83" s="213" t="s">
        <v>19</v>
      </c>
      <c r="N83" s="214" t="s">
        <v>48</v>
      </c>
      <c r="O83" s="86"/>
      <c r="P83" s="215">
        <f>O83*H83</f>
        <v>0</v>
      </c>
      <c r="Q83" s="215">
        <v>0</v>
      </c>
      <c r="R83" s="215">
        <f>Q83*H83</f>
        <v>0</v>
      </c>
      <c r="S83" s="215">
        <v>0</v>
      </c>
      <c r="T83" s="216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17" t="s">
        <v>1029</v>
      </c>
      <c r="AT83" s="217" t="s">
        <v>138</v>
      </c>
      <c r="AU83" s="217" t="s">
        <v>84</v>
      </c>
      <c r="AY83" s="19" t="s">
        <v>135</v>
      </c>
      <c r="BE83" s="218">
        <f>IF(N83="základní",J83,0)</f>
        <v>0</v>
      </c>
      <c r="BF83" s="218">
        <f>IF(N83="snížená",J83,0)</f>
        <v>0</v>
      </c>
      <c r="BG83" s="218">
        <f>IF(N83="zákl. přenesená",J83,0)</f>
        <v>0</v>
      </c>
      <c r="BH83" s="218">
        <f>IF(N83="sníž. přenesená",J83,0)</f>
        <v>0</v>
      </c>
      <c r="BI83" s="218">
        <f>IF(N83="nulová",J83,0)</f>
        <v>0</v>
      </c>
      <c r="BJ83" s="19" t="s">
        <v>144</v>
      </c>
      <c r="BK83" s="218">
        <f>ROUND(I83*H83,2)</f>
        <v>0</v>
      </c>
      <c r="BL83" s="19" t="s">
        <v>1029</v>
      </c>
      <c r="BM83" s="217" t="s">
        <v>1030</v>
      </c>
    </row>
    <row r="84" s="2" customFormat="1">
      <c r="A84" s="40"/>
      <c r="B84" s="41"/>
      <c r="C84" s="42"/>
      <c r="D84" s="226" t="s">
        <v>266</v>
      </c>
      <c r="E84" s="42"/>
      <c r="F84" s="267" t="s">
        <v>1031</v>
      </c>
      <c r="G84" s="42"/>
      <c r="H84" s="42"/>
      <c r="I84" s="221"/>
      <c r="J84" s="42"/>
      <c r="K84" s="42"/>
      <c r="L84" s="46"/>
      <c r="M84" s="222"/>
      <c r="N84" s="223"/>
      <c r="O84" s="86"/>
      <c r="P84" s="86"/>
      <c r="Q84" s="86"/>
      <c r="R84" s="86"/>
      <c r="S84" s="86"/>
      <c r="T84" s="87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266</v>
      </c>
      <c r="AU84" s="19" t="s">
        <v>84</v>
      </c>
    </row>
    <row r="85" s="2" customFormat="1" ht="24.15" customHeight="1">
      <c r="A85" s="40"/>
      <c r="B85" s="41"/>
      <c r="C85" s="206" t="s">
        <v>144</v>
      </c>
      <c r="D85" s="206" t="s">
        <v>138</v>
      </c>
      <c r="E85" s="207" t="s">
        <v>1032</v>
      </c>
      <c r="F85" s="208" t="s">
        <v>1033</v>
      </c>
      <c r="G85" s="209" t="s">
        <v>341</v>
      </c>
      <c r="H85" s="210">
        <v>1</v>
      </c>
      <c r="I85" s="211"/>
      <c r="J85" s="212">
        <f>ROUND(I85*H85,2)</f>
        <v>0</v>
      </c>
      <c r="K85" s="208" t="s">
        <v>19</v>
      </c>
      <c r="L85" s="46"/>
      <c r="M85" s="213" t="s">
        <v>19</v>
      </c>
      <c r="N85" s="214" t="s">
        <v>48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1029</v>
      </c>
      <c r="AT85" s="217" t="s">
        <v>138</v>
      </c>
      <c r="AU85" s="217" t="s">
        <v>84</v>
      </c>
      <c r="AY85" s="19" t="s">
        <v>135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144</v>
      </c>
      <c r="BK85" s="218">
        <f>ROUND(I85*H85,2)</f>
        <v>0</v>
      </c>
      <c r="BL85" s="19" t="s">
        <v>1029</v>
      </c>
      <c r="BM85" s="217" t="s">
        <v>1034</v>
      </c>
    </row>
    <row r="86" s="2" customFormat="1" ht="49.05" customHeight="1">
      <c r="A86" s="40"/>
      <c r="B86" s="41"/>
      <c r="C86" s="206" t="s">
        <v>136</v>
      </c>
      <c r="D86" s="206" t="s">
        <v>138</v>
      </c>
      <c r="E86" s="207" t="s">
        <v>1035</v>
      </c>
      <c r="F86" s="208" t="s">
        <v>1036</v>
      </c>
      <c r="G86" s="209" t="s">
        <v>341</v>
      </c>
      <c r="H86" s="210">
        <v>1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48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1029</v>
      </c>
      <c r="AT86" s="217" t="s">
        <v>138</v>
      </c>
      <c r="AU86" s="217" t="s">
        <v>84</v>
      </c>
      <c r="AY86" s="19" t="s">
        <v>135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144</v>
      </c>
      <c r="BK86" s="218">
        <f>ROUND(I86*H86,2)</f>
        <v>0</v>
      </c>
      <c r="BL86" s="19" t="s">
        <v>1029</v>
      </c>
      <c r="BM86" s="217" t="s">
        <v>1037</v>
      </c>
    </row>
    <row r="87" s="2" customFormat="1">
      <c r="A87" s="40"/>
      <c r="B87" s="41"/>
      <c r="C87" s="42"/>
      <c r="D87" s="226" t="s">
        <v>266</v>
      </c>
      <c r="E87" s="42"/>
      <c r="F87" s="267" t="s">
        <v>1038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266</v>
      </c>
      <c r="AU87" s="19" t="s">
        <v>84</v>
      </c>
    </row>
    <row r="88" s="12" customFormat="1" ht="25.92" customHeight="1">
      <c r="A88" s="12"/>
      <c r="B88" s="190"/>
      <c r="C88" s="191"/>
      <c r="D88" s="192" t="s">
        <v>75</v>
      </c>
      <c r="E88" s="193" t="s">
        <v>1039</v>
      </c>
      <c r="F88" s="193" t="s">
        <v>1040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SUM(P89:P94)</f>
        <v>0</v>
      </c>
      <c r="Q88" s="198"/>
      <c r="R88" s="199">
        <f>SUM(R89:R94)</f>
        <v>0</v>
      </c>
      <c r="S88" s="198"/>
      <c r="T88" s="200">
        <f>SUM(T89:T94)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172</v>
      </c>
      <c r="AT88" s="202" t="s">
        <v>75</v>
      </c>
      <c r="AU88" s="202" t="s">
        <v>76</v>
      </c>
      <c r="AY88" s="201" t="s">
        <v>135</v>
      </c>
      <c r="BK88" s="203">
        <f>SUM(BK89:BK94)</f>
        <v>0</v>
      </c>
    </row>
    <row r="89" s="2" customFormat="1" ht="78" customHeight="1">
      <c r="A89" s="40"/>
      <c r="B89" s="41"/>
      <c r="C89" s="206" t="s">
        <v>143</v>
      </c>
      <c r="D89" s="206" t="s">
        <v>138</v>
      </c>
      <c r="E89" s="207" t="s">
        <v>1041</v>
      </c>
      <c r="F89" s="208" t="s">
        <v>1042</v>
      </c>
      <c r="G89" s="209" t="s">
        <v>341</v>
      </c>
      <c r="H89" s="210">
        <v>1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48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143</v>
      </c>
      <c r="AT89" s="217" t="s">
        <v>138</v>
      </c>
      <c r="AU89" s="217" t="s">
        <v>84</v>
      </c>
      <c r="AY89" s="19" t="s">
        <v>135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144</v>
      </c>
      <c r="BK89" s="218">
        <f>ROUND(I89*H89,2)</f>
        <v>0</v>
      </c>
      <c r="BL89" s="19" t="s">
        <v>143</v>
      </c>
      <c r="BM89" s="217" t="s">
        <v>144</v>
      </c>
    </row>
    <row r="90" s="2" customFormat="1" ht="49.05" customHeight="1">
      <c r="A90" s="40"/>
      <c r="B90" s="41"/>
      <c r="C90" s="206" t="s">
        <v>172</v>
      </c>
      <c r="D90" s="206" t="s">
        <v>138</v>
      </c>
      <c r="E90" s="207" t="s">
        <v>1043</v>
      </c>
      <c r="F90" s="208" t="s">
        <v>1044</v>
      </c>
      <c r="G90" s="209" t="s">
        <v>341</v>
      </c>
      <c r="H90" s="210">
        <v>1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48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143</v>
      </c>
      <c r="AT90" s="217" t="s">
        <v>138</v>
      </c>
      <c r="AU90" s="217" t="s">
        <v>84</v>
      </c>
      <c r="AY90" s="19" t="s">
        <v>135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144</v>
      </c>
      <c r="BK90" s="218">
        <f>ROUND(I90*H90,2)</f>
        <v>0</v>
      </c>
      <c r="BL90" s="19" t="s">
        <v>143</v>
      </c>
      <c r="BM90" s="217" t="s">
        <v>143</v>
      </c>
    </row>
    <row r="91" s="2" customFormat="1" ht="44.25" customHeight="1">
      <c r="A91" s="40"/>
      <c r="B91" s="41"/>
      <c r="C91" s="206" t="s">
        <v>156</v>
      </c>
      <c r="D91" s="206" t="s">
        <v>138</v>
      </c>
      <c r="E91" s="207" t="s">
        <v>1045</v>
      </c>
      <c r="F91" s="208" t="s">
        <v>1046</v>
      </c>
      <c r="G91" s="209" t="s">
        <v>341</v>
      </c>
      <c r="H91" s="210">
        <v>1</v>
      </c>
      <c r="I91" s="211"/>
      <c r="J91" s="212">
        <f>ROUND(I91*H91,2)</f>
        <v>0</v>
      </c>
      <c r="K91" s="208" t="s">
        <v>19</v>
      </c>
      <c r="L91" s="46"/>
      <c r="M91" s="213" t="s">
        <v>19</v>
      </c>
      <c r="N91" s="214" t="s">
        <v>48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143</v>
      </c>
      <c r="AT91" s="217" t="s">
        <v>138</v>
      </c>
      <c r="AU91" s="217" t="s">
        <v>84</v>
      </c>
      <c r="AY91" s="19" t="s">
        <v>135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144</v>
      </c>
      <c r="BK91" s="218">
        <f>ROUND(I91*H91,2)</f>
        <v>0</v>
      </c>
      <c r="BL91" s="19" t="s">
        <v>143</v>
      </c>
      <c r="BM91" s="217" t="s">
        <v>156</v>
      </c>
    </row>
    <row r="92" s="2" customFormat="1" ht="44.25" customHeight="1">
      <c r="A92" s="40"/>
      <c r="B92" s="41"/>
      <c r="C92" s="206" t="s">
        <v>181</v>
      </c>
      <c r="D92" s="206" t="s">
        <v>138</v>
      </c>
      <c r="E92" s="207" t="s">
        <v>1047</v>
      </c>
      <c r="F92" s="208" t="s">
        <v>1048</v>
      </c>
      <c r="G92" s="209" t="s">
        <v>341</v>
      </c>
      <c r="H92" s="210">
        <v>1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48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143</v>
      </c>
      <c r="AT92" s="217" t="s">
        <v>138</v>
      </c>
      <c r="AU92" s="217" t="s">
        <v>84</v>
      </c>
      <c r="AY92" s="19" t="s">
        <v>135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144</v>
      </c>
      <c r="BK92" s="218">
        <f>ROUND(I92*H92,2)</f>
        <v>0</v>
      </c>
      <c r="BL92" s="19" t="s">
        <v>143</v>
      </c>
      <c r="BM92" s="217" t="s">
        <v>187</v>
      </c>
    </row>
    <row r="93" s="2" customFormat="1" ht="33" customHeight="1">
      <c r="A93" s="40"/>
      <c r="B93" s="41"/>
      <c r="C93" s="206" t="s">
        <v>187</v>
      </c>
      <c r="D93" s="206" t="s">
        <v>138</v>
      </c>
      <c r="E93" s="207" t="s">
        <v>1049</v>
      </c>
      <c r="F93" s="208" t="s">
        <v>1050</v>
      </c>
      <c r="G93" s="209" t="s">
        <v>341</v>
      </c>
      <c r="H93" s="210">
        <v>1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48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143</v>
      </c>
      <c r="AT93" s="217" t="s">
        <v>138</v>
      </c>
      <c r="AU93" s="217" t="s">
        <v>84</v>
      </c>
      <c r="AY93" s="19" t="s">
        <v>135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144</v>
      </c>
      <c r="BK93" s="218">
        <f>ROUND(I93*H93,2)</f>
        <v>0</v>
      </c>
      <c r="BL93" s="19" t="s">
        <v>143</v>
      </c>
      <c r="BM93" s="217" t="s">
        <v>162</v>
      </c>
    </row>
    <row r="94" s="2" customFormat="1">
      <c r="A94" s="40"/>
      <c r="B94" s="41"/>
      <c r="C94" s="42"/>
      <c r="D94" s="226" t="s">
        <v>266</v>
      </c>
      <c r="E94" s="42"/>
      <c r="F94" s="267" t="s">
        <v>1051</v>
      </c>
      <c r="G94" s="42"/>
      <c r="H94" s="42"/>
      <c r="I94" s="221"/>
      <c r="J94" s="42"/>
      <c r="K94" s="42"/>
      <c r="L94" s="46"/>
      <c r="M94" s="272"/>
      <c r="N94" s="273"/>
      <c r="O94" s="274"/>
      <c r="P94" s="274"/>
      <c r="Q94" s="274"/>
      <c r="R94" s="274"/>
      <c r="S94" s="274"/>
      <c r="T94" s="275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266</v>
      </c>
      <c r="AU94" s="19" t="s">
        <v>84</v>
      </c>
    </row>
    <row r="95" s="2" customFormat="1" ht="6.96" customHeight="1">
      <c r="A95" s="40"/>
      <c r="B95" s="61"/>
      <c r="C95" s="62"/>
      <c r="D95" s="62"/>
      <c r="E95" s="62"/>
      <c r="F95" s="62"/>
      <c r="G95" s="62"/>
      <c r="H95" s="62"/>
      <c r="I95" s="62"/>
      <c r="J95" s="62"/>
      <c r="K95" s="62"/>
      <c r="L95" s="46"/>
      <c r="M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</sheetData>
  <sheetProtection sheet="1" autoFilter="0" formatColumns="0" formatRows="0" objects="1" scenarios="1" spinCount="100000" saltValue="cYLO+upNqJv70vCLPbf6vRBuUYaFY6OorcOc/xO3DHwSbZZTWbXEDb4qI5892ZNs7E0amYn8JcneDPxotC8L0A==" hashValue="/fDFkzjwmyhYPfcviEJ/KcFHvW21qGxY+NaeXXFn3cjeOvAwWBp2sdfrBGq6nwTFQP76knfpgeWlfAZX31pzcQ==" algorithmName="SHA-512" password="CC35"/>
  <autoFilter ref="C80:K9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6" customWidth="1"/>
    <col min="2" max="2" width="1.667969" style="276" customWidth="1"/>
    <col min="3" max="4" width="5" style="276" customWidth="1"/>
    <col min="5" max="5" width="11.66016" style="276" customWidth="1"/>
    <col min="6" max="6" width="9.160156" style="276" customWidth="1"/>
    <col min="7" max="7" width="5" style="276" customWidth="1"/>
    <col min="8" max="8" width="77.83203" style="276" customWidth="1"/>
    <col min="9" max="10" width="20" style="276" customWidth="1"/>
    <col min="11" max="11" width="1.667969" style="276" customWidth="1"/>
  </cols>
  <sheetData>
    <row r="1" s="1" customFormat="1" ht="37.5" customHeight="1"/>
    <row r="2" s="1" customFormat="1" ht="7.5" customHeight="1">
      <c r="B2" s="277"/>
      <c r="C2" s="278"/>
      <c r="D2" s="278"/>
      <c r="E2" s="278"/>
      <c r="F2" s="278"/>
      <c r="G2" s="278"/>
      <c r="H2" s="278"/>
      <c r="I2" s="278"/>
      <c r="J2" s="278"/>
      <c r="K2" s="279"/>
    </row>
    <row r="3" s="16" customFormat="1" ht="45" customHeight="1">
      <c r="B3" s="280"/>
      <c r="C3" s="281" t="s">
        <v>1052</v>
      </c>
      <c r="D3" s="281"/>
      <c r="E3" s="281"/>
      <c r="F3" s="281"/>
      <c r="G3" s="281"/>
      <c r="H3" s="281"/>
      <c r="I3" s="281"/>
      <c r="J3" s="281"/>
      <c r="K3" s="282"/>
    </row>
    <row r="4" s="1" customFormat="1" ht="25.5" customHeight="1">
      <c r="B4" s="283"/>
      <c r="C4" s="284" t="s">
        <v>1053</v>
      </c>
      <c r="D4" s="284"/>
      <c r="E4" s="284"/>
      <c r="F4" s="284"/>
      <c r="G4" s="284"/>
      <c r="H4" s="284"/>
      <c r="I4" s="284"/>
      <c r="J4" s="284"/>
      <c r="K4" s="285"/>
    </row>
    <row r="5" s="1" customFormat="1" ht="5.25" customHeight="1">
      <c r="B5" s="283"/>
      <c r="C5" s="286"/>
      <c r="D5" s="286"/>
      <c r="E5" s="286"/>
      <c r="F5" s="286"/>
      <c r="G5" s="286"/>
      <c r="H5" s="286"/>
      <c r="I5" s="286"/>
      <c r="J5" s="286"/>
      <c r="K5" s="285"/>
    </row>
    <row r="6" s="1" customFormat="1" ht="15" customHeight="1">
      <c r="B6" s="283"/>
      <c r="C6" s="287" t="s">
        <v>1054</v>
      </c>
      <c r="D6" s="287"/>
      <c r="E6" s="287"/>
      <c r="F6" s="287"/>
      <c r="G6" s="287"/>
      <c r="H6" s="287"/>
      <c r="I6" s="287"/>
      <c r="J6" s="287"/>
      <c r="K6" s="285"/>
    </row>
    <row r="7" s="1" customFormat="1" ht="15" customHeight="1">
      <c r="B7" s="288"/>
      <c r="C7" s="287" t="s">
        <v>1055</v>
      </c>
      <c r="D7" s="287"/>
      <c r="E7" s="287"/>
      <c r="F7" s="287"/>
      <c r="G7" s="287"/>
      <c r="H7" s="287"/>
      <c r="I7" s="287"/>
      <c r="J7" s="287"/>
      <c r="K7" s="285"/>
    </row>
    <row r="8" s="1" customFormat="1" ht="12.75" customHeight="1">
      <c r="B8" s="288"/>
      <c r="C8" s="287"/>
      <c r="D8" s="287"/>
      <c r="E8" s="287"/>
      <c r="F8" s="287"/>
      <c r="G8" s="287"/>
      <c r="H8" s="287"/>
      <c r="I8" s="287"/>
      <c r="J8" s="287"/>
      <c r="K8" s="285"/>
    </row>
    <row r="9" s="1" customFormat="1" ht="15" customHeight="1">
      <c r="B9" s="288"/>
      <c r="C9" s="287" t="s">
        <v>1056</v>
      </c>
      <c r="D9" s="287"/>
      <c r="E9" s="287"/>
      <c r="F9" s="287"/>
      <c r="G9" s="287"/>
      <c r="H9" s="287"/>
      <c r="I9" s="287"/>
      <c r="J9" s="287"/>
      <c r="K9" s="285"/>
    </row>
    <row r="10" s="1" customFormat="1" ht="15" customHeight="1">
      <c r="B10" s="288"/>
      <c r="C10" s="287"/>
      <c r="D10" s="287" t="s">
        <v>1057</v>
      </c>
      <c r="E10" s="287"/>
      <c r="F10" s="287"/>
      <c r="G10" s="287"/>
      <c r="H10" s="287"/>
      <c r="I10" s="287"/>
      <c r="J10" s="287"/>
      <c r="K10" s="285"/>
    </row>
    <row r="11" s="1" customFormat="1" ht="15" customHeight="1">
      <c r="B11" s="288"/>
      <c r="C11" s="289"/>
      <c r="D11" s="287" t="s">
        <v>1058</v>
      </c>
      <c r="E11" s="287"/>
      <c r="F11" s="287"/>
      <c r="G11" s="287"/>
      <c r="H11" s="287"/>
      <c r="I11" s="287"/>
      <c r="J11" s="287"/>
      <c r="K11" s="285"/>
    </row>
    <row r="12" s="1" customFormat="1" ht="15" customHeight="1">
      <c r="B12" s="288"/>
      <c r="C12" s="289"/>
      <c r="D12" s="287"/>
      <c r="E12" s="287"/>
      <c r="F12" s="287"/>
      <c r="G12" s="287"/>
      <c r="H12" s="287"/>
      <c r="I12" s="287"/>
      <c r="J12" s="287"/>
      <c r="K12" s="285"/>
    </row>
    <row r="13" s="1" customFormat="1" ht="15" customHeight="1">
      <c r="B13" s="288"/>
      <c r="C13" s="289"/>
      <c r="D13" s="290" t="s">
        <v>1059</v>
      </c>
      <c r="E13" s="287"/>
      <c r="F13" s="287"/>
      <c r="G13" s="287"/>
      <c r="H13" s="287"/>
      <c r="I13" s="287"/>
      <c r="J13" s="287"/>
      <c r="K13" s="285"/>
    </row>
    <row r="14" s="1" customFormat="1" ht="12.75" customHeight="1">
      <c r="B14" s="288"/>
      <c r="C14" s="289"/>
      <c r="D14" s="289"/>
      <c r="E14" s="289"/>
      <c r="F14" s="289"/>
      <c r="G14" s="289"/>
      <c r="H14" s="289"/>
      <c r="I14" s="289"/>
      <c r="J14" s="289"/>
      <c r="K14" s="285"/>
    </row>
    <row r="15" s="1" customFormat="1" ht="15" customHeight="1">
      <c r="B15" s="288"/>
      <c r="C15" s="289"/>
      <c r="D15" s="287" t="s">
        <v>1060</v>
      </c>
      <c r="E15" s="287"/>
      <c r="F15" s="287"/>
      <c r="G15" s="287"/>
      <c r="H15" s="287"/>
      <c r="I15" s="287"/>
      <c r="J15" s="287"/>
      <c r="K15" s="285"/>
    </row>
    <row r="16" s="1" customFormat="1" ht="15" customHeight="1">
      <c r="B16" s="288"/>
      <c r="C16" s="289"/>
      <c r="D16" s="287" t="s">
        <v>1061</v>
      </c>
      <c r="E16" s="287"/>
      <c r="F16" s="287"/>
      <c r="G16" s="287"/>
      <c r="H16" s="287"/>
      <c r="I16" s="287"/>
      <c r="J16" s="287"/>
      <c r="K16" s="285"/>
    </row>
    <row r="17" s="1" customFormat="1" ht="15" customHeight="1">
      <c r="B17" s="288"/>
      <c r="C17" s="289"/>
      <c r="D17" s="287" t="s">
        <v>1062</v>
      </c>
      <c r="E17" s="287"/>
      <c r="F17" s="287"/>
      <c r="G17" s="287"/>
      <c r="H17" s="287"/>
      <c r="I17" s="287"/>
      <c r="J17" s="287"/>
      <c r="K17" s="285"/>
    </row>
    <row r="18" s="1" customFormat="1" ht="15" customHeight="1">
      <c r="B18" s="288"/>
      <c r="C18" s="289"/>
      <c r="D18" s="289"/>
      <c r="E18" s="291" t="s">
        <v>83</v>
      </c>
      <c r="F18" s="287" t="s">
        <v>1063</v>
      </c>
      <c r="G18" s="287"/>
      <c r="H18" s="287"/>
      <c r="I18" s="287"/>
      <c r="J18" s="287"/>
      <c r="K18" s="285"/>
    </row>
    <row r="19" s="1" customFormat="1" ht="15" customHeight="1">
      <c r="B19" s="288"/>
      <c r="C19" s="289"/>
      <c r="D19" s="289"/>
      <c r="E19" s="291" t="s">
        <v>1064</v>
      </c>
      <c r="F19" s="287" t="s">
        <v>1065</v>
      </c>
      <c r="G19" s="287"/>
      <c r="H19" s="287"/>
      <c r="I19" s="287"/>
      <c r="J19" s="287"/>
      <c r="K19" s="285"/>
    </row>
    <row r="20" s="1" customFormat="1" ht="15" customHeight="1">
      <c r="B20" s="288"/>
      <c r="C20" s="289"/>
      <c r="D20" s="289"/>
      <c r="E20" s="291" t="s">
        <v>1066</v>
      </c>
      <c r="F20" s="287" t="s">
        <v>1067</v>
      </c>
      <c r="G20" s="287"/>
      <c r="H20" s="287"/>
      <c r="I20" s="287"/>
      <c r="J20" s="287"/>
      <c r="K20" s="285"/>
    </row>
    <row r="21" s="1" customFormat="1" ht="15" customHeight="1">
      <c r="B21" s="288"/>
      <c r="C21" s="289"/>
      <c r="D21" s="289"/>
      <c r="E21" s="291" t="s">
        <v>1068</v>
      </c>
      <c r="F21" s="287" t="s">
        <v>1069</v>
      </c>
      <c r="G21" s="287"/>
      <c r="H21" s="287"/>
      <c r="I21" s="287"/>
      <c r="J21" s="287"/>
      <c r="K21" s="285"/>
    </row>
    <row r="22" s="1" customFormat="1" ht="15" customHeight="1">
      <c r="B22" s="288"/>
      <c r="C22" s="289"/>
      <c r="D22" s="289"/>
      <c r="E22" s="291" t="s">
        <v>1025</v>
      </c>
      <c r="F22" s="287" t="s">
        <v>1070</v>
      </c>
      <c r="G22" s="287"/>
      <c r="H22" s="287"/>
      <c r="I22" s="287"/>
      <c r="J22" s="287"/>
      <c r="K22" s="285"/>
    </row>
    <row r="23" s="1" customFormat="1" ht="15" customHeight="1">
      <c r="B23" s="288"/>
      <c r="C23" s="289"/>
      <c r="D23" s="289"/>
      <c r="E23" s="291" t="s">
        <v>1071</v>
      </c>
      <c r="F23" s="287" t="s">
        <v>1072</v>
      </c>
      <c r="G23" s="287"/>
      <c r="H23" s="287"/>
      <c r="I23" s="287"/>
      <c r="J23" s="287"/>
      <c r="K23" s="285"/>
    </row>
    <row r="24" s="1" customFormat="1" ht="12.75" customHeight="1">
      <c r="B24" s="288"/>
      <c r="C24" s="289"/>
      <c r="D24" s="289"/>
      <c r="E24" s="289"/>
      <c r="F24" s="289"/>
      <c r="G24" s="289"/>
      <c r="H24" s="289"/>
      <c r="I24" s="289"/>
      <c r="J24" s="289"/>
      <c r="K24" s="285"/>
    </row>
    <row r="25" s="1" customFormat="1" ht="15" customHeight="1">
      <c r="B25" s="288"/>
      <c r="C25" s="287" t="s">
        <v>1073</v>
      </c>
      <c r="D25" s="287"/>
      <c r="E25" s="287"/>
      <c r="F25" s="287"/>
      <c r="G25" s="287"/>
      <c r="H25" s="287"/>
      <c r="I25" s="287"/>
      <c r="J25" s="287"/>
      <c r="K25" s="285"/>
    </row>
    <row r="26" s="1" customFormat="1" ht="15" customHeight="1">
      <c r="B26" s="288"/>
      <c r="C26" s="287" t="s">
        <v>1074</v>
      </c>
      <c r="D26" s="287"/>
      <c r="E26" s="287"/>
      <c r="F26" s="287"/>
      <c r="G26" s="287"/>
      <c r="H26" s="287"/>
      <c r="I26" s="287"/>
      <c r="J26" s="287"/>
      <c r="K26" s="285"/>
    </row>
    <row r="27" s="1" customFormat="1" ht="15" customHeight="1">
      <c r="B27" s="288"/>
      <c r="C27" s="287"/>
      <c r="D27" s="287" t="s">
        <v>1075</v>
      </c>
      <c r="E27" s="287"/>
      <c r="F27" s="287"/>
      <c r="G27" s="287"/>
      <c r="H27" s="287"/>
      <c r="I27" s="287"/>
      <c r="J27" s="287"/>
      <c r="K27" s="285"/>
    </row>
    <row r="28" s="1" customFormat="1" ht="15" customHeight="1">
      <c r="B28" s="288"/>
      <c r="C28" s="289"/>
      <c r="D28" s="287" t="s">
        <v>1076</v>
      </c>
      <c r="E28" s="287"/>
      <c r="F28" s="287"/>
      <c r="G28" s="287"/>
      <c r="H28" s="287"/>
      <c r="I28" s="287"/>
      <c r="J28" s="287"/>
      <c r="K28" s="285"/>
    </row>
    <row r="29" s="1" customFormat="1" ht="12.75" customHeight="1">
      <c r="B29" s="288"/>
      <c r="C29" s="289"/>
      <c r="D29" s="289"/>
      <c r="E29" s="289"/>
      <c r="F29" s="289"/>
      <c r="G29" s="289"/>
      <c r="H29" s="289"/>
      <c r="I29" s="289"/>
      <c r="J29" s="289"/>
      <c r="K29" s="285"/>
    </row>
    <row r="30" s="1" customFormat="1" ht="15" customHeight="1">
      <c r="B30" s="288"/>
      <c r="C30" s="289"/>
      <c r="D30" s="287" t="s">
        <v>1077</v>
      </c>
      <c r="E30" s="287"/>
      <c r="F30" s="287"/>
      <c r="G30" s="287"/>
      <c r="H30" s="287"/>
      <c r="I30" s="287"/>
      <c r="J30" s="287"/>
      <c r="K30" s="285"/>
    </row>
    <row r="31" s="1" customFormat="1" ht="15" customHeight="1">
      <c r="B31" s="288"/>
      <c r="C31" s="289"/>
      <c r="D31" s="287" t="s">
        <v>1078</v>
      </c>
      <c r="E31" s="287"/>
      <c r="F31" s="287"/>
      <c r="G31" s="287"/>
      <c r="H31" s="287"/>
      <c r="I31" s="287"/>
      <c r="J31" s="287"/>
      <c r="K31" s="285"/>
    </row>
    <row r="32" s="1" customFormat="1" ht="12.75" customHeight="1">
      <c r="B32" s="288"/>
      <c r="C32" s="289"/>
      <c r="D32" s="289"/>
      <c r="E32" s="289"/>
      <c r="F32" s="289"/>
      <c r="G32" s="289"/>
      <c r="H32" s="289"/>
      <c r="I32" s="289"/>
      <c r="J32" s="289"/>
      <c r="K32" s="285"/>
    </row>
    <row r="33" s="1" customFormat="1" ht="15" customHeight="1">
      <c r="B33" s="288"/>
      <c r="C33" s="289"/>
      <c r="D33" s="287" t="s">
        <v>1079</v>
      </c>
      <c r="E33" s="287"/>
      <c r="F33" s="287"/>
      <c r="G33" s="287"/>
      <c r="H33" s="287"/>
      <c r="I33" s="287"/>
      <c r="J33" s="287"/>
      <c r="K33" s="285"/>
    </row>
    <row r="34" s="1" customFormat="1" ht="15" customHeight="1">
      <c r="B34" s="288"/>
      <c r="C34" s="289"/>
      <c r="D34" s="287" t="s">
        <v>1080</v>
      </c>
      <c r="E34" s="287"/>
      <c r="F34" s="287"/>
      <c r="G34" s="287"/>
      <c r="H34" s="287"/>
      <c r="I34" s="287"/>
      <c r="J34" s="287"/>
      <c r="K34" s="285"/>
    </row>
    <row r="35" s="1" customFormat="1" ht="15" customHeight="1">
      <c r="B35" s="288"/>
      <c r="C35" s="289"/>
      <c r="D35" s="287" t="s">
        <v>1081</v>
      </c>
      <c r="E35" s="287"/>
      <c r="F35" s="287"/>
      <c r="G35" s="287"/>
      <c r="H35" s="287"/>
      <c r="I35" s="287"/>
      <c r="J35" s="287"/>
      <c r="K35" s="285"/>
    </row>
    <row r="36" s="1" customFormat="1" ht="15" customHeight="1">
      <c r="B36" s="288"/>
      <c r="C36" s="289"/>
      <c r="D36" s="287"/>
      <c r="E36" s="290" t="s">
        <v>121</v>
      </c>
      <c r="F36" s="287"/>
      <c r="G36" s="287" t="s">
        <v>1082</v>
      </c>
      <c r="H36" s="287"/>
      <c r="I36" s="287"/>
      <c r="J36" s="287"/>
      <c r="K36" s="285"/>
    </row>
    <row r="37" s="1" customFormat="1" ht="30.75" customHeight="1">
      <c r="B37" s="288"/>
      <c r="C37" s="289"/>
      <c r="D37" s="287"/>
      <c r="E37" s="290" t="s">
        <v>1083</v>
      </c>
      <c r="F37" s="287"/>
      <c r="G37" s="287" t="s">
        <v>1084</v>
      </c>
      <c r="H37" s="287"/>
      <c r="I37" s="287"/>
      <c r="J37" s="287"/>
      <c r="K37" s="285"/>
    </row>
    <row r="38" s="1" customFormat="1" ht="15" customHeight="1">
      <c r="B38" s="288"/>
      <c r="C38" s="289"/>
      <c r="D38" s="287"/>
      <c r="E38" s="290" t="s">
        <v>57</v>
      </c>
      <c r="F38" s="287"/>
      <c r="G38" s="287" t="s">
        <v>1085</v>
      </c>
      <c r="H38" s="287"/>
      <c r="I38" s="287"/>
      <c r="J38" s="287"/>
      <c r="K38" s="285"/>
    </row>
    <row r="39" s="1" customFormat="1" ht="15" customHeight="1">
      <c r="B39" s="288"/>
      <c r="C39" s="289"/>
      <c r="D39" s="287"/>
      <c r="E39" s="290" t="s">
        <v>58</v>
      </c>
      <c r="F39" s="287"/>
      <c r="G39" s="287" t="s">
        <v>1086</v>
      </c>
      <c r="H39" s="287"/>
      <c r="I39" s="287"/>
      <c r="J39" s="287"/>
      <c r="K39" s="285"/>
    </row>
    <row r="40" s="1" customFormat="1" ht="15" customHeight="1">
      <c r="B40" s="288"/>
      <c r="C40" s="289"/>
      <c r="D40" s="287"/>
      <c r="E40" s="290" t="s">
        <v>122</v>
      </c>
      <c r="F40" s="287"/>
      <c r="G40" s="287" t="s">
        <v>1087</v>
      </c>
      <c r="H40" s="287"/>
      <c r="I40" s="287"/>
      <c r="J40" s="287"/>
      <c r="K40" s="285"/>
    </row>
    <row r="41" s="1" customFormat="1" ht="15" customHeight="1">
      <c r="B41" s="288"/>
      <c r="C41" s="289"/>
      <c r="D41" s="287"/>
      <c r="E41" s="290" t="s">
        <v>123</v>
      </c>
      <c r="F41" s="287"/>
      <c r="G41" s="287" t="s">
        <v>1088</v>
      </c>
      <c r="H41" s="287"/>
      <c r="I41" s="287"/>
      <c r="J41" s="287"/>
      <c r="K41" s="285"/>
    </row>
    <row r="42" s="1" customFormat="1" ht="15" customHeight="1">
      <c r="B42" s="288"/>
      <c r="C42" s="289"/>
      <c r="D42" s="287"/>
      <c r="E42" s="290" t="s">
        <v>1089</v>
      </c>
      <c r="F42" s="287"/>
      <c r="G42" s="287" t="s">
        <v>1090</v>
      </c>
      <c r="H42" s="287"/>
      <c r="I42" s="287"/>
      <c r="J42" s="287"/>
      <c r="K42" s="285"/>
    </row>
    <row r="43" s="1" customFormat="1" ht="15" customHeight="1">
      <c r="B43" s="288"/>
      <c r="C43" s="289"/>
      <c r="D43" s="287"/>
      <c r="E43" s="290"/>
      <c r="F43" s="287"/>
      <c r="G43" s="287" t="s">
        <v>1091</v>
      </c>
      <c r="H43" s="287"/>
      <c r="I43" s="287"/>
      <c r="J43" s="287"/>
      <c r="K43" s="285"/>
    </row>
    <row r="44" s="1" customFormat="1" ht="15" customHeight="1">
      <c r="B44" s="288"/>
      <c r="C44" s="289"/>
      <c r="D44" s="287"/>
      <c r="E44" s="290" t="s">
        <v>1092</v>
      </c>
      <c r="F44" s="287"/>
      <c r="G44" s="287" t="s">
        <v>1093</v>
      </c>
      <c r="H44" s="287"/>
      <c r="I44" s="287"/>
      <c r="J44" s="287"/>
      <c r="K44" s="285"/>
    </row>
    <row r="45" s="1" customFormat="1" ht="15" customHeight="1">
      <c r="B45" s="288"/>
      <c r="C45" s="289"/>
      <c r="D45" s="287"/>
      <c r="E45" s="290" t="s">
        <v>125</v>
      </c>
      <c r="F45" s="287"/>
      <c r="G45" s="287" t="s">
        <v>1094</v>
      </c>
      <c r="H45" s="287"/>
      <c r="I45" s="287"/>
      <c r="J45" s="287"/>
      <c r="K45" s="285"/>
    </row>
    <row r="46" s="1" customFormat="1" ht="12.75" customHeight="1">
      <c r="B46" s="288"/>
      <c r="C46" s="289"/>
      <c r="D46" s="287"/>
      <c r="E46" s="287"/>
      <c r="F46" s="287"/>
      <c r="G46" s="287"/>
      <c r="H46" s="287"/>
      <c r="I46" s="287"/>
      <c r="J46" s="287"/>
      <c r="K46" s="285"/>
    </row>
    <row r="47" s="1" customFormat="1" ht="15" customHeight="1">
      <c r="B47" s="288"/>
      <c r="C47" s="289"/>
      <c r="D47" s="287" t="s">
        <v>1095</v>
      </c>
      <c r="E47" s="287"/>
      <c r="F47" s="287"/>
      <c r="G47" s="287"/>
      <c r="H47" s="287"/>
      <c r="I47" s="287"/>
      <c r="J47" s="287"/>
      <c r="K47" s="285"/>
    </row>
    <row r="48" s="1" customFormat="1" ht="15" customHeight="1">
      <c r="B48" s="288"/>
      <c r="C48" s="289"/>
      <c r="D48" s="289"/>
      <c r="E48" s="287" t="s">
        <v>1096</v>
      </c>
      <c r="F48" s="287"/>
      <c r="G48" s="287"/>
      <c r="H48" s="287"/>
      <c r="I48" s="287"/>
      <c r="J48" s="287"/>
      <c r="K48" s="285"/>
    </row>
    <row r="49" s="1" customFormat="1" ht="15" customHeight="1">
      <c r="B49" s="288"/>
      <c r="C49" s="289"/>
      <c r="D49" s="289"/>
      <c r="E49" s="287" t="s">
        <v>1097</v>
      </c>
      <c r="F49" s="287"/>
      <c r="G49" s="287"/>
      <c r="H49" s="287"/>
      <c r="I49" s="287"/>
      <c r="J49" s="287"/>
      <c r="K49" s="285"/>
    </row>
    <row r="50" s="1" customFormat="1" ht="15" customHeight="1">
      <c r="B50" s="288"/>
      <c r="C50" s="289"/>
      <c r="D50" s="289"/>
      <c r="E50" s="287" t="s">
        <v>1098</v>
      </c>
      <c r="F50" s="287"/>
      <c r="G50" s="287"/>
      <c r="H50" s="287"/>
      <c r="I50" s="287"/>
      <c r="J50" s="287"/>
      <c r="K50" s="285"/>
    </row>
    <row r="51" s="1" customFormat="1" ht="15" customHeight="1">
      <c r="B51" s="288"/>
      <c r="C51" s="289"/>
      <c r="D51" s="287" t="s">
        <v>1099</v>
      </c>
      <c r="E51" s="287"/>
      <c r="F51" s="287"/>
      <c r="G51" s="287"/>
      <c r="H51" s="287"/>
      <c r="I51" s="287"/>
      <c r="J51" s="287"/>
      <c r="K51" s="285"/>
    </row>
    <row r="52" s="1" customFormat="1" ht="25.5" customHeight="1">
      <c r="B52" s="283"/>
      <c r="C52" s="284" t="s">
        <v>1100</v>
      </c>
      <c r="D52" s="284"/>
      <c r="E52" s="284"/>
      <c r="F52" s="284"/>
      <c r="G52" s="284"/>
      <c r="H52" s="284"/>
      <c r="I52" s="284"/>
      <c r="J52" s="284"/>
      <c r="K52" s="285"/>
    </row>
    <row r="53" s="1" customFormat="1" ht="5.25" customHeight="1">
      <c r="B53" s="283"/>
      <c r="C53" s="286"/>
      <c r="D53" s="286"/>
      <c r="E53" s="286"/>
      <c r="F53" s="286"/>
      <c r="G53" s="286"/>
      <c r="H53" s="286"/>
      <c r="I53" s="286"/>
      <c r="J53" s="286"/>
      <c r="K53" s="285"/>
    </row>
    <row r="54" s="1" customFormat="1" ht="15" customHeight="1">
      <c r="B54" s="283"/>
      <c r="C54" s="287" t="s">
        <v>1101</v>
      </c>
      <c r="D54" s="287"/>
      <c r="E54" s="287"/>
      <c r="F54" s="287"/>
      <c r="G54" s="287"/>
      <c r="H54" s="287"/>
      <c r="I54" s="287"/>
      <c r="J54" s="287"/>
      <c r="K54" s="285"/>
    </row>
    <row r="55" s="1" customFormat="1" ht="15" customHeight="1">
      <c r="B55" s="283"/>
      <c r="C55" s="287" t="s">
        <v>1102</v>
      </c>
      <c r="D55" s="287"/>
      <c r="E55" s="287"/>
      <c r="F55" s="287"/>
      <c r="G55" s="287"/>
      <c r="H55" s="287"/>
      <c r="I55" s="287"/>
      <c r="J55" s="287"/>
      <c r="K55" s="285"/>
    </row>
    <row r="56" s="1" customFormat="1" ht="12.75" customHeight="1">
      <c r="B56" s="283"/>
      <c r="C56" s="287"/>
      <c r="D56" s="287"/>
      <c r="E56" s="287"/>
      <c r="F56" s="287"/>
      <c r="G56" s="287"/>
      <c r="H56" s="287"/>
      <c r="I56" s="287"/>
      <c r="J56" s="287"/>
      <c r="K56" s="285"/>
    </row>
    <row r="57" s="1" customFormat="1" ht="15" customHeight="1">
      <c r="B57" s="283"/>
      <c r="C57" s="287" t="s">
        <v>1103</v>
      </c>
      <c r="D57" s="287"/>
      <c r="E57" s="287"/>
      <c r="F57" s="287"/>
      <c r="G57" s="287"/>
      <c r="H57" s="287"/>
      <c r="I57" s="287"/>
      <c r="J57" s="287"/>
      <c r="K57" s="285"/>
    </row>
    <row r="58" s="1" customFormat="1" ht="15" customHeight="1">
      <c r="B58" s="283"/>
      <c r="C58" s="289"/>
      <c r="D58" s="287" t="s">
        <v>1104</v>
      </c>
      <c r="E58" s="287"/>
      <c r="F58" s="287"/>
      <c r="G58" s="287"/>
      <c r="H58" s="287"/>
      <c r="I58" s="287"/>
      <c r="J58" s="287"/>
      <c r="K58" s="285"/>
    </row>
    <row r="59" s="1" customFormat="1" ht="15" customHeight="1">
      <c r="B59" s="283"/>
      <c r="C59" s="289"/>
      <c r="D59" s="287" t="s">
        <v>1105</v>
      </c>
      <c r="E59" s="287"/>
      <c r="F59" s="287"/>
      <c r="G59" s="287"/>
      <c r="H59" s="287"/>
      <c r="I59" s="287"/>
      <c r="J59" s="287"/>
      <c r="K59" s="285"/>
    </row>
    <row r="60" s="1" customFormat="1" ht="15" customHeight="1">
      <c r="B60" s="283"/>
      <c r="C60" s="289"/>
      <c r="D60" s="287" t="s">
        <v>1106</v>
      </c>
      <c r="E60" s="287"/>
      <c r="F60" s="287"/>
      <c r="G60" s="287"/>
      <c r="H60" s="287"/>
      <c r="I60" s="287"/>
      <c r="J60" s="287"/>
      <c r="K60" s="285"/>
    </row>
    <row r="61" s="1" customFormat="1" ht="15" customHeight="1">
      <c r="B61" s="283"/>
      <c r="C61" s="289"/>
      <c r="D61" s="287" t="s">
        <v>1107</v>
      </c>
      <c r="E61" s="287"/>
      <c r="F61" s="287"/>
      <c r="G61" s="287"/>
      <c r="H61" s="287"/>
      <c r="I61" s="287"/>
      <c r="J61" s="287"/>
      <c r="K61" s="285"/>
    </row>
    <row r="62" s="1" customFormat="1" ht="15" customHeight="1">
      <c r="B62" s="283"/>
      <c r="C62" s="289"/>
      <c r="D62" s="292" t="s">
        <v>1108</v>
      </c>
      <c r="E62" s="292"/>
      <c r="F62" s="292"/>
      <c r="G62" s="292"/>
      <c r="H62" s="292"/>
      <c r="I62" s="292"/>
      <c r="J62" s="292"/>
      <c r="K62" s="285"/>
    </row>
    <row r="63" s="1" customFormat="1" ht="15" customHeight="1">
      <c r="B63" s="283"/>
      <c r="C63" s="289"/>
      <c r="D63" s="287" t="s">
        <v>1109</v>
      </c>
      <c r="E63" s="287"/>
      <c r="F63" s="287"/>
      <c r="G63" s="287"/>
      <c r="H63" s="287"/>
      <c r="I63" s="287"/>
      <c r="J63" s="287"/>
      <c r="K63" s="285"/>
    </row>
    <row r="64" s="1" customFormat="1" ht="12.75" customHeight="1">
      <c r="B64" s="283"/>
      <c r="C64" s="289"/>
      <c r="D64" s="289"/>
      <c r="E64" s="293"/>
      <c r="F64" s="289"/>
      <c r="G64" s="289"/>
      <c r="H64" s="289"/>
      <c r="I64" s="289"/>
      <c r="J64" s="289"/>
      <c r="K64" s="285"/>
    </row>
    <row r="65" s="1" customFormat="1" ht="15" customHeight="1">
      <c r="B65" s="283"/>
      <c r="C65" s="289"/>
      <c r="D65" s="287" t="s">
        <v>1110</v>
      </c>
      <c r="E65" s="287"/>
      <c r="F65" s="287"/>
      <c r="G65" s="287"/>
      <c r="H65" s="287"/>
      <c r="I65" s="287"/>
      <c r="J65" s="287"/>
      <c r="K65" s="285"/>
    </row>
    <row r="66" s="1" customFormat="1" ht="15" customHeight="1">
      <c r="B66" s="283"/>
      <c r="C66" s="289"/>
      <c r="D66" s="292" t="s">
        <v>1111</v>
      </c>
      <c r="E66" s="292"/>
      <c r="F66" s="292"/>
      <c r="G66" s="292"/>
      <c r="H66" s="292"/>
      <c r="I66" s="292"/>
      <c r="J66" s="292"/>
      <c r="K66" s="285"/>
    </row>
    <row r="67" s="1" customFormat="1" ht="15" customHeight="1">
      <c r="B67" s="283"/>
      <c r="C67" s="289"/>
      <c r="D67" s="287" t="s">
        <v>1112</v>
      </c>
      <c r="E67" s="287"/>
      <c r="F67" s="287"/>
      <c r="G67" s="287"/>
      <c r="H67" s="287"/>
      <c r="I67" s="287"/>
      <c r="J67" s="287"/>
      <c r="K67" s="285"/>
    </row>
    <row r="68" s="1" customFormat="1" ht="15" customHeight="1">
      <c r="B68" s="283"/>
      <c r="C68" s="289"/>
      <c r="D68" s="287" t="s">
        <v>1113</v>
      </c>
      <c r="E68" s="287"/>
      <c r="F68" s="287"/>
      <c r="G68" s="287"/>
      <c r="H68" s="287"/>
      <c r="I68" s="287"/>
      <c r="J68" s="287"/>
      <c r="K68" s="285"/>
    </row>
    <row r="69" s="1" customFormat="1" ht="15" customHeight="1">
      <c r="B69" s="283"/>
      <c r="C69" s="289"/>
      <c r="D69" s="287" t="s">
        <v>1114</v>
      </c>
      <c r="E69" s="287"/>
      <c r="F69" s="287"/>
      <c r="G69" s="287"/>
      <c r="H69" s="287"/>
      <c r="I69" s="287"/>
      <c r="J69" s="287"/>
      <c r="K69" s="285"/>
    </row>
    <row r="70" s="1" customFormat="1" ht="15" customHeight="1">
      <c r="B70" s="283"/>
      <c r="C70" s="289"/>
      <c r="D70" s="287" t="s">
        <v>1115</v>
      </c>
      <c r="E70" s="287"/>
      <c r="F70" s="287"/>
      <c r="G70" s="287"/>
      <c r="H70" s="287"/>
      <c r="I70" s="287"/>
      <c r="J70" s="287"/>
      <c r="K70" s="285"/>
    </row>
    <row r="71" s="1" customFormat="1" ht="12.75" customHeight="1">
      <c r="B71" s="294"/>
      <c r="C71" s="295"/>
      <c r="D71" s="295"/>
      <c r="E71" s="295"/>
      <c r="F71" s="295"/>
      <c r="G71" s="295"/>
      <c r="H71" s="295"/>
      <c r="I71" s="295"/>
      <c r="J71" s="295"/>
      <c r="K71" s="296"/>
    </row>
    <row r="72" s="1" customFormat="1" ht="18.75" customHeight="1">
      <c r="B72" s="297"/>
      <c r="C72" s="297"/>
      <c r="D72" s="297"/>
      <c r="E72" s="297"/>
      <c r="F72" s="297"/>
      <c r="G72" s="297"/>
      <c r="H72" s="297"/>
      <c r="I72" s="297"/>
      <c r="J72" s="297"/>
      <c r="K72" s="298"/>
    </row>
    <row r="73" s="1" customFormat="1" ht="18.75" customHeight="1">
      <c r="B73" s="298"/>
      <c r="C73" s="298"/>
      <c r="D73" s="298"/>
      <c r="E73" s="298"/>
      <c r="F73" s="298"/>
      <c r="G73" s="298"/>
      <c r="H73" s="298"/>
      <c r="I73" s="298"/>
      <c r="J73" s="298"/>
      <c r="K73" s="298"/>
    </row>
    <row r="74" s="1" customFormat="1" ht="7.5" customHeight="1">
      <c r="B74" s="299"/>
      <c r="C74" s="300"/>
      <c r="D74" s="300"/>
      <c r="E74" s="300"/>
      <c r="F74" s="300"/>
      <c r="G74" s="300"/>
      <c r="H74" s="300"/>
      <c r="I74" s="300"/>
      <c r="J74" s="300"/>
      <c r="K74" s="301"/>
    </row>
    <row r="75" s="1" customFormat="1" ht="45" customHeight="1">
      <c r="B75" s="302"/>
      <c r="C75" s="303" t="s">
        <v>1116</v>
      </c>
      <c r="D75" s="303"/>
      <c r="E75" s="303"/>
      <c r="F75" s="303"/>
      <c r="G75" s="303"/>
      <c r="H75" s="303"/>
      <c r="I75" s="303"/>
      <c r="J75" s="303"/>
      <c r="K75" s="304"/>
    </row>
    <row r="76" s="1" customFormat="1" ht="17.25" customHeight="1">
      <c r="B76" s="302"/>
      <c r="C76" s="305" t="s">
        <v>1117</v>
      </c>
      <c r="D76" s="305"/>
      <c r="E76" s="305"/>
      <c r="F76" s="305" t="s">
        <v>1118</v>
      </c>
      <c r="G76" s="306"/>
      <c r="H76" s="305" t="s">
        <v>58</v>
      </c>
      <c r="I76" s="305" t="s">
        <v>61</v>
      </c>
      <c r="J76" s="305" t="s">
        <v>1119</v>
      </c>
      <c r="K76" s="304"/>
    </row>
    <row r="77" s="1" customFormat="1" ht="17.25" customHeight="1">
      <c r="B77" s="302"/>
      <c r="C77" s="307" t="s">
        <v>1120</v>
      </c>
      <c r="D77" s="307"/>
      <c r="E77" s="307"/>
      <c r="F77" s="308" t="s">
        <v>1121</v>
      </c>
      <c r="G77" s="309"/>
      <c r="H77" s="307"/>
      <c r="I77" s="307"/>
      <c r="J77" s="307" t="s">
        <v>1122</v>
      </c>
      <c r="K77" s="304"/>
    </row>
    <row r="78" s="1" customFormat="1" ht="5.25" customHeight="1">
      <c r="B78" s="302"/>
      <c r="C78" s="310"/>
      <c r="D78" s="310"/>
      <c r="E78" s="310"/>
      <c r="F78" s="310"/>
      <c r="G78" s="311"/>
      <c r="H78" s="310"/>
      <c r="I78" s="310"/>
      <c r="J78" s="310"/>
      <c r="K78" s="304"/>
    </row>
    <row r="79" s="1" customFormat="1" ht="15" customHeight="1">
      <c r="B79" s="302"/>
      <c r="C79" s="290" t="s">
        <v>57</v>
      </c>
      <c r="D79" s="312"/>
      <c r="E79" s="312"/>
      <c r="F79" s="313" t="s">
        <v>1123</v>
      </c>
      <c r="G79" s="314"/>
      <c r="H79" s="290" t="s">
        <v>1124</v>
      </c>
      <c r="I79" s="290" t="s">
        <v>1125</v>
      </c>
      <c r="J79" s="290">
        <v>20</v>
      </c>
      <c r="K79" s="304"/>
    </row>
    <row r="80" s="1" customFormat="1" ht="15" customHeight="1">
      <c r="B80" s="302"/>
      <c r="C80" s="290" t="s">
        <v>1126</v>
      </c>
      <c r="D80" s="290"/>
      <c r="E80" s="290"/>
      <c r="F80" s="313" t="s">
        <v>1123</v>
      </c>
      <c r="G80" s="314"/>
      <c r="H80" s="290" t="s">
        <v>1127</v>
      </c>
      <c r="I80" s="290" t="s">
        <v>1125</v>
      </c>
      <c r="J80" s="290">
        <v>120</v>
      </c>
      <c r="K80" s="304"/>
    </row>
    <row r="81" s="1" customFormat="1" ht="15" customHeight="1">
      <c r="B81" s="315"/>
      <c r="C81" s="290" t="s">
        <v>1128</v>
      </c>
      <c r="D81" s="290"/>
      <c r="E81" s="290"/>
      <c r="F81" s="313" t="s">
        <v>1129</v>
      </c>
      <c r="G81" s="314"/>
      <c r="H81" s="290" t="s">
        <v>1130</v>
      </c>
      <c r="I81" s="290" t="s">
        <v>1125</v>
      </c>
      <c r="J81" s="290">
        <v>50</v>
      </c>
      <c r="K81" s="304"/>
    </row>
    <row r="82" s="1" customFormat="1" ht="15" customHeight="1">
      <c r="B82" s="315"/>
      <c r="C82" s="290" t="s">
        <v>1131</v>
      </c>
      <c r="D82" s="290"/>
      <c r="E82" s="290"/>
      <c r="F82" s="313" t="s">
        <v>1123</v>
      </c>
      <c r="G82" s="314"/>
      <c r="H82" s="290" t="s">
        <v>1132</v>
      </c>
      <c r="I82" s="290" t="s">
        <v>1133</v>
      </c>
      <c r="J82" s="290"/>
      <c r="K82" s="304"/>
    </row>
    <row r="83" s="1" customFormat="1" ht="15" customHeight="1">
      <c r="B83" s="315"/>
      <c r="C83" s="316" t="s">
        <v>1134</v>
      </c>
      <c r="D83" s="316"/>
      <c r="E83" s="316"/>
      <c r="F83" s="317" t="s">
        <v>1129</v>
      </c>
      <c r="G83" s="316"/>
      <c r="H83" s="316" t="s">
        <v>1135</v>
      </c>
      <c r="I83" s="316" t="s">
        <v>1125</v>
      </c>
      <c r="J83" s="316">
        <v>15</v>
      </c>
      <c r="K83" s="304"/>
    </row>
    <row r="84" s="1" customFormat="1" ht="15" customHeight="1">
      <c r="B84" s="315"/>
      <c r="C84" s="316" t="s">
        <v>1136</v>
      </c>
      <c r="D84" s="316"/>
      <c r="E84" s="316"/>
      <c r="F84" s="317" t="s">
        <v>1129</v>
      </c>
      <c r="G84" s="316"/>
      <c r="H84" s="316" t="s">
        <v>1137</v>
      </c>
      <c r="I84" s="316" t="s">
        <v>1125</v>
      </c>
      <c r="J84" s="316">
        <v>15</v>
      </c>
      <c r="K84" s="304"/>
    </row>
    <row r="85" s="1" customFormat="1" ht="15" customHeight="1">
      <c r="B85" s="315"/>
      <c r="C85" s="316" t="s">
        <v>1138</v>
      </c>
      <c r="D85" s="316"/>
      <c r="E85" s="316"/>
      <c r="F85" s="317" t="s">
        <v>1129</v>
      </c>
      <c r="G85" s="316"/>
      <c r="H85" s="316" t="s">
        <v>1139</v>
      </c>
      <c r="I85" s="316" t="s">
        <v>1125</v>
      </c>
      <c r="J85" s="316">
        <v>20</v>
      </c>
      <c r="K85" s="304"/>
    </row>
    <row r="86" s="1" customFormat="1" ht="15" customHeight="1">
      <c r="B86" s="315"/>
      <c r="C86" s="316" t="s">
        <v>1140</v>
      </c>
      <c r="D86" s="316"/>
      <c r="E86" s="316"/>
      <c r="F86" s="317" t="s">
        <v>1129</v>
      </c>
      <c r="G86" s="316"/>
      <c r="H86" s="316" t="s">
        <v>1141</v>
      </c>
      <c r="I86" s="316" t="s">
        <v>1125</v>
      </c>
      <c r="J86" s="316">
        <v>20</v>
      </c>
      <c r="K86" s="304"/>
    </row>
    <row r="87" s="1" customFormat="1" ht="15" customHeight="1">
      <c r="B87" s="315"/>
      <c r="C87" s="290" t="s">
        <v>1142</v>
      </c>
      <c r="D87" s="290"/>
      <c r="E87" s="290"/>
      <c r="F87" s="313" t="s">
        <v>1129</v>
      </c>
      <c r="G87" s="314"/>
      <c r="H87" s="290" t="s">
        <v>1143</v>
      </c>
      <c r="I87" s="290" t="s">
        <v>1125</v>
      </c>
      <c r="J87" s="290">
        <v>50</v>
      </c>
      <c r="K87" s="304"/>
    </row>
    <row r="88" s="1" customFormat="1" ht="15" customHeight="1">
      <c r="B88" s="315"/>
      <c r="C88" s="290" t="s">
        <v>1144</v>
      </c>
      <c r="D88" s="290"/>
      <c r="E88" s="290"/>
      <c r="F88" s="313" t="s">
        <v>1129</v>
      </c>
      <c r="G88" s="314"/>
      <c r="H88" s="290" t="s">
        <v>1145</v>
      </c>
      <c r="I88" s="290" t="s">
        <v>1125</v>
      </c>
      <c r="J88" s="290">
        <v>20</v>
      </c>
      <c r="K88" s="304"/>
    </row>
    <row r="89" s="1" customFormat="1" ht="15" customHeight="1">
      <c r="B89" s="315"/>
      <c r="C89" s="290" t="s">
        <v>1146</v>
      </c>
      <c r="D89" s="290"/>
      <c r="E89" s="290"/>
      <c r="F89" s="313" t="s">
        <v>1129</v>
      </c>
      <c r="G89" s="314"/>
      <c r="H89" s="290" t="s">
        <v>1147</v>
      </c>
      <c r="I89" s="290" t="s">
        <v>1125</v>
      </c>
      <c r="J89" s="290">
        <v>20</v>
      </c>
      <c r="K89" s="304"/>
    </row>
    <row r="90" s="1" customFormat="1" ht="15" customHeight="1">
      <c r="B90" s="315"/>
      <c r="C90" s="290" t="s">
        <v>1148</v>
      </c>
      <c r="D90" s="290"/>
      <c r="E90" s="290"/>
      <c r="F90" s="313" t="s">
        <v>1129</v>
      </c>
      <c r="G90" s="314"/>
      <c r="H90" s="290" t="s">
        <v>1149</v>
      </c>
      <c r="I90" s="290" t="s">
        <v>1125</v>
      </c>
      <c r="J90" s="290">
        <v>50</v>
      </c>
      <c r="K90" s="304"/>
    </row>
    <row r="91" s="1" customFormat="1" ht="15" customHeight="1">
      <c r="B91" s="315"/>
      <c r="C91" s="290" t="s">
        <v>1150</v>
      </c>
      <c r="D91" s="290"/>
      <c r="E91" s="290"/>
      <c r="F91" s="313" t="s">
        <v>1129</v>
      </c>
      <c r="G91" s="314"/>
      <c r="H91" s="290" t="s">
        <v>1150</v>
      </c>
      <c r="I91" s="290" t="s">
        <v>1125</v>
      </c>
      <c r="J91" s="290">
        <v>50</v>
      </c>
      <c r="K91" s="304"/>
    </row>
    <row r="92" s="1" customFormat="1" ht="15" customHeight="1">
      <c r="B92" s="315"/>
      <c r="C92" s="290" t="s">
        <v>1151</v>
      </c>
      <c r="D92" s="290"/>
      <c r="E92" s="290"/>
      <c r="F92" s="313" t="s">
        <v>1129</v>
      </c>
      <c r="G92" s="314"/>
      <c r="H92" s="290" t="s">
        <v>1152</v>
      </c>
      <c r="I92" s="290" t="s">
        <v>1125</v>
      </c>
      <c r="J92" s="290">
        <v>255</v>
      </c>
      <c r="K92" s="304"/>
    </row>
    <row r="93" s="1" customFormat="1" ht="15" customHeight="1">
      <c r="B93" s="315"/>
      <c r="C93" s="290" t="s">
        <v>1153</v>
      </c>
      <c r="D93" s="290"/>
      <c r="E93" s="290"/>
      <c r="F93" s="313" t="s">
        <v>1123</v>
      </c>
      <c r="G93" s="314"/>
      <c r="H93" s="290" t="s">
        <v>1154</v>
      </c>
      <c r="I93" s="290" t="s">
        <v>1155</v>
      </c>
      <c r="J93" s="290"/>
      <c r="K93" s="304"/>
    </row>
    <row r="94" s="1" customFormat="1" ht="15" customHeight="1">
      <c r="B94" s="315"/>
      <c r="C94" s="290" t="s">
        <v>1156</v>
      </c>
      <c r="D94" s="290"/>
      <c r="E94" s="290"/>
      <c r="F94" s="313" t="s">
        <v>1123</v>
      </c>
      <c r="G94" s="314"/>
      <c r="H94" s="290" t="s">
        <v>1157</v>
      </c>
      <c r="I94" s="290" t="s">
        <v>1158</v>
      </c>
      <c r="J94" s="290"/>
      <c r="K94" s="304"/>
    </row>
    <row r="95" s="1" customFormat="1" ht="15" customHeight="1">
      <c r="B95" s="315"/>
      <c r="C95" s="290" t="s">
        <v>1159</v>
      </c>
      <c r="D95" s="290"/>
      <c r="E95" s="290"/>
      <c r="F95" s="313" t="s">
        <v>1123</v>
      </c>
      <c r="G95" s="314"/>
      <c r="H95" s="290" t="s">
        <v>1159</v>
      </c>
      <c r="I95" s="290" t="s">
        <v>1158</v>
      </c>
      <c r="J95" s="290"/>
      <c r="K95" s="304"/>
    </row>
    <row r="96" s="1" customFormat="1" ht="15" customHeight="1">
      <c r="B96" s="315"/>
      <c r="C96" s="290" t="s">
        <v>42</v>
      </c>
      <c r="D96" s="290"/>
      <c r="E96" s="290"/>
      <c r="F96" s="313" t="s">
        <v>1123</v>
      </c>
      <c r="G96" s="314"/>
      <c r="H96" s="290" t="s">
        <v>1160</v>
      </c>
      <c r="I96" s="290" t="s">
        <v>1158</v>
      </c>
      <c r="J96" s="290"/>
      <c r="K96" s="304"/>
    </row>
    <row r="97" s="1" customFormat="1" ht="15" customHeight="1">
      <c r="B97" s="315"/>
      <c r="C97" s="290" t="s">
        <v>52</v>
      </c>
      <c r="D97" s="290"/>
      <c r="E97" s="290"/>
      <c r="F97" s="313" t="s">
        <v>1123</v>
      </c>
      <c r="G97" s="314"/>
      <c r="H97" s="290" t="s">
        <v>1161</v>
      </c>
      <c r="I97" s="290" t="s">
        <v>1158</v>
      </c>
      <c r="J97" s="290"/>
      <c r="K97" s="304"/>
    </row>
    <row r="98" s="1" customFormat="1" ht="15" customHeight="1">
      <c r="B98" s="318"/>
      <c r="C98" s="319"/>
      <c r="D98" s="319"/>
      <c r="E98" s="319"/>
      <c r="F98" s="319"/>
      <c r="G98" s="319"/>
      <c r="H98" s="319"/>
      <c r="I98" s="319"/>
      <c r="J98" s="319"/>
      <c r="K98" s="320"/>
    </row>
    <row r="99" s="1" customFormat="1" ht="18.75" customHeight="1">
      <c r="B99" s="321"/>
      <c r="C99" s="322"/>
      <c r="D99" s="322"/>
      <c r="E99" s="322"/>
      <c r="F99" s="322"/>
      <c r="G99" s="322"/>
      <c r="H99" s="322"/>
      <c r="I99" s="322"/>
      <c r="J99" s="322"/>
      <c r="K99" s="321"/>
    </row>
    <row r="100" s="1" customFormat="1" ht="18.75" customHeight="1"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</row>
    <row r="101" s="1" customFormat="1" ht="7.5" customHeight="1">
      <c r="B101" s="299"/>
      <c r="C101" s="300"/>
      <c r="D101" s="300"/>
      <c r="E101" s="300"/>
      <c r="F101" s="300"/>
      <c r="G101" s="300"/>
      <c r="H101" s="300"/>
      <c r="I101" s="300"/>
      <c r="J101" s="300"/>
      <c r="K101" s="301"/>
    </row>
    <row r="102" s="1" customFormat="1" ht="45" customHeight="1">
      <c r="B102" s="302"/>
      <c r="C102" s="303" t="s">
        <v>1162</v>
      </c>
      <c r="D102" s="303"/>
      <c r="E102" s="303"/>
      <c r="F102" s="303"/>
      <c r="G102" s="303"/>
      <c r="H102" s="303"/>
      <c r="I102" s="303"/>
      <c r="J102" s="303"/>
      <c r="K102" s="304"/>
    </row>
    <row r="103" s="1" customFormat="1" ht="17.25" customHeight="1">
      <c r="B103" s="302"/>
      <c r="C103" s="305" t="s">
        <v>1117</v>
      </c>
      <c r="D103" s="305"/>
      <c r="E103" s="305"/>
      <c r="F103" s="305" t="s">
        <v>1118</v>
      </c>
      <c r="G103" s="306"/>
      <c r="H103" s="305" t="s">
        <v>58</v>
      </c>
      <c r="I103" s="305" t="s">
        <v>61</v>
      </c>
      <c r="J103" s="305" t="s">
        <v>1119</v>
      </c>
      <c r="K103" s="304"/>
    </row>
    <row r="104" s="1" customFormat="1" ht="17.25" customHeight="1">
      <c r="B104" s="302"/>
      <c r="C104" s="307" t="s">
        <v>1120</v>
      </c>
      <c r="D104" s="307"/>
      <c r="E104" s="307"/>
      <c r="F104" s="308" t="s">
        <v>1121</v>
      </c>
      <c r="G104" s="309"/>
      <c r="H104" s="307"/>
      <c r="I104" s="307"/>
      <c r="J104" s="307" t="s">
        <v>1122</v>
      </c>
      <c r="K104" s="304"/>
    </row>
    <row r="105" s="1" customFormat="1" ht="5.25" customHeight="1">
      <c r="B105" s="302"/>
      <c r="C105" s="305"/>
      <c r="D105" s="305"/>
      <c r="E105" s="305"/>
      <c r="F105" s="305"/>
      <c r="G105" s="323"/>
      <c r="H105" s="305"/>
      <c r="I105" s="305"/>
      <c r="J105" s="305"/>
      <c r="K105" s="304"/>
    </row>
    <row r="106" s="1" customFormat="1" ht="15" customHeight="1">
      <c r="B106" s="302"/>
      <c r="C106" s="290" t="s">
        <v>57</v>
      </c>
      <c r="D106" s="312"/>
      <c r="E106" s="312"/>
      <c r="F106" s="313" t="s">
        <v>1123</v>
      </c>
      <c r="G106" s="290"/>
      <c r="H106" s="290" t="s">
        <v>1163</v>
      </c>
      <c r="I106" s="290" t="s">
        <v>1125</v>
      </c>
      <c r="J106" s="290">
        <v>20</v>
      </c>
      <c r="K106" s="304"/>
    </row>
    <row r="107" s="1" customFormat="1" ht="15" customHeight="1">
      <c r="B107" s="302"/>
      <c r="C107" s="290" t="s">
        <v>1126</v>
      </c>
      <c r="D107" s="290"/>
      <c r="E107" s="290"/>
      <c r="F107" s="313" t="s">
        <v>1123</v>
      </c>
      <c r="G107" s="290"/>
      <c r="H107" s="290" t="s">
        <v>1163</v>
      </c>
      <c r="I107" s="290" t="s">
        <v>1125</v>
      </c>
      <c r="J107" s="290">
        <v>120</v>
      </c>
      <c r="K107" s="304"/>
    </row>
    <row r="108" s="1" customFormat="1" ht="15" customHeight="1">
      <c r="B108" s="315"/>
      <c r="C108" s="290" t="s">
        <v>1128</v>
      </c>
      <c r="D108" s="290"/>
      <c r="E108" s="290"/>
      <c r="F108" s="313" t="s">
        <v>1129</v>
      </c>
      <c r="G108" s="290"/>
      <c r="H108" s="290" t="s">
        <v>1163</v>
      </c>
      <c r="I108" s="290" t="s">
        <v>1125</v>
      </c>
      <c r="J108" s="290">
        <v>50</v>
      </c>
      <c r="K108" s="304"/>
    </row>
    <row r="109" s="1" customFormat="1" ht="15" customHeight="1">
      <c r="B109" s="315"/>
      <c r="C109" s="290" t="s">
        <v>1131</v>
      </c>
      <c r="D109" s="290"/>
      <c r="E109" s="290"/>
      <c r="F109" s="313" t="s">
        <v>1123</v>
      </c>
      <c r="G109" s="290"/>
      <c r="H109" s="290" t="s">
        <v>1163</v>
      </c>
      <c r="I109" s="290" t="s">
        <v>1133</v>
      </c>
      <c r="J109" s="290"/>
      <c r="K109" s="304"/>
    </row>
    <row r="110" s="1" customFormat="1" ht="15" customHeight="1">
      <c r="B110" s="315"/>
      <c r="C110" s="290" t="s">
        <v>1142</v>
      </c>
      <c r="D110" s="290"/>
      <c r="E110" s="290"/>
      <c r="F110" s="313" t="s">
        <v>1129</v>
      </c>
      <c r="G110" s="290"/>
      <c r="H110" s="290" t="s">
        <v>1163</v>
      </c>
      <c r="I110" s="290" t="s">
        <v>1125</v>
      </c>
      <c r="J110" s="290">
        <v>50</v>
      </c>
      <c r="K110" s="304"/>
    </row>
    <row r="111" s="1" customFormat="1" ht="15" customHeight="1">
      <c r="B111" s="315"/>
      <c r="C111" s="290" t="s">
        <v>1150</v>
      </c>
      <c r="D111" s="290"/>
      <c r="E111" s="290"/>
      <c r="F111" s="313" t="s">
        <v>1129</v>
      </c>
      <c r="G111" s="290"/>
      <c r="H111" s="290" t="s">
        <v>1163</v>
      </c>
      <c r="I111" s="290" t="s">
        <v>1125</v>
      </c>
      <c r="J111" s="290">
        <v>50</v>
      </c>
      <c r="K111" s="304"/>
    </row>
    <row r="112" s="1" customFormat="1" ht="15" customHeight="1">
      <c r="B112" s="315"/>
      <c r="C112" s="290" t="s">
        <v>1148</v>
      </c>
      <c r="D112" s="290"/>
      <c r="E112" s="290"/>
      <c r="F112" s="313" t="s">
        <v>1129</v>
      </c>
      <c r="G112" s="290"/>
      <c r="H112" s="290" t="s">
        <v>1163</v>
      </c>
      <c r="I112" s="290" t="s">
        <v>1125</v>
      </c>
      <c r="J112" s="290">
        <v>50</v>
      </c>
      <c r="K112" s="304"/>
    </row>
    <row r="113" s="1" customFormat="1" ht="15" customHeight="1">
      <c r="B113" s="315"/>
      <c r="C113" s="290" t="s">
        <v>57</v>
      </c>
      <c r="D113" s="290"/>
      <c r="E113" s="290"/>
      <c r="F113" s="313" t="s">
        <v>1123</v>
      </c>
      <c r="G113" s="290"/>
      <c r="H113" s="290" t="s">
        <v>1164</v>
      </c>
      <c r="I113" s="290" t="s">
        <v>1125</v>
      </c>
      <c r="J113" s="290">
        <v>20</v>
      </c>
      <c r="K113" s="304"/>
    </row>
    <row r="114" s="1" customFormat="1" ht="15" customHeight="1">
      <c r="B114" s="315"/>
      <c r="C114" s="290" t="s">
        <v>1165</v>
      </c>
      <c r="D114" s="290"/>
      <c r="E114" s="290"/>
      <c r="F114" s="313" t="s">
        <v>1123</v>
      </c>
      <c r="G114" s="290"/>
      <c r="H114" s="290" t="s">
        <v>1166</v>
      </c>
      <c r="I114" s="290" t="s">
        <v>1125</v>
      </c>
      <c r="J114" s="290">
        <v>120</v>
      </c>
      <c r="K114" s="304"/>
    </row>
    <row r="115" s="1" customFormat="1" ht="15" customHeight="1">
      <c r="B115" s="315"/>
      <c r="C115" s="290" t="s">
        <v>42</v>
      </c>
      <c r="D115" s="290"/>
      <c r="E115" s="290"/>
      <c r="F115" s="313" t="s">
        <v>1123</v>
      </c>
      <c r="G115" s="290"/>
      <c r="H115" s="290" t="s">
        <v>1167</v>
      </c>
      <c r="I115" s="290" t="s">
        <v>1158</v>
      </c>
      <c r="J115" s="290"/>
      <c r="K115" s="304"/>
    </row>
    <row r="116" s="1" customFormat="1" ht="15" customHeight="1">
      <c r="B116" s="315"/>
      <c r="C116" s="290" t="s">
        <v>52</v>
      </c>
      <c r="D116" s="290"/>
      <c r="E116" s="290"/>
      <c r="F116" s="313" t="s">
        <v>1123</v>
      </c>
      <c r="G116" s="290"/>
      <c r="H116" s="290" t="s">
        <v>1168</v>
      </c>
      <c r="I116" s="290" t="s">
        <v>1158</v>
      </c>
      <c r="J116" s="290"/>
      <c r="K116" s="304"/>
    </row>
    <row r="117" s="1" customFormat="1" ht="15" customHeight="1">
      <c r="B117" s="315"/>
      <c r="C117" s="290" t="s">
        <v>61</v>
      </c>
      <c r="D117" s="290"/>
      <c r="E117" s="290"/>
      <c r="F117" s="313" t="s">
        <v>1123</v>
      </c>
      <c r="G117" s="290"/>
      <c r="H117" s="290" t="s">
        <v>1169</v>
      </c>
      <c r="I117" s="290" t="s">
        <v>1170</v>
      </c>
      <c r="J117" s="290"/>
      <c r="K117" s="304"/>
    </row>
    <row r="118" s="1" customFormat="1" ht="15" customHeight="1">
      <c r="B118" s="318"/>
      <c r="C118" s="324"/>
      <c r="D118" s="324"/>
      <c r="E118" s="324"/>
      <c r="F118" s="324"/>
      <c r="G118" s="324"/>
      <c r="H118" s="324"/>
      <c r="I118" s="324"/>
      <c r="J118" s="324"/>
      <c r="K118" s="320"/>
    </row>
    <row r="119" s="1" customFormat="1" ht="18.75" customHeight="1">
      <c r="B119" s="325"/>
      <c r="C119" s="326"/>
      <c r="D119" s="326"/>
      <c r="E119" s="326"/>
      <c r="F119" s="327"/>
      <c r="G119" s="326"/>
      <c r="H119" s="326"/>
      <c r="I119" s="326"/>
      <c r="J119" s="326"/>
      <c r="K119" s="325"/>
    </row>
    <row r="120" s="1" customFormat="1" ht="18.75" customHeight="1">
      <c r="B120" s="298"/>
      <c r="C120" s="298"/>
      <c r="D120" s="298"/>
      <c r="E120" s="298"/>
      <c r="F120" s="298"/>
      <c r="G120" s="298"/>
      <c r="H120" s="298"/>
      <c r="I120" s="298"/>
      <c r="J120" s="298"/>
      <c r="K120" s="298"/>
    </row>
    <row r="121" s="1" customFormat="1" ht="7.5" customHeight="1">
      <c r="B121" s="328"/>
      <c r="C121" s="329"/>
      <c r="D121" s="329"/>
      <c r="E121" s="329"/>
      <c r="F121" s="329"/>
      <c r="G121" s="329"/>
      <c r="H121" s="329"/>
      <c r="I121" s="329"/>
      <c r="J121" s="329"/>
      <c r="K121" s="330"/>
    </row>
    <row r="122" s="1" customFormat="1" ht="45" customHeight="1">
      <c r="B122" s="331"/>
      <c r="C122" s="281" t="s">
        <v>1171</v>
      </c>
      <c r="D122" s="281"/>
      <c r="E122" s="281"/>
      <c r="F122" s="281"/>
      <c r="G122" s="281"/>
      <c r="H122" s="281"/>
      <c r="I122" s="281"/>
      <c r="J122" s="281"/>
      <c r="K122" s="332"/>
    </row>
    <row r="123" s="1" customFormat="1" ht="17.25" customHeight="1">
      <c r="B123" s="333"/>
      <c r="C123" s="305" t="s">
        <v>1117</v>
      </c>
      <c r="D123" s="305"/>
      <c r="E123" s="305"/>
      <c r="F123" s="305" t="s">
        <v>1118</v>
      </c>
      <c r="G123" s="306"/>
      <c r="H123" s="305" t="s">
        <v>58</v>
      </c>
      <c r="I123" s="305" t="s">
        <v>61</v>
      </c>
      <c r="J123" s="305" t="s">
        <v>1119</v>
      </c>
      <c r="K123" s="334"/>
    </row>
    <row r="124" s="1" customFormat="1" ht="17.25" customHeight="1">
      <c r="B124" s="333"/>
      <c r="C124" s="307" t="s">
        <v>1120</v>
      </c>
      <c r="D124" s="307"/>
      <c r="E124" s="307"/>
      <c r="F124" s="308" t="s">
        <v>1121</v>
      </c>
      <c r="G124" s="309"/>
      <c r="H124" s="307"/>
      <c r="I124" s="307"/>
      <c r="J124" s="307" t="s">
        <v>1122</v>
      </c>
      <c r="K124" s="334"/>
    </row>
    <row r="125" s="1" customFormat="1" ht="5.25" customHeight="1">
      <c r="B125" s="335"/>
      <c r="C125" s="310"/>
      <c r="D125" s="310"/>
      <c r="E125" s="310"/>
      <c r="F125" s="310"/>
      <c r="G125" s="336"/>
      <c r="H125" s="310"/>
      <c r="I125" s="310"/>
      <c r="J125" s="310"/>
      <c r="K125" s="337"/>
    </row>
    <row r="126" s="1" customFormat="1" ht="15" customHeight="1">
      <c r="B126" s="335"/>
      <c r="C126" s="290" t="s">
        <v>1126</v>
      </c>
      <c r="D126" s="312"/>
      <c r="E126" s="312"/>
      <c r="F126" s="313" t="s">
        <v>1123</v>
      </c>
      <c r="G126" s="290"/>
      <c r="H126" s="290" t="s">
        <v>1163</v>
      </c>
      <c r="I126" s="290" t="s">
        <v>1125</v>
      </c>
      <c r="J126" s="290">
        <v>120</v>
      </c>
      <c r="K126" s="338"/>
    </row>
    <row r="127" s="1" customFormat="1" ht="15" customHeight="1">
      <c r="B127" s="335"/>
      <c r="C127" s="290" t="s">
        <v>1172</v>
      </c>
      <c r="D127" s="290"/>
      <c r="E127" s="290"/>
      <c r="F127" s="313" t="s">
        <v>1123</v>
      </c>
      <c r="G127" s="290"/>
      <c r="H127" s="290" t="s">
        <v>1173</v>
      </c>
      <c r="I127" s="290" t="s">
        <v>1125</v>
      </c>
      <c r="J127" s="290" t="s">
        <v>1174</v>
      </c>
      <c r="K127" s="338"/>
    </row>
    <row r="128" s="1" customFormat="1" ht="15" customHeight="1">
      <c r="B128" s="335"/>
      <c r="C128" s="290" t="s">
        <v>1071</v>
      </c>
      <c r="D128" s="290"/>
      <c r="E128" s="290"/>
      <c r="F128" s="313" t="s">
        <v>1123</v>
      </c>
      <c r="G128" s="290"/>
      <c r="H128" s="290" t="s">
        <v>1175</v>
      </c>
      <c r="I128" s="290" t="s">
        <v>1125</v>
      </c>
      <c r="J128" s="290" t="s">
        <v>1174</v>
      </c>
      <c r="K128" s="338"/>
    </row>
    <row r="129" s="1" customFormat="1" ht="15" customHeight="1">
      <c r="B129" s="335"/>
      <c r="C129" s="290" t="s">
        <v>1134</v>
      </c>
      <c r="D129" s="290"/>
      <c r="E129" s="290"/>
      <c r="F129" s="313" t="s">
        <v>1129</v>
      </c>
      <c r="G129" s="290"/>
      <c r="H129" s="290" t="s">
        <v>1135</v>
      </c>
      <c r="I129" s="290" t="s">
        <v>1125</v>
      </c>
      <c r="J129" s="290">
        <v>15</v>
      </c>
      <c r="K129" s="338"/>
    </row>
    <row r="130" s="1" customFormat="1" ht="15" customHeight="1">
      <c r="B130" s="335"/>
      <c r="C130" s="316" t="s">
        <v>1136</v>
      </c>
      <c r="D130" s="316"/>
      <c r="E130" s="316"/>
      <c r="F130" s="317" t="s">
        <v>1129</v>
      </c>
      <c r="G130" s="316"/>
      <c r="H130" s="316" t="s">
        <v>1137</v>
      </c>
      <c r="I130" s="316" t="s">
        <v>1125</v>
      </c>
      <c r="J130" s="316">
        <v>15</v>
      </c>
      <c r="K130" s="338"/>
    </row>
    <row r="131" s="1" customFormat="1" ht="15" customHeight="1">
      <c r="B131" s="335"/>
      <c r="C131" s="316" t="s">
        <v>1138</v>
      </c>
      <c r="D131" s="316"/>
      <c r="E131" s="316"/>
      <c r="F131" s="317" t="s">
        <v>1129</v>
      </c>
      <c r="G131" s="316"/>
      <c r="H131" s="316" t="s">
        <v>1139</v>
      </c>
      <c r="I131" s="316" t="s">
        <v>1125</v>
      </c>
      <c r="J131" s="316">
        <v>20</v>
      </c>
      <c r="K131" s="338"/>
    </row>
    <row r="132" s="1" customFormat="1" ht="15" customHeight="1">
      <c r="B132" s="335"/>
      <c r="C132" s="316" t="s">
        <v>1140</v>
      </c>
      <c r="D132" s="316"/>
      <c r="E132" s="316"/>
      <c r="F132" s="317" t="s">
        <v>1129</v>
      </c>
      <c r="G132" s="316"/>
      <c r="H132" s="316" t="s">
        <v>1141</v>
      </c>
      <c r="I132" s="316" t="s">
        <v>1125</v>
      </c>
      <c r="J132" s="316">
        <v>20</v>
      </c>
      <c r="K132" s="338"/>
    </row>
    <row r="133" s="1" customFormat="1" ht="15" customHeight="1">
      <c r="B133" s="335"/>
      <c r="C133" s="290" t="s">
        <v>1128</v>
      </c>
      <c r="D133" s="290"/>
      <c r="E133" s="290"/>
      <c r="F133" s="313" t="s">
        <v>1129</v>
      </c>
      <c r="G133" s="290"/>
      <c r="H133" s="290" t="s">
        <v>1163</v>
      </c>
      <c r="I133" s="290" t="s">
        <v>1125</v>
      </c>
      <c r="J133" s="290">
        <v>50</v>
      </c>
      <c r="K133" s="338"/>
    </row>
    <row r="134" s="1" customFormat="1" ht="15" customHeight="1">
      <c r="B134" s="335"/>
      <c r="C134" s="290" t="s">
        <v>1142</v>
      </c>
      <c r="D134" s="290"/>
      <c r="E134" s="290"/>
      <c r="F134" s="313" t="s">
        <v>1129</v>
      </c>
      <c r="G134" s="290"/>
      <c r="H134" s="290" t="s">
        <v>1163</v>
      </c>
      <c r="I134" s="290" t="s">
        <v>1125</v>
      </c>
      <c r="J134" s="290">
        <v>50</v>
      </c>
      <c r="K134" s="338"/>
    </row>
    <row r="135" s="1" customFormat="1" ht="15" customHeight="1">
      <c r="B135" s="335"/>
      <c r="C135" s="290" t="s">
        <v>1148</v>
      </c>
      <c r="D135" s="290"/>
      <c r="E135" s="290"/>
      <c r="F135" s="313" t="s">
        <v>1129</v>
      </c>
      <c r="G135" s="290"/>
      <c r="H135" s="290" t="s">
        <v>1163</v>
      </c>
      <c r="I135" s="290" t="s">
        <v>1125</v>
      </c>
      <c r="J135" s="290">
        <v>50</v>
      </c>
      <c r="K135" s="338"/>
    </row>
    <row r="136" s="1" customFormat="1" ht="15" customHeight="1">
      <c r="B136" s="335"/>
      <c r="C136" s="290" t="s">
        <v>1150</v>
      </c>
      <c r="D136" s="290"/>
      <c r="E136" s="290"/>
      <c r="F136" s="313" t="s">
        <v>1129</v>
      </c>
      <c r="G136" s="290"/>
      <c r="H136" s="290" t="s">
        <v>1163</v>
      </c>
      <c r="I136" s="290" t="s">
        <v>1125</v>
      </c>
      <c r="J136" s="290">
        <v>50</v>
      </c>
      <c r="K136" s="338"/>
    </row>
    <row r="137" s="1" customFormat="1" ht="15" customHeight="1">
      <c r="B137" s="335"/>
      <c r="C137" s="290" t="s">
        <v>1151</v>
      </c>
      <c r="D137" s="290"/>
      <c r="E137" s="290"/>
      <c r="F137" s="313" t="s">
        <v>1129</v>
      </c>
      <c r="G137" s="290"/>
      <c r="H137" s="290" t="s">
        <v>1176</v>
      </c>
      <c r="I137" s="290" t="s">
        <v>1125</v>
      </c>
      <c r="J137" s="290">
        <v>255</v>
      </c>
      <c r="K137" s="338"/>
    </row>
    <row r="138" s="1" customFormat="1" ht="15" customHeight="1">
      <c r="B138" s="335"/>
      <c r="C138" s="290" t="s">
        <v>1153</v>
      </c>
      <c r="D138" s="290"/>
      <c r="E138" s="290"/>
      <c r="F138" s="313" t="s">
        <v>1123</v>
      </c>
      <c r="G138" s="290"/>
      <c r="H138" s="290" t="s">
        <v>1177</v>
      </c>
      <c r="I138" s="290" t="s">
        <v>1155</v>
      </c>
      <c r="J138" s="290"/>
      <c r="K138" s="338"/>
    </row>
    <row r="139" s="1" customFormat="1" ht="15" customHeight="1">
      <c r="B139" s="335"/>
      <c r="C139" s="290" t="s">
        <v>1156</v>
      </c>
      <c r="D139" s="290"/>
      <c r="E139" s="290"/>
      <c r="F139" s="313" t="s">
        <v>1123</v>
      </c>
      <c r="G139" s="290"/>
      <c r="H139" s="290" t="s">
        <v>1178</v>
      </c>
      <c r="I139" s="290" t="s">
        <v>1158</v>
      </c>
      <c r="J139" s="290"/>
      <c r="K139" s="338"/>
    </row>
    <row r="140" s="1" customFormat="1" ht="15" customHeight="1">
      <c r="B140" s="335"/>
      <c r="C140" s="290" t="s">
        <v>1159</v>
      </c>
      <c r="D140" s="290"/>
      <c r="E140" s="290"/>
      <c r="F140" s="313" t="s">
        <v>1123</v>
      </c>
      <c r="G140" s="290"/>
      <c r="H140" s="290" t="s">
        <v>1159</v>
      </c>
      <c r="I140" s="290" t="s">
        <v>1158</v>
      </c>
      <c r="J140" s="290"/>
      <c r="K140" s="338"/>
    </row>
    <row r="141" s="1" customFormat="1" ht="15" customHeight="1">
      <c r="B141" s="335"/>
      <c r="C141" s="290" t="s">
        <v>42</v>
      </c>
      <c r="D141" s="290"/>
      <c r="E141" s="290"/>
      <c r="F141" s="313" t="s">
        <v>1123</v>
      </c>
      <c r="G141" s="290"/>
      <c r="H141" s="290" t="s">
        <v>1179</v>
      </c>
      <c r="I141" s="290" t="s">
        <v>1158</v>
      </c>
      <c r="J141" s="290"/>
      <c r="K141" s="338"/>
    </row>
    <row r="142" s="1" customFormat="1" ht="15" customHeight="1">
      <c r="B142" s="335"/>
      <c r="C142" s="290" t="s">
        <v>1180</v>
      </c>
      <c r="D142" s="290"/>
      <c r="E142" s="290"/>
      <c r="F142" s="313" t="s">
        <v>1123</v>
      </c>
      <c r="G142" s="290"/>
      <c r="H142" s="290" t="s">
        <v>1181</v>
      </c>
      <c r="I142" s="290" t="s">
        <v>1158</v>
      </c>
      <c r="J142" s="290"/>
      <c r="K142" s="338"/>
    </row>
    <row r="143" s="1" customFormat="1" ht="15" customHeight="1">
      <c r="B143" s="339"/>
      <c r="C143" s="340"/>
      <c r="D143" s="340"/>
      <c r="E143" s="340"/>
      <c r="F143" s="340"/>
      <c r="G143" s="340"/>
      <c r="H143" s="340"/>
      <c r="I143" s="340"/>
      <c r="J143" s="340"/>
      <c r="K143" s="341"/>
    </row>
    <row r="144" s="1" customFormat="1" ht="18.75" customHeight="1">
      <c r="B144" s="326"/>
      <c r="C144" s="326"/>
      <c r="D144" s="326"/>
      <c r="E144" s="326"/>
      <c r="F144" s="327"/>
      <c r="G144" s="326"/>
      <c r="H144" s="326"/>
      <c r="I144" s="326"/>
      <c r="J144" s="326"/>
      <c r="K144" s="326"/>
    </row>
    <row r="145" s="1" customFormat="1" ht="18.75" customHeight="1">
      <c r="B145" s="298"/>
      <c r="C145" s="298"/>
      <c r="D145" s="298"/>
      <c r="E145" s="298"/>
      <c r="F145" s="298"/>
      <c r="G145" s="298"/>
      <c r="H145" s="298"/>
      <c r="I145" s="298"/>
      <c r="J145" s="298"/>
      <c r="K145" s="298"/>
    </row>
    <row r="146" s="1" customFormat="1" ht="7.5" customHeight="1">
      <c r="B146" s="299"/>
      <c r="C146" s="300"/>
      <c r="D146" s="300"/>
      <c r="E146" s="300"/>
      <c r="F146" s="300"/>
      <c r="G146" s="300"/>
      <c r="H146" s="300"/>
      <c r="I146" s="300"/>
      <c r="J146" s="300"/>
      <c r="K146" s="301"/>
    </row>
    <row r="147" s="1" customFormat="1" ht="45" customHeight="1">
      <c r="B147" s="302"/>
      <c r="C147" s="303" t="s">
        <v>1182</v>
      </c>
      <c r="D147" s="303"/>
      <c r="E147" s="303"/>
      <c r="F147" s="303"/>
      <c r="G147" s="303"/>
      <c r="H147" s="303"/>
      <c r="I147" s="303"/>
      <c r="J147" s="303"/>
      <c r="K147" s="304"/>
    </row>
    <row r="148" s="1" customFormat="1" ht="17.25" customHeight="1">
      <c r="B148" s="302"/>
      <c r="C148" s="305" t="s">
        <v>1117</v>
      </c>
      <c r="D148" s="305"/>
      <c r="E148" s="305"/>
      <c r="F148" s="305" t="s">
        <v>1118</v>
      </c>
      <c r="G148" s="306"/>
      <c r="H148" s="305" t="s">
        <v>58</v>
      </c>
      <c r="I148" s="305" t="s">
        <v>61</v>
      </c>
      <c r="J148" s="305" t="s">
        <v>1119</v>
      </c>
      <c r="K148" s="304"/>
    </row>
    <row r="149" s="1" customFormat="1" ht="17.25" customHeight="1">
      <c r="B149" s="302"/>
      <c r="C149" s="307" t="s">
        <v>1120</v>
      </c>
      <c r="D149" s="307"/>
      <c r="E149" s="307"/>
      <c r="F149" s="308" t="s">
        <v>1121</v>
      </c>
      <c r="G149" s="309"/>
      <c r="H149" s="307"/>
      <c r="I149" s="307"/>
      <c r="J149" s="307" t="s">
        <v>1122</v>
      </c>
      <c r="K149" s="304"/>
    </row>
    <row r="150" s="1" customFormat="1" ht="5.25" customHeight="1">
      <c r="B150" s="315"/>
      <c r="C150" s="310"/>
      <c r="D150" s="310"/>
      <c r="E150" s="310"/>
      <c r="F150" s="310"/>
      <c r="G150" s="311"/>
      <c r="H150" s="310"/>
      <c r="I150" s="310"/>
      <c r="J150" s="310"/>
      <c r="K150" s="338"/>
    </row>
    <row r="151" s="1" customFormat="1" ht="15" customHeight="1">
      <c r="B151" s="315"/>
      <c r="C151" s="342" t="s">
        <v>1126</v>
      </c>
      <c r="D151" s="290"/>
      <c r="E151" s="290"/>
      <c r="F151" s="343" t="s">
        <v>1123</v>
      </c>
      <c r="G151" s="290"/>
      <c r="H151" s="342" t="s">
        <v>1163</v>
      </c>
      <c r="I151" s="342" t="s">
        <v>1125</v>
      </c>
      <c r="J151" s="342">
        <v>120</v>
      </c>
      <c r="K151" s="338"/>
    </row>
    <row r="152" s="1" customFormat="1" ht="15" customHeight="1">
      <c r="B152" s="315"/>
      <c r="C152" s="342" t="s">
        <v>1172</v>
      </c>
      <c r="D152" s="290"/>
      <c r="E152" s="290"/>
      <c r="F152" s="343" t="s">
        <v>1123</v>
      </c>
      <c r="G152" s="290"/>
      <c r="H152" s="342" t="s">
        <v>1183</v>
      </c>
      <c r="I152" s="342" t="s">
        <v>1125</v>
      </c>
      <c r="J152" s="342" t="s">
        <v>1174</v>
      </c>
      <c r="K152" s="338"/>
    </row>
    <row r="153" s="1" customFormat="1" ht="15" customHeight="1">
      <c r="B153" s="315"/>
      <c r="C153" s="342" t="s">
        <v>1071</v>
      </c>
      <c r="D153" s="290"/>
      <c r="E153" s="290"/>
      <c r="F153" s="343" t="s">
        <v>1123</v>
      </c>
      <c r="G153" s="290"/>
      <c r="H153" s="342" t="s">
        <v>1184</v>
      </c>
      <c r="I153" s="342" t="s">
        <v>1125</v>
      </c>
      <c r="J153" s="342" t="s">
        <v>1174</v>
      </c>
      <c r="K153" s="338"/>
    </row>
    <row r="154" s="1" customFormat="1" ht="15" customHeight="1">
      <c r="B154" s="315"/>
      <c r="C154" s="342" t="s">
        <v>1128</v>
      </c>
      <c r="D154" s="290"/>
      <c r="E154" s="290"/>
      <c r="F154" s="343" t="s">
        <v>1129</v>
      </c>
      <c r="G154" s="290"/>
      <c r="H154" s="342" t="s">
        <v>1163</v>
      </c>
      <c r="I154" s="342" t="s">
        <v>1125</v>
      </c>
      <c r="J154" s="342">
        <v>50</v>
      </c>
      <c r="K154" s="338"/>
    </row>
    <row r="155" s="1" customFormat="1" ht="15" customHeight="1">
      <c r="B155" s="315"/>
      <c r="C155" s="342" t="s">
        <v>1131</v>
      </c>
      <c r="D155" s="290"/>
      <c r="E155" s="290"/>
      <c r="F155" s="343" t="s">
        <v>1123</v>
      </c>
      <c r="G155" s="290"/>
      <c r="H155" s="342" t="s">
        <v>1163</v>
      </c>
      <c r="I155" s="342" t="s">
        <v>1133</v>
      </c>
      <c r="J155" s="342"/>
      <c r="K155" s="338"/>
    </row>
    <row r="156" s="1" customFormat="1" ht="15" customHeight="1">
      <c r="B156" s="315"/>
      <c r="C156" s="342" t="s">
        <v>1142</v>
      </c>
      <c r="D156" s="290"/>
      <c r="E156" s="290"/>
      <c r="F156" s="343" t="s">
        <v>1129</v>
      </c>
      <c r="G156" s="290"/>
      <c r="H156" s="342" t="s">
        <v>1163</v>
      </c>
      <c r="I156" s="342" t="s">
        <v>1125</v>
      </c>
      <c r="J156" s="342">
        <v>50</v>
      </c>
      <c r="K156" s="338"/>
    </row>
    <row r="157" s="1" customFormat="1" ht="15" customHeight="1">
      <c r="B157" s="315"/>
      <c r="C157" s="342" t="s">
        <v>1150</v>
      </c>
      <c r="D157" s="290"/>
      <c r="E157" s="290"/>
      <c r="F157" s="343" t="s">
        <v>1129</v>
      </c>
      <c r="G157" s="290"/>
      <c r="H157" s="342" t="s">
        <v>1163</v>
      </c>
      <c r="I157" s="342" t="s">
        <v>1125</v>
      </c>
      <c r="J157" s="342">
        <v>50</v>
      </c>
      <c r="K157" s="338"/>
    </row>
    <row r="158" s="1" customFormat="1" ht="15" customHeight="1">
      <c r="B158" s="315"/>
      <c r="C158" s="342" t="s">
        <v>1148</v>
      </c>
      <c r="D158" s="290"/>
      <c r="E158" s="290"/>
      <c r="F158" s="343" t="s">
        <v>1129</v>
      </c>
      <c r="G158" s="290"/>
      <c r="H158" s="342" t="s">
        <v>1163</v>
      </c>
      <c r="I158" s="342" t="s">
        <v>1125</v>
      </c>
      <c r="J158" s="342">
        <v>50</v>
      </c>
      <c r="K158" s="338"/>
    </row>
    <row r="159" s="1" customFormat="1" ht="15" customHeight="1">
      <c r="B159" s="315"/>
      <c r="C159" s="342" t="s">
        <v>93</v>
      </c>
      <c r="D159" s="290"/>
      <c r="E159" s="290"/>
      <c r="F159" s="343" t="s">
        <v>1123</v>
      </c>
      <c r="G159" s="290"/>
      <c r="H159" s="342" t="s">
        <v>1185</v>
      </c>
      <c r="I159" s="342" t="s">
        <v>1125</v>
      </c>
      <c r="J159" s="342" t="s">
        <v>1186</v>
      </c>
      <c r="K159" s="338"/>
    </row>
    <row r="160" s="1" customFormat="1" ht="15" customHeight="1">
      <c r="B160" s="315"/>
      <c r="C160" s="342" t="s">
        <v>1187</v>
      </c>
      <c r="D160" s="290"/>
      <c r="E160" s="290"/>
      <c r="F160" s="343" t="s">
        <v>1123</v>
      </c>
      <c r="G160" s="290"/>
      <c r="H160" s="342" t="s">
        <v>1188</v>
      </c>
      <c r="I160" s="342" t="s">
        <v>1158</v>
      </c>
      <c r="J160" s="342"/>
      <c r="K160" s="338"/>
    </row>
    <row r="161" s="1" customFormat="1" ht="15" customHeight="1">
      <c r="B161" s="344"/>
      <c r="C161" s="324"/>
      <c r="D161" s="324"/>
      <c r="E161" s="324"/>
      <c r="F161" s="324"/>
      <c r="G161" s="324"/>
      <c r="H161" s="324"/>
      <c r="I161" s="324"/>
      <c r="J161" s="324"/>
      <c r="K161" s="345"/>
    </row>
    <row r="162" s="1" customFormat="1" ht="18.75" customHeight="1">
      <c r="B162" s="326"/>
      <c r="C162" s="336"/>
      <c r="D162" s="336"/>
      <c r="E162" s="336"/>
      <c r="F162" s="346"/>
      <c r="G162" s="336"/>
      <c r="H162" s="336"/>
      <c r="I162" s="336"/>
      <c r="J162" s="336"/>
      <c r="K162" s="326"/>
    </row>
    <row r="163" s="1" customFormat="1" ht="18.75" customHeight="1">
      <c r="B163" s="298"/>
      <c r="C163" s="298"/>
      <c r="D163" s="298"/>
      <c r="E163" s="298"/>
      <c r="F163" s="298"/>
      <c r="G163" s="298"/>
      <c r="H163" s="298"/>
      <c r="I163" s="298"/>
      <c r="J163" s="298"/>
      <c r="K163" s="298"/>
    </row>
    <row r="164" s="1" customFormat="1" ht="7.5" customHeight="1">
      <c r="B164" s="277"/>
      <c r="C164" s="278"/>
      <c r="D164" s="278"/>
      <c r="E164" s="278"/>
      <c r="F164" s="278"/>
      <c r="G164" s="278"/>
      <c r="H164" s="278"/>
      <c r="I164" s="278"/>
      <c r="J164" s="278"/>
      <c r="K164" s="279"/>
    </row>
    <row r="165" s="1" customFormat="1" ht="45" customHeight="1">
      <c r="B165" s="280"/>
      <c r="C165" s="281" t="s">
        <v>1189</v>
      </c>
      <c r="D165" s="281"/>
      <c r="E165" s="281"/>
      <c r="F165" s="281"/>
      <c r="G165" s="281"/>
      <c r="H165" s="281"/>
      <c r="I165" s="281"/>
      <c r="J165" s="281"/>
      <c r="K165" s="282"/>
    </row>
    <row r="166" s="1" customFormat="1" ht="17.25" customHeight="1">
      <c r="B166" s="280"/>
      <c r="C166" s="305" t="s">
        <v>1117</v>
      </c>
      <c r="D166" s="305"/>
      <c r="E166" s="305"/>
      <c r="F166" s="305" t="s">
        <v>1118</v>
      </c>
      <c r="G166" s="347"/>
      <c r="H166" s="348" t="s">
        <v>58</v>
      </c>
      <c r="I166" s="348" t="s">
        <v>61</v>
      </c>
      <c r="J166" s="305" t="s">
        <v>1119</v>
      </c>
      <c r="K166" s="282"/>
    </row>
    <row r="167" s="1" customFormat="1" ht="17.25" customHeight="1">
      <c r="B167" s="283"/>
      <c r="C167" s="307" t="s">
        <v>1120</v>
      </c>
      <c r="D167" s="307"/>
      <c r="E167" s="307"/>
      <c r="F167" s="308" t="s">
        <v>1121</v>
      </c>
      <c r="G167" s="349"/>
      <c r="H167" s="350"/>
      <c r="I167" s="350"/>
      <c r="J167" s="307" t="s">
        <v>1122</v>
      </c>
      <c r="K167" s="285"/>
    </row>
    <row r="168" s="1" customFormat="1" ht="5.25" customHeight="1">
      <c r="B168" s="315"/>
      <c r="C168" s="310"/>
      <c r="D168" s="310"/>
      <c r="E168" s="310"/>
      <c r="F168" s="310"/>
      <c r="G168" s="311"/>
      <c r="H168" s="310"/>
      <c r="I168" s="310"/>
      <c r="J168" s="310"/>
      <c r="K168" s="338"/>
    </row>
    <row r="169" s="1" customFormat="1" ht="15" customHeight="1">
      <c r="B169" s="315"/>
      <c r="C169" s="290" t="s">
        <v>1126</v>
      </c>
      <c r="D169" s="290"/>
      <c r="E169" s="290"/>
      <c r="F169" s="313" t="s">
        <v>1123</v>
      </c>
      <c r="G169" s="290"/>
      <c r="H169" s="290" t="s">
        <v>1163</v>
      </c>
      <c r="I169" s="290" t="s">
        <v>1125</v>
      </c>
      <c r="J169" s="290">
        <v>120</v>
      </c>
      <c r="K169" s="338"/>
    </row>
    <row r="170" s="1" customFormat="1" ht="15" customHeight="1">
      <c r="B170" s="315"/>
      <c r="C170" s="290" t="s">
        <v>1172</v>
      </c>
      <c r="D170" s="290"/>
      <c r="E170" s="290"/>
      <c r="F170" s="313" t="s">
        <v>1123</v>
      </c>
      <c r="G170" s="290"/>
      <c r="H170" s="290" t="s">
        <v>1173</v>
      </c>
      <c r="I170" s="290" t="s">
        <v>1125</v>
      </c>
      <c r="J170" s="290" t="s">
        <v>1174</v>
      </c>
      <c r="K170" s="338"/>
    </row>
    <row r="171" s="1" customFormat="1" ht="15" customHeight="1">
      <c r="B171" s="315"/>
      <c r="C171" s="290" t="s">
        <v>1071</v>
      </c>
      <c r="D171" s="290"/>
      <c r="E171" s="290"/>
      <c r="F171" s="313" t="s">
        <v>1123</v>
      </c>
      <c r="G171" s="290"/>
      <c r="H171" s="290" t="s">
        <v>1190</v>
      </c>
      <c r="I171" s="290" t="s">
        <v>1125</v>
      </c>
      <c r="J171" s="290" t="s">
        <v>1174</v>
      </c>
      <c r="K171" s="338"/>
    </row>
    <row r="172" s="1" customFormat="1" ht="15" customHeight="1">
      <c r="B172" s="315"/>
      <c r="C172" s="290" t="s">
        <v>1128</v>
      </c>
      <c r="D172" s="290"/>
      <c r="E172" s="290"/>
      <c r="F172" s="313" t="s">
        <v>1129</v>
      </c>
      <c r="G172" s="290"/>
      <c r="H172" s="290" t="s">
        <v>1190</v>
      </c>
      <c r="I172" s="290" t="s">
        <v>1125</v>
      </c>
      <c r="J172" s="290">
        <v>50</v>
      </c>
      <c r="K172" s="338"/>
    </row>
    <row r="173" s="1" customFormat="1" ht="15" customHeight="1">
      <c r="B173" s="315"/>
      <c r="C173" s="290" t="s">
        <v>1131</v>
      </c>
      <c r="D173" s="290"/>
      <c r="E173" s="290"/>
      <c r="F173" s="313" t="s">
        <v>1123</v>
      </c>
      <c r="G173" s="290"/>
      <c r="H173" s="290" t="s">
        <v>1190</v>
      </c>
      <c r="I173" s="290" t="s">
        <v>1133</v>
      </c>
      <c r="J173" s="290"/>
      <c r="K173" s="338"/>
    </row>
    <row r="174" s="1" customFormat="1" ht="15" customHeight="1">
      <c r="B174" s="315"/>
      <c r="C174" s="290" t="s">
        <v>1142</v>
      </c>
      <c r="D174" s="290"/>
      <c r="E174" s="290"/>
      <c r="F174" s="313" t="s">
        <v>1129</v>
      </c>
      <c r="G174" s="290"/>
      <c r="H174" s="290" t="s">
        <v>1190</v>
      </c>
      <c r="I174" s="290" t="s">
        <v>1125</v>
      </c>
      <c r="J174" s="290">
        <v>50</v>
      </c>
      <c r="K174" s="338"/>
    </row>
    <row r="175" s="1" customFormat="1" ht="15" customHeight="1">
      <c r="B175" s="315"/>
      <c r="C175" s="290" t="s">
        <v>1150</v>
      </c>
      <c r="D175" s="290"/>
      <c r="E175" s="290"/>
      <c r="F175" s="313" t="s">
        <v>1129</v>
      </c>
      <c r="G175" s="290"/>
      <c r="H175" s="290" t="s">
        <v>1190</v>
      </c>
      <c r="I175" s="290" t="s">
        <v>1125</v>
      </c>
      <c r="J175" s="290">
        <v>50</v>
      </c>
      <c r="K175" s="338"/>
    </row>
    <row r="176" s="1" customFormat="1" ht="15" customHeight="1">
      <c r="B176" s="315"/>
      <c r="C176" s="290" t="s">
        <v>1148</v>
      </c>
      <c r="D176" s="290"/>
      <c r="E176" s="290"/>
      <c r="F176" s="313" t="s">
        <v>1129</v>
      </c>
      <c r="G176" s="290"/>
      <c r="H176" s="290" t="s">
        <v>1190</v>
      </c>
      <c r="I176" s="290" t="s">
        <v>1125</v>
      </c>
      <c r="J176" s="290">
        <v>50</v>
      </c>
      <c r="K176" s="338"/>
    </row>
    <row r="177" s="1" customFormat="1" ht="15" customHeight="1">
      <c r="B177" s="315"/>
      <c r="C177" s="290" t="s">
        <v>121</v>
      </c>
      <c r="D177" s="290"/>
      <c r="E177" s="290"/>
      <c r="F177" s="313" t="s">
        <v>1123</v>
      </c>
      <c r="G177" s="290"/>
      <c r="H177" s="290" t="s">
        <v>1191</v>
      </c>
      <c r="I177" s="290" t="s">
        <v>1192</v>
      </c>
      <c r="J177" s="290"/>
      <c r="K177" s="338"/>
    </row>
    <row r="178" s="1" customFormat="1" ht="15" customHeight="1">
      <c r="B178" s="315"/>
      <c r="C178" s="290" t="s">
        <v>61</v>
      </c>
      <c r="D178" s="290"/>
      <c r="E178" s="290"/>
      <c r="F178" s="313" t="s">
        <v>1123</v>
      </c>
      <c r="G178" s="290"/>
      <c r="H178" s="290" t="s">
        <v>1193</v>
      </c>
      <c r="I178" s="290" t="s">
        <v>1194</v>
      </c>
      <c r="J178" s="290">
        <v>1</v>
      </c>
      <c r="K178" s="338"/>
    </row>
    <row r="179" s="1" customFormat="1" ht="15" customHeight="1">
      <c r="B179" s="315"/>
      <c r="C179" s="290" t="s">
        <v>57</v>
      </c>
      <c r="D179" s="290"/>
      <c r="E179" s="290"/>
      <c r="F179" s="313" t="s">
        <v>1123</v>
      </c>
      <c r="G179" s="290"/>
      <c r="H179" s="290" t="s">
        <v>1195</v>
      </c>
      <c r="I179" s="290" t="s">
        <v>1125</v>
      </c>
      <c r="J179" s="290">
        <v>20</v>
      </c>
      <c r="K179" s="338"/>
    </row>
    <row r="180" s="1" customFormat="1" ht="15" customHeight="1">
      <c r="B180" s="315"/>
      <c r="C180" s="290" t="s">
        <v>58</v>
      </c>
      <c r="D180" s="290"/>
      <c r="E180" s="290"/>
      <c r="F180" s="313" t="s">
        <v>1123</v>
      </c>
      <c r="G180" s="290"/>
      <c r="H180" s="290" t="s">
        <v>1196</v>
      </c>
      <c r="I180" s="290" t="s">
        <v>1125</v>
      </c>
      <c r="J180" s="290">
        <v>255</v>
      </c>
      <c r="K180" s="338"/>
    </row>
    <row r="181" s="1" customFormat="1" ht="15" customHeight="1">
      <c r="B181" s="315"/>
      <c r="C181" s="290" t="s">
        <v>122</v>
      </c>
      <c r="D181" s="290"/>
      <c r="E181" s="290"/>
      <c r="F181" s="313" t="s">
        <v>1123</v>
      </c>
      <c r="G181" s="290"/>
      <c r="H181" s="290" t="s">
        <v>1087</v>
      </c>
      <c r="I181" s="290" t="s">
        <v>1125</v>
      </c>
      <c r="J181" s="290">
        <v>10</v>
      </c>
      <c r="K181" s="338"/>
    </row>
    <row r="182" s="1" customFormat="1" ht="15" customHeight="1">
      <c r="B182" s="315"/>
      <c r="C182" s="290" t="s">
        <v>123</v>
      </c>
      <c r="D182" s="290"/>
      <c r="E182" s="290"/>
      <c r="F182" s="313" t="s">
        <v>1123</v>
      </c>
      <c r="G182" s="290"/>
      <c r="H182" s="290" t="s">
        <v>1197</v>
      </c>
      <c r="I182" s="290" t="s">
        <v>1158</v>
      </c>
      <c r="J182" s="290"/>
      <c r="K182" s="338"/>
    </row>
    <row r="183" s="1" customFormat="1" ht="15" customHeight="1">
      <c r="B183" s="315"/>
      <c r="C183" s="290" t="s">
        <v>1198</v>
      </c>
      <c r="D183" s="290"/>
      <c r="E183" s="290"/>
      <c r="F183" s="313" t="s">
        <v>1123</v>
      </c>
      <c r="G183" s="290"/>
      <c r="H183" s="290" t="s">
        <v>1199</v>
      </c>
      <c r="I183" s="290" t="s">
        <v>1158</v>
      </c>
      <c r="J183" s="290"/>
      <c r="K183" s="338"/>
    </row>
    <row r="184" s="1" customFormat="1" ht="15" customHeight="1">
      <c r="B184" s="315"/>
      <c r="C184" s="290" t="s">
        <v>1187</v>
      </c>
      <c r="D184" s="290"/>
      <c r="E184" s="290"/>
      <c r="F184" s="313" t="s">
        <v>1123</v>
      </c>
      <c r="G184" s="290"/>
      <c r="H184" s="290" t="s">
        <v>1200</v>
      </c>
      <c r="I184" s="290" t="s">
        <v>1158</v>
      </c>
      <c r="J184" s="290"/>
      <c r="K184" s="338"/>
    </row>
    <row r="185" s="1" customFormat="1" ht="15" customHeight="1">
      <c r="B185" s="315"/>
      <c r="C185" s="290" t="s">
        <v>125</v>
      </c>
      <c r="D185" s="290"/>
      <c r="E185" s="290"/>
      <c r="F185" s="313" t="s">
        <v>1129</v>
      </c>
      <c r="G185" s="290"/>
      <c r="H185" s="290" t="s">
        <v>1201</v>
      </c>
      <c r="I185" s="290" t="s">
        <v>1125</v>
      </c>
      <c r="J185" s="290">
        <v>50</v>
      </c>
      <c r="K185" s="338"/>
    </row>
    <row r="186" s="1" customFormat="1" ht="15" customHeight="1">
      <c r="B186" s="315"/>
      <c r="C186" s="290" t="s">
        <v>1202</v>
      </c>
      <c r="D186" s="290"/>
      <c r="E186" s="290"/>
      <c r="F186" s="313" t="s">
        <v>1129</v>
      </c>
      <c r="G186" s="290"/>
      <c r="H186" s="290" t="s">
        <v>1203</v>
      </c>
      <c r="I186" s="290" t="s">
        <v>1204</v>
      </c>
      <c r="J186" s="290"/>
      <c r="K186" s="338"/>
    </row>
    <row r="187" s="1" customFormat="1" ht="15" customHeight="1">
      <c r="B187" s="315"/>
      <c r="C187" s="290" t="s">
        <v>1205</v>
      </c>
      <c r="D187" s="290"/>
      <c r="E187" s="290"/>
      <c r="F187" s="313" t="s">
        <v>1129</v>
      </c>
      <c r="G187" s="290"/>
      <c r="H187" s="290" t="s">
        <v>1206</v>
      </c>
      <c r="I187" s="290" t="s">
        <v>1204</v>
      </c>
      <c r="J187" s="290"/>
      <c r="K187" s="338"/>
    </row>
    <row r="188" s="1" customFormat="1" ht="15" customHeight="1">
      <c r="B188" s="315"/>
      <c r="C188" s="290" t="s">
        <v>1207</v>
      </c>
      <c r="D188" s="290"/>
      <c r="E188" s="290"/>
      <c r="F188" s="313" t="s">
        <v>1129</v>
      </c>
      <c r="G188" s="290"/>
      <c r="H188" s="290" t="s">
        <v>1208</v>
      </c>
      <c r="I188" s="290" t="s">
        <v>1204</v>
      </c>
      <c r="J188" s="290"/>
      <c r="K188" s="338"/>
    </row>
    <row r="189" s="1" customFormat="1" ht="15" customHeight="1">
      <c r="B189" s="315"/>
      <c r="C189" s="351" t="s">
        <v>1209</v>
      </c>
      <c r="D189" s="290"/>
      <c r="E189" s="290"/>
      <c r="F189" s="313" t="s">
        <v>1129</v>
      </c>
      <c r="G189" s="290"/>
      <c r="H189" s="290" t="s">
        <v>1210</v>
      </c>
      <c r="I189" s="290" t="s">
        <v>1211</v>
      </c>
      <c r="J189" s="352" t="s">
        <v>1212</v>
      </c>
      <c r="K189" s="338"/>
    </row>
    <row r="190" s="17" customFormat="1" ht="15" customHeight="1">
      <c r="B190" s="353"/>
      <c r="C190" s="354" t="s">
        <v>1213</v>
      </c>
      <c r="D190" s="355"/>
      <c r="E190" s="355"/>
      <c r="F190" s="356" t="s">
        <v>1129</v>
      </c>
      <c r="G190" s="355"/>
      <c r="H190" s="355" t="s">
        <v>1214</v>
      </c>
      <c r="I190" s="355" t="s">
        <v>1211</v>
      </c>
      <c r="J190" s="357" t="s">
        <v>1212</v>
      </c>
      <c r="K190" s="358"/>
    </row>
    <row r="191" s="1" customFormat="1" ht="15" customHeight="1">
      <c r="B191" s="315"/>
      <c r="C191" s="351" t="s">
        <v>46</v>
      </c>
      <c r="D191" s="290"/>
      <c r="E191" s="290"/>
      <c r="F191" s="313" t="s">
        <v>1123</v>
      </c>
      <c r="G191" s="290"/>
      <c r="H191" s="287" t="s">
        <v>1215</v>
      </c>
      <c r="I191" s="290" t="s">
        <v>1216</v>
      </c>
      <c r="J191" s="290"/>
      <c r="K191" s="338"/>
    </row>
    <row r="192" s="1" customFormat="1" ht="15" customHeight="1">
      <c r="B192" s="315"/>
      <c r="C192" s="351" t="s">
        <v>1217</v>
      </c>
      <c r="D192" s="290"/>
      <c r="E192" s="290"/>
      <c r="F192" s="313" t="s">
        <v>1123</v>
      </c>
      <c r="G192" s="290"/>
      <c r="H192" s="290" t="s">
        <v>1218</v>
      </c>
      <c r="I192" s="290" t="s">
        <v>1158</v>
      </c>
      <c r="J192" s="290"/>
      <c r="K192" s="338"/>
    </row>
    <row r="193" s="1" customFormat="1" ht="15" customHeight="1">
      <c r="B193" s="315"/>
      <c r="C193" s="351" t="s">
        <v>1219</v>
      </c>
      <c r="D193" s="290"/>
      <c r="E193" s="290"/>
      <c r="F193" s="313" t="s">
        <v>1123</v>
      </c>
      <c r="G193" s="290"/>
      <c r="H193" s="290" t="s">
        <v>1220</v>
      </c>
      <c r="I193" s="290" t="s">
        <v>1158</v>
      </c>
      <c r="J193" s="290"/>
      <c r="K193" s="338"/>
    </row>
    <row r="194" s="1" customFormat="1" ht="15" customHeight="1">
      <c r="B194" s="315"/>
      <c r="C194" s="351" t="s">
        <v>1221</v>
      </c>
      <c r="D194" s="290"/>
      <c r="E194" s="290"/>
      <c r="F194" s="313" t="s">
        <v>1129</v>
      </c>
      <c r="G194" s="290"/>
      <c r="H194" s="290" t="s">
        <v>1222</v>
      </c>
      <c r="I194" s="290" t="s">
        <v>1158</v>
      </c>
      <c r="J194" s="290"/>
      <c r="K194" s="338"/>
    </row>
    <row r="195" s="1" customFormat="1" ht="15" customHeight="1">
      <c r="B195" s="344"/>
      <c r="C195" s="359"/>
      <c r="D195" s="324"/>
      <c r="E195" s="324"/>
      <c r="F195" s="324"/>
      <c r="G195" s="324"/>
      <c r="H195" s="324"/>
      <c r="I195" s="324"/>
      <c r="J195" s="324"/>
      <c r="K195" s="345"/>
    </row>
    <row r="196" s="1" customFormat="1" ht="18.75" customHeight="1">
      <c r="B196" s="326"/>
      <c r="C196" s="336"/>
      <c r="D196" s="336"/>
      <c r="E196" s="336"/>
      <c r="F196" s="346"/>
      <c r="G196" s="336"/>
      <c r="H196" s="336"/>
      <c r="I196" s="336"/>
      <c r="J196" s="336"/>
      <c r="K196" s="326"/>
    </row>
    <row r="197" s="1" customFormat="1" ht="18.75" customHeight="1">
      <c r="B197" s="326"/>
      <c r="C197" s="336"/>
      <c r="D197" s="336"/>
      <c r="E197" s="336"/>
      <c r="F197" s="346"/>
      <c r="G197" s="336"/>
      <c r="H197" s="336"/>
      <c r="I197" s="336"/>
      <c r="J197" s="336"/>
      <c r="K197" s="326"/>
    </row>
    <row r="198" s="1" customFormat="1" ht="18.75" customHeight="1">
      <c r="B198" s="298"/>
      <c r="C198" s="298"/>
      <c r="D198" s="298"/>
      <c r="E198" s="298"/>
      <c r="F198" s="298"/>
      <c r="G198" s="298"/>
      <c r="H198" s="298"/>
      <c r="I198" s="298"/>
      <c r="J198" s="298"/>
      <c r="K198" s="298"/>
    </row>
    <row r="199" s="1" customFormat="1" ht="13.5">
      <c r="B199" s="277"/>
      <c r="C199" s="278"/>
      <c r="D199" s="278"/>
      <c r="E199" s="278"/>
      <c r="F199" s="278"/>
      <c r="G199" s="278"/>
      <c r="H199" s="278"/>
      <c r="I199" s="278"/>
      <c r="J199" s="278"/>
      <c r="K199" s="279"/>
    </row>
    <row r="200" s="1" customFormat="1" ht="21">
      <c r="B200" s="280"/>
      <c r="C200" s="281" t="s">
        <v>1223</v>
      </c>
      <c r="D200" s="281"/>
      <c r="E200" s="281"/>
      <c r="F200" s="281"/>
      <c r="G200" s="281"/>
      <c r="H200" s="281"/>
      <c r="I200" s="281"/>
      <c r="J200" s="281"/>
      <c r="K200" s="282"/>
    </row>
    <row r="201" s="1" customFormat="1" ht="25.5" customHeight="1">
      <c r="B201" s="280"/>
      <c r="C201" s="360" t="s">
        <v>1224</v>
      </c>
      <c r="D201" s="360"/>
      <c r="E201" s="360"/>
      <c r="F201" s="360" t="s">
        <v>1225</v>
      </c>
      <c r="G201" s="361"/>
      <c r="H201" s="360" t="s">
        <v>1226</v>
      </c>
      <c r="I201" s="360"/>
      <c r="J201" s="360"/>
      <c r="K201" s="282"/>
    </row>
    <row r="202" s="1" customFormat="1" ht="5.25" customHeight="1">
      <c r="B202" s="315"/>
      <c r="C202" s="310"/>
      <c r="D202" s="310"/>
      <c r="E202" s="310"/>
      <c r="F202" s="310"/>
      <c r="G202" s="336"/>
      <c r="H202" s="310"/>
      <c r="I202" s="310"/>
      <c r="J202" s="310"/>
      <c r="K202" s="338"/>
    </row>
    <row r="203" s="1" customFormat="1" ht="15" customHeight="1">
      <c r="B203" s="315"/>
      <c r="C203" s="290" t="s">
        <v>1216</v>
      </c>
      <c r="D203" s="290"/>
      <c r="E203" s="290"/>
      <c r="F203" s="313" t="s">
        <v>47</v>
      </c>
      <c r="G203" s="290"/>
      <c r="H203" s="290" t="s">
        <v>1227</v>
      </c>
      <c r="I203" s="290"/>
      <c r="J203" s="290"/>
      <c r="K203" s="338"/>
    </row>
    <row r="204" s="1" customFormat="1" ht="15" customHeight="1">
      <c r="B204" s="315"/>
      <c r="C204" s="290"/>
      <c r="D204" s="290"/>
      <c r="E204" s="290"/>
      <c r="F204" s="313" t="s">
        <v>48</v>
      </c>
      <c r="G204" s="290"/>
      <c r="H204" s="290" t="s">
        <v>1228</v>
      </c>
      <c r="I204" s="290"/>
      <c r="J204" s="290"/>
      <c r="K204" s="338"/>
    </row>
    <row r="205" s="1" customFormat="1" ht="15" customHeight="1">
      <c r="B205" s="315"/>
      <c r="C205" s="290"/>
      <c r="D205" s="290"/>
      <c r="E205" s="290"/>
      <c r="F205" s="313" t="s">
        <v>51</v>
      </c>
      <c r="G205" s="290"/>
      <c r="H205" s="290" t="s">
        <v>1229</v>
      </c>
      <c r="I205" s="290"/>
      <c r="J205" s="290"/>
      <c r="K205" s="338"/>
    </row>
    <row r="206" s="1" customFormat="1" ht="15" customHeight="1">
      <c r="B206" s="315"/>
      <c r="C206" s="290"/>
      <c r="D206" s="290"/>
      <c r="E206" s="290"/>
      <c r="F206" s="313" t="s">
        <v>49</v>
      </c>
      <c r="G206" s="290"/>
      <c r="H206" s="290" t="s">
        <v>1230</v>
      </c>
      <c r="I206" s="290"/>
      <c r="J206" s="290"/>
      <c r="K206" s="338"/>
    </row>
    <row r="207" s="1" customFormat="1" ht="15" customHeight="1">
      <c r="B207" s="315"/>
      <c r="C207" s="290"/>
      <c r="D207" s="290"/>
      <c r="E207" s="290"/>
      <c r="F207" s="313" t="s">
        <v>50</v>
      </c>
      <c r="G207" s="290"/>
      <c r="H207" s="290" t="s">
        <v>1231</v>
      </c>
      <c r="I207" s="290"/>
      <c r="J207" s="290"/>
      <c r="K207" s="338"/>
    </row>
    <row r="208" s="1" customFormat="1" ht="15" customHeight="1">
      <c r="B208" s="315"/>
      <c r="C208" s="290"/>
      <c r="D208" s="290"/>
      <c r="E208" s="290"/>
      <c r="F208" s="313"/>
      <c r="G208" s="290"/>
      <c r="H208" s="290"/>
      <c r="I208" s="290"/>
      <c r="J208" s="290"/>
      <c r="K208" s="338"/>
    </row>
    <row r="209" s="1" customFormat="1" ht="15" customHeight="1">
      <c r="B209" s="315"/>
      <c r="C209" s="290" t="s">
        <v>1170</v>
      </c>
      <c r="D209" s="290"/>
      <c r="E209" s="290"/>
      <c r="F209" s="313" t="s">
        <v>83</v>
      </c>
      <c r="G209" s="290"/>
      <c r="H209" s="290" t="s">
        <v>1232</v>
      </c>
      <c r="I209" s="290"/>
      <c r="J209" s="290"/>
      <c r="K209" s="338"/>
    </row>
    <row r="210" s="1" customFormat="1" ht="15" customHeight="1">
      <c r="B210" s="315"/>
      <c r="C210" s="290"/>
      <c r="D210" s="290"/>
      <c r="E210" s="290"/>
      <c r="F210" s="313" t="s">
        <v>1066</v>
      </c>
      <c r="G210" s="290"/>
      <c r="H210" s="290" t="s">
        <v>1067</v>
      </c>
      <c r="I210" s="290"/>
      <c r="J210" s="290"/>
      <c r="K210" s="338"/>
    </row>
    <row r="211" s="1" customFormat="1" ht="15" customHeight="1">
      <c r="B211" s="315"/>
      <c r="C211" s="290"/>
      <c r="D211" s="290"/>
      <c r="E211" s="290"/>
      <c r="F211" s="313" t="s">
        <v>1064</v>
      </c>
      <c r="G211" s="290"/>
      <c r="H211" s="290" t="s">
        <v>1233</v>
      </c>
      <c r="I211" s="290"/>
      <c r="J211" s="290"/>
      <c r="K211" s="338"/>
    </row>
    <row r="212" s="1" customFormat="1" ht="15" customHeight="1">
      <c r="B212" s="362"/>
      <c r="C212" s="290"/>
      <c r="D212" s="290"/>
      <c r="E212" s="290"/>
      <c r="F212" s="313" t="s">
        <v>1068</v>
      </c>
      <c r="G212" s="351"/>
      <c r="H212" s="342" t="s">
        <v>1069</v>
      </c>
      <c r="I212" s="342"/>
      <c r="J212" s="342"/>
      <c r="K212" s="363"/>
    </row>
    <row r="213" s="1" customFormat="1" ht="15" customHeight="1">
      <c r="B213" s="362"/>
      <c r="C213" s="290"/>
      <c r="D213" s="290"/>
      <c r="E213" s="290"/>
      <c r="F213" s="313" t="s">
        <v>1025</v>
      </c>
      <c r="G213" s="351"/>
      <c r="H213" s="342" t="s">
        <v>1026</v>
      </c>
      <c r="I213" s="342"/>
      <c r="J213" s="342"/>
      <c r="K213" s="363"/>
    </row>
    <row r="214" s="1" customFormat="1" ht="15" customHeight="1">
      <c r="B214" s="362"/>
      <c r="C214" s="290"/>
      <c r="D214" s="290"/>
      <c r="E214" s="290"/>
      <c r="F214" s="313"/>
      <c r="G214" s="351"/>
      <c r="H214" s="342"/>
      <c r="I214" s="342"/>
      <c r="J214" s="342"/>
      <c r="K214" s="363"/>
    </row>
    <row r="215" s="1" customFormat="1" ht="15" customHeight="1">
      <c r="B215" s="362"/>
      <c r="C215" s="290" t="s">
        <v>1194</v>
      </c>
      <c r="D215" s="290"/>
      <c r="E215" s="290"/>
      <c r="F215" s="313">
        <v>1</v>
      </c>
      <c r="G215" s="351"/>
      <c r="H215" s="342" t="s">
        <v>1234</v>
      </c>
      <c r="I215" s="342"/>
      <c r="J215" s="342"/>
      <c r="K215" s="363"/>
    </row>
    <row r="216" s="1" customFormat="1" ht="15" customHeight="1">
      <c r="B216" s="362"/>
      <c r="C216" s="290"/>
      <c r="D216" s="290"/>
      <c r="E216" s="290"/>
      <c r="F216" s="313">
        <v>2</v>
      </c>
      <c r="G216" s="351"/>
      <c r="H216" s="342" t="s">
        <v>1235</v>
      </c>
      <c r="I216" s="342"/>
      <c r="J216" s="342"/>
      <c r="K216" s="363"/>
    </row>
    <row r="217" s="1" customFormat="1" ht="15" customHeight="1">
      <c r="B217" s="362"/>
      <c r="C217" s="290"/>
      <c r="D217" s="290"/>
      <c r="E217" s="290"/>
      <c r="F217" s="313">
        <v>3</v>
      </c>
      <c r="G217" s="351"/>
      <c r="H217" s="342" t="s">
        <v>1236</v>
      </c>
      <c r="I217" s="342"/>
      <c r="J217" s="342"/>
      <c r="K217" s="363"/>
    </row>
    <row r="218" s="1" customFormat="1" ht="15" customHeight="1">
      <c r="B218" s="362"/>
      <c r="C218" s="290"/>
      <c r="D218" s="290"/>
      <c r="E218" s="290"/>
      <c r="F218" s="313">
        <v>4</v>
      </c>
      <c r="G218" s="351"/>
      <c r="H218" s="342" t="s">
        <v>1237</v>
      </c>
      <c r="I218" s="342"/>
      <c r="J218" s="342"/>
      <c r="K218" s="363"/>
    </row>
    <row r="219" s="1" customFormat="1" ht="12.75" customHeight="1">
      <c r="B219" s="364"/>
      <c r="C219" s="365"/>
      <c r="D219" s="365"/>
      <c r="E219" s="365"/>
      <c r="F219" s="365"/>
      <c r="G219" s="365"/>
      <c r="H219" s="365"/>
      <c r="I219" s="365"/>
      <c r="J219" s="365"/>
      <c r="K219" s="36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Andrea Königová</dc:creator>
  <cp:lastModifiedBy>Andrea Königová</cp:lastModifiedBy>
  <dcterms:created xsi:type="dcterms:W3CDTF">2025-10-06T12:51:41Z</dcterms:created>
  <dcterms:modified xsi:type="dcterms:W3CDTF">2025-10-06T12:51:43Z</dcterms:modified>
</cp:coreProperties>
</file>