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 - VRN" sheetId="2" r:id="rId2"/>
    <sheet name="01 - Stavební část" sheetId="3" r:id="rId3"/>
    <sheet name="02 - Vytápění" sheetId="4" r:id="rId4"/>
    <sheet name="Pokyny pro vyplnění" sheetId="5" r:id="rId5"/>
  </sheets>
  <definedNames>
    <definedName name="_xlnm.Print_Area" localSheetId="0">'Rekapitulace stavby'!$D$4:$AO$36,'Rekapitulace stavby'!$C$42:$AQ$58</definedName>
    <definedName name="_xlnm.Print_Titles" localSheetId="0">'Rekapitulace stavby'!$52:$52</definedName>
    <definedName name="_xlnm._FilterDatabase" localSheetId="1" hidden="1">'00 - VRN'!$C$84:$K$100</definedName>
    <definedName name="_xlnm.Print_Area" localSheetId="1">'00 - VRN'!$C$4:$J$39,'00 - VRN'!$C$45:$J$66,'00 - VRN'!$C$72:$K$100</definedName>
    <definedName name="_xlnm.Print_Titles" localSheetId="1">'00 - VRN'!$84:$84</definedName>
    <definedName name="_xlnm._FilterDatabase" localSheetId="2" hidden="1">'01 - Stavební část'!$C$94:$K$836</definedName>
    <definedName name="_xlnm.Print_Area" localSheetId="2">'01 - Stavební část'!$C$4:$J$39,'01 - Stavební část'!$C$45:$J$76,'01 - Stavební část'!$C$82:$K$836</definedName>
    <definedName name="_xlnm.Print_Titles" localSheetId="2">'01 - Stavební část'!$94:$94</definedName>
    <definedName name="_xlnm._FilterDatabase" localSheetId="3" hidden="1">'02 - Vytápění'!$C$87:$K$165</definedName>
    <definedName name="_xlnm.Print_Area" localSheetId="3">'02 - Vytápění'!$C$4:$J$39,'02 - Vytápění'!$C$45:$J$69,'02 - Vytápění'!$C$75:$K$165</definedName>
    <definedName name="_xlnm.Print_Titles" localSheetId="3">'02 - Vytápění'!$87:$87</definedName>
    <definedName name="_xlnm.Print_Area" localSheetId="4">'Pokyny pro vyplnění'!$B$2:$K$71,'Pokyny pro vyplnění'!$B$74:$K$118,'Pokyny pro vyplnění'!$B$121:$K$161,'Pokyny pro vyplnění'!$B$164:$K$218</definedName>
  </definedNames>
  <calcPr/>
</workbook>
</file>

<file path=xl/calcChain.xml><?xml version="1.0" encoding="utf-8"?>
<calcChain xmlns="http://schemas.openxmlformats.org/spreadsheetml/2006/main">
  <c i="4" l="1" r="J37"/>
  <c r="J36"/>
  <c i="1" r="AY57"/>
  <c i="4" r="J35"/>
  <c i="1" r="AX57"/>
  <c i="4" r="BI165"/>
  <c r="BH165"/>
  <c r="BG165"/>
  <c r="BF165"/>
  <c r="T165"/>
  <c r="T164"/>
  <c r="R165"/>
  <c r="R164"/>
  <c r="P165"/>
  <c r="P164"/>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7"/>
  <c r="BH137"/>
  <c r="BG137"/>
  <c r="BF137"/>
  <c r="T137"/>
  <c r="R137"/>
  <c r="P137"/>
  <c r="BI135"/>
  <c r="BH135"/>
  <c r="BG135"/>
  <c r="BF135"/>
  <c r="T135"/>
  <c r="R135"/>
  <c r="P135"/>
  <c r="BI133"/>
  <c r="BH133"/>
  <c r="BG133"/>
  <c r="BF133"/>
  <c r="T133"/>
  <c r="R133"/>
  <c r="P133"/>
  <c r="BI130"/>
  <c r="BH130"/>
  <c r="BG130"/>
  <c r="BF130"/>
  <c r="T130"/>
  <c r="R130"/>
  <c r="P130"/>
  <c r="BI126"/>
  <c r="BH126"/>
  <c r="BG126"/>
  <c r="BF126"/>
  <c r="T126"/>
  <c r="R126"/>
  <c r="P126"/>
  <c r="BI125"/>
  <c r="BH125"/>
  <c r="BG125"/>
  <c r="BF125"/>
  <c r="T125"/>
  <c r="R125"/>
  <c r="P125"/>
  <c r="BI124"/>
  <c r="BH124"/>
  <c r="BG124"/>
  <c r="BF124"/>
  <c r="T124"/>
  <c r="R124"/>
  <c r="P124"/>
  <c r="BI120"/>
  <c r="BH120"/>
  <c r="BG120"/>
  <c r="BF120"/>
  <c r="T120"/>
  <c r="R120"/>
  <c r="P120"/>
  <c r="BI116"/>
  <c r="BH116"/>
  <c r="BG116"/>
  <c r="BF116"/>
  <c r="T116"/>
  <c r="R116"/>
  <c r="P116"/>
  <c r="BI113"/>
  <c r="BH113"/>
  <c r="BG113"/>
  <c r="BF113"/>
  <c r="T113"/>
  <c r="R113"/>
  <c r="P113"/>
  <c r="BI111"/>
  <c r="BH111"/>
  <c r="BG111"/>
  <c r="BF111"/>
  <c r="T111"/>
  <c r="R111"/>
  <c r="P111"/>
  <c r="BI109"/>
  <c r="BH109"/>
  <c r="BG109"/>
  <c r="BF109"/>
  <c r="T109"/>
  <c r="R109"/>
  <c r="P109"/>
  <c r="BI107"/>
  <c r="BH107"/>
  <c r="BG107"/>
  <c r="BF107"/>
  <c r="T107"/>
  <c r="R107"/>
  <c r="P107"/>
  <c r="BI105"/>
  <c r="BH105"/>
  <c r="BG105"/>
  <c r="BF105"/>
  <c r="T105"/>
  <c r="R105"/>
  <c r="P105"/>
  <c r="BI103"/>
  <c r="BH103"/>
  <c r="BG103"/>
  <c r="BF103"/>
  <c r="T103"/>
  <c r="R103"/>
  <c r="P103"/>
  <c r="BI99"/>
  <c r="BH99"/>
  <c r="BG99"/>
  <c r="BF99"/>
  <c r="T99"/>
  <c r="R99"/>
  <c r="P99"/>
  <c r="BI98"/>
  <c r="BH98"/>
  <c r="BG98"/>
  <c r="BF98"/>
  <c r="T98"/>
  <c r="R98"/>
  <c r="P98"/>
  <c r="BI97"/>
  <c r="BH97"/>
  <c r="BG97"/>
  <c r="BF97"/>
  <c r="T97"/>
  <c r="R97"/>
  <c r="P97"/>
  <c r="BI96"/>
  <c r="BH96"/>
  <c r="BG96"/>
  <c r="BF96"/>
  <c r="T96"/>
  <c r="R96"/>
  <c r="P96"/>
  <c r="BI93"/>
  <c r="BH93"/>
  <c r="BG93"/>
  <c r="BF93"/>
  <c r="T93"/>
  <c r="T92"/>
  <c r="R93"/>
  <c r="R92"/>
  <c r="P93"/>
  <c r="P92"/>
  <c r="BI91"/>
  <c r="BH91"/>
  <c r="BG91"/>
  <c r="BF91"/>
  <c r="T91"/>
  <c r="T90"/>
  <c r="R91"/>
  <c r="R90"/>
  <c r="R89"/>
  <c r="P91"/>
  <c r="P90"/>
  <c r="P89"/>
  <c r="J85"/>
  <c r="J84"/>
  <c r="F84"/>
  <c r="F82"/>
  <c r="E80"/>
  <c r="J55"/>
  <c r="J54"/>
  <c r="F54"/>
  <c r="F52"/>
  <c r="E50"/>
  <c r="J18"/>
  <c r="E18"/>
  <c r="F55"/>
  <c r="J17"/>
  <c r="J12"/>
  <c r="J52"/>
  <c r="E7"/>
  <c r="E78"/>
  <c i="3" r="J37"/>
  <c r="J36"/>
  <c i="1" r="AY56"/>
  <c i="3" r="J35"/>
  <c i="1" r="AX56"/>
  <c i="3" r="BI836"/>
  <c r="BH836"/>
  <c r="BG836"/>
  <c r="BF836"/>
  <c r="T836"/>
  <c r="R836"/>
  <c r="P836"/>
  <c r="BI835"/>
  <c r="BH835"/>
  <c r="BG835"/>
  <c r="BF835"/>
  <c r="T835"/>
  <c r="R835"/>
  <c r="P835"/>
  <c r="BI834"/>
  <c r="BH834"/>
  <c r="BG834"/>
  <c r="BF834"/>
  <c r="T834"/>
  <c r="R834"/>
  <c r="P834"/>
  <c r="BI833"/>
  <c r="BH833"/>
  <c r="BG833"/>
  <c r="BF833"/>
  <c r="T833"/>
  <c r="R833"/>
  <c r="P833"/>
  <c r="BI830"/>
  <c r="BH830"/>
  <c r="BG830"/>
  <c r="BF830"/>
  <c r="T830"/>
  <c r="R830"/>
  <c r="P830"/>
  <c r="BI828"/>
  <c r="BH828"/>
  <c r="BG828"/>
  <c r="BF828"/>
  <c r="T828"/>
  <c r="R828"/>
  <c r="P828"/>
  <c r="BI693"/>
  <c r="BH693"/>
  <c r="BG693"/>
  <c r="BF693"/>
  <c r="T693"/>
  <c r="R693"/>
  <c r="P693"/>
  <c r="BI689"/>
  <c r="BH689"/>
  <c r="BG689"/>
  <c r="BF689"/>
  <c r="T689"/>
  <c r="R689"/>
  <c r="P689"/>
  <c r="BI688"/>
  <c r="BH688"/>
  <c r="BG688"/>
  <c r="BF688"/>
  <c r="T688"/>
  <c r="R688"/>
  <c r="P688"/>
  <c r="BI682"/>
  <c r="BH682"/>
  <c r="BG682"/>
  <c r="BF682"/>
  <c r="T682"/>
  <c r="R682"/>
  <c r="P682"/>
  <c r="BI678"/>
  <c r="BH678"/>
  <c r="BG678"/>
  <c r="BF678"/>
  <c r="T678"/>
  <c r="R678"/>
  <c r="P678"/>
  <c r="BI676"/>
  <c r="BH676"/>
  <c r="BG676"/>
  <c r="BF676"/>
  <c r="T676"/>
  <c r="R676"/>
  <c r="P676"/>
  <c r="BI671"/>
  <c r="BH671"/>
  <c r="BG671"/>
  <c r="BF671"/>
  <c r="T671"/>
  <c r="R671"/>
  <c r="P671"/>
  <c r="BI666"/>
  <c r="BH666"/>
  <c r="BG666"/>
  <c r="BF666"/>
  <c r="T666"/>
  <c r="R666"/>
  <c r="P666"/>
  <c r="BI660"/>
  <c r="BH660"/>
  <c r="BG660"/>
  <c r="BF660"/>
  <c r="T660"/>
  <c r="R660"/>
  <c r="P660"/>
  <c r="BI657"/>
  <c r="BH657"/>
  <c r="BG657"/>
  <c r="BF657"/>
  <c r="T657"/>
  <c r="R657"/>
  <c r="P657"/>
  <c r="BI654"/>
  <c r="BH654"/>
  <c r="BG654"/>
  <c r="BF654"/>
  <c r="T654"/>
  <c r="R654"/>
  <c r="P654"/>
  <c r="BI651"/>
  <c r="BH651"/>
  <c r="BG651"/>
  <c r="BF651"/>
  <c r="T651"/>
  <c r="R651"/>
  <c r="P651"/>
  <c r="BI648"/>
  <c r="BH648"/>
  <c r="BG648"/>
  <c r="BF648"/>
  <c r="T648"/>
  <c r="R648"/>
  <c r="P648"/>
  <c r="BI645"/>
  <c r="BH645"/>
  <c r="BG645"/>
  <c r="BF645"/>
  <c r="T645"/>
  <c r="R645"/>
  <c r="P645"/>
  <c r="BI642"/>
  <c r="BH642"/>
  <c r="BG642"/>
  <c r="BF642"/>
  <c r="T642"/>
  <c r="R642"/>
  <c r="P642"/>
  <c r="BI641"/>
  <c r="BH641"/>
  <c r="BG641"/>
  <c r="BF641"/>
  <c r="T641"/>
  <c r="R641"/>
  <c r="P641"/>
  <c r="BI640"/>
  <c r="BH640"/>
  <c r="BG640"/>
  <c r="BF640"/>
  <c r="T640"/>
  <c r="R640"/>
  <c r="P640"/>
  <c r="BI639"/>
  <c r="BH639"/>
  <c r="BG639"/>
  <c r="BF639"/>
  <c r="T639"/>
  <c r="R639"/>
  <c r="P639"/>
  <c r="BI638"/>
  <c r="BH638"/>
  <c r="BG638"/>
  <c r="BF638"/>
  <c r="T638"/>
  <c r="R638"/>
  <c r="P638"/>
  <c r="BI637"/>
  <c r="BH637"/>
  <c r="BG637"/>
  <c r="BF637"/>
  <c r="T637"/>
  <c r="R637"/>
  <c r="P637"/>
  <c r="BI636"/>
  <c r="BH636"/>
  <c r="BG636"/>
  <c r="BF636"/>
  <c r="T636"/>
  <c r="R636"/>
  <c r="P636"/>
  <c r="BI635"/>
  <c r="BH635"/>
  <c r="BG635"/>
  <c r="BF635"/>
  <c r="T635"/>
  <c r="R635"/>
  <c r="P635"/>
  <c r="BI634"/>
  <c r="BH634"/>
  <c r="BG634"/>
  <c r="BF634"/>
  <c r="T634"/>
  <c r="R634"/>
  <c r="P634"/>
  <c r="BI633"/>
  <c r="BH633"/>
  <c r="BG633"/>
  <c r="BF633"/>
  <c r="T633"/>
  <c r="R633"/>
  <c r="P633"/>
  <c r="BI632"/>
  <c r="BH632"/>
  <c r="BG632"/>
  <c r="BF632"/>
  <c r="T632"/>
  <c r="R632"/>
  <c r="P632"/>
  <c r="BI631"/>
  <c r="BH631"/>
  <c r="BG631"/>
  <c r="BF631"/>
  <c r="T631"/>
  <c r="R631"/>
  <c r="P631"/>
  <c r="BI630"/>
  <c r="BH630"/>
  <c r="BG630"/>
  <c r="BF630"/>
  <c r="T630"/>
  <c r="R630"/>
  <c r="P630"/>
  <c r="BI629"/>
  <c r="BH629"/>
  <c r="BG629"/>
  <c r="BF629"/>
  <c r="T629"/>
  <c r="R629"/>
  <c r="P629"/>
  <c r="BI616"/>
  <c r="BH616"/>
  <c r="BG616"/>
  <c r="BF616"/>
  <c r="T616"/>
  <c r="R616"/>
  <c r="P616"/>
  <c r="BI613"/>
  <c r="BH613"/>
  <c r="BG613"/>
  <c r="BF613"/>
  <c r="T613"/>
  <c r="R613"/>
  <c r="P613"/>
  <c r="BI610"/>
  <c r="BH610"/>
  <c r="BG610"/>
  <c r="BF610"/>
  <c r="T610"/>
  <c r="R610"/>
  <c r="P610"/>
  <c r="BI604"/>
  <c r="BH604"/>
  <c r="BG604"/>
  <c r="BF604"/>
  <c r="T604"/>
  <c r="R604"/>
  <c r="P604"/>
  <c r="BI596"/>
  <c r="BH596"/>
  <c r="BG596"/>
  <c r="BF596"/>
  <c r="T596"/>
  <c r="R596"/>
  <c r="P596"/>
  <c r="BI593"/>
  <c r="BH593"/>
  <c r="BG593"/>
  <c r="BF593"/>
  <c r="T593"/>
  <c r="R593"/>
  <c r="P593"/>
  <c r="BI591"/>
  <c r="BH591"/>
  <c r="BG591"/>
  <c r="BF591"/>
  <c r="T591"/>
  <c r="R591"/>
  <c r="P591"/>
  <c r="BI589"/>
  <c r="BH589"/>
  <c r="BG589"/>
  <c r="BF589"/>
  <c r="T589"/>
  <c r="R589"/>
  <c r="P589"/>
  <c r="BI587"/>
  <c r="BH587"/>
  <c r="BG587"/>
  <c r="BF587"/>
  <c r="T587"/>
  <c r="R587"/>
  <c r="P587"/>
  <c r="BI585"/>
  <c r="BH585"/>
  <c r="BG585"/>
  <c r="BF585"/>
  <c r="T585"/>
  <c r="R585"/>
  <c r="P585"/>
  <c r="BI582"/>
  <c r="BH582"/>
  <c r="BG582"/>
  <c r="BF582"/>
  <c r="T582"/>
  <c r="R582"/>
  <c r="P582"/>
  <c r="BI578"/>
  <c r="BH578"/>
  <c r="BG578"/>
  <c r="BF578"/>
  <c r="T578"/>
  <c r="R578"/>
  <c r="P578"/>
  <c r="BI577"/>
  <c r="BH577"/>
  <c r="BG577"/>
  <c r="BF577"/>
  <c r="T577"/>
  <c r="R577"/>
  <c r="P577"/>
  <c r="BI576"/>
  <c r="BH576"/>
  <c r="BG576"/>
  <c r="BF576"/>
  <c r="T576"/>
  <c r="R576"/>
  <c r="P576"/>
  <c r="BI574"/>
  <c r="BH574"/>
  <c r="BG574"/>
  <c r="BF574"/>
  <c r="T574"/>
  <c r="R574"/>
  <c r="P574"/>
  <c r="BI562"/>
  <c r="BH562"/>
  <c r="BG562"/>
  <c r="BF562"/>
  <c r="T562"/>
  <c r="R562"/>
  <c r="P562"/>
  <c r="BI558"/>
  <c r="BH558"/>
  <c r="BG558"/>
  <c r="BF558"/>
  <c r="T558"/>
  <c r="R558"/>
  <c r="P558"/>
  <c r="BI546"/>
  <c r="BH546"/>
  <c r="BG546"/>
  <c r="BF546"/>
  <c r="T546"/>
  <c r="R546"/>
  <c r="P546"/>
  <c r="BI542"/>
  <c r="BH542"/>
  <c r="BG542"/>
  <c r="BF542"/>
  <c r="T542"/>
  <c r="R542"/>
  <c r="P542"/>
  <c r="BI541"/>
  <c r="BH541"/>
  <c r="BG541"/>
  <c r="BF541"/>
  <c r="T541"/>
  <c r="R541"/>
  <c r="P541"/>
  <c r="BI540"/>
  <c r="BH540"/>
  <c r="BG540"/>
  <c r="BF540"/>
  <c r="T540"/>
  <c r="R540"/>
  <c r="P540"/>
  <c r="BI539"/>
  <c r="BH539"/>
  <c r="BG539"/>
  <c r="BF539"/>
  <c r="T539"/>
  <c r="R539"/>
  <c r="P539"/>
  <c r="BI538"/>
  <c r="BH538"/>
  <c r="BG538"/>
  <c r="BF538"/>
  <c r="T538"/>
  <c r="R538"/>
  <c r="P538"/>
  <c r="BI534"/>
  <c r="BH534"/>
  <c r="BG534"/>
  <c r="BF534"/>
  <c r="T534"/>
  <c r="R534"/>
  <c r="P534"/>
  <c r="BI533"/>
  <c r="BH533"/>
  <c r="BG533"/>
  <c r="BF533"/>
  <c r="T533"/>
  <c r="R533"/>
  <c r="P533"/>
  <c r="BI529"/>
  <c r="BH529"/>
  <c r="BG529"/>
  <c r="BF529"/>
  <c r="T529"/>
  <c r="R529"/>
  <c r="P529"/>
  <c r="BI525"/>
  <c r="BH525"/>
  <c r="BG525"/>
  <c r="BF525"/>
  <c r="T525"/>
  <c r="R525"/>
  <c r="P525"/>
  <c r="BI521"/>
  <c r="BH521"/>
  <c r="BG521"/>
  <c r="BF521"/>
  <c r="T521"/>
  <c r="R521"/>
  <c r="P521"/>
  <c r="BI516"/>
  <c r="BH516"/>
  <c r="BG516"/>
  <c r="BF516"/>
  <c r="T516"/>
  <c r="T515"/>
  <c r="R516"/>
  <c r="R515"/>
  <c r="P516"/>
  <c r="P515"/>
  <c r="BI512"/>
  <c r="BH512"/>
  <c r="BG512"/>
  <c r="BF512"/>
  <c r="T512"/>
  <c r="R512"/>
  <c r="P512"/>
  <c r="BI509"/>
  <c r="BH509"/>
  <c r="BG509"/>
  <c r="BF509"/>
  <c r="T509"/>
  <c r="R509"/>
  <c r="P509"/>
  <c r="BI506"/>
  <c r="BH506"/>
  <c r="BG506"/>
  <c r="BF506"/>
  <c r="T506"/>
  <c r="R506"/>
  <c r="P506"/>
  <c r="BI502"/>
  <c r="BH502"/>
  <c r="BG502"/>
  <c r="BF502"/>
  <c r="T502"/>
  <c r="R502"/>
  <c r="P502"/>
  <c r="BI499"/>
  <c r="BH499"/>
  <c r="BG499"/>
  <c r="BF499"/>
  <c r="T499"/>
  <c r="R499"/>
  <c r="P499"/>
  <c r="BI496"/>
  <c r="BH496"/>
  <c r="BG496"/>
  <c r="BF496"/>
  <c r="T496"/>
  <c r="R496"/>
  <c r="P496"/>
  <c r="BI493"/>
  <c r="BH493"/>
  <c r="BG493"/>
  <c r="BF493"/>
  <c r="T493"/>
  <c r="R493"/>
  <c r="P493"/>
  <c r="BI484"/>
  <c r="BH484"/>
  <c r="BG484"/>
  <c r="BF484"/>
  <c r="T484"/>
  <c r="R484"/>
  <c r="P484"/>
  <c r="BI476"/>
  <c r="BH476"/>
  <c r="BG476"/>
  <c r="BF476"/>
  <c r="T476"/>
  <c r="R476"/>
  <c r="P476"/>
  <c r="BI474"/>
  <c r="BH474"/>
  <c r="BG474"/>
  <c r="BF474"/>
  <c r="T474"/>
  <c r="R474"/>
  <c r="P474"/>
  <c r="BI471"/>
  <c r="BH471"/>
  <c r="BG471"/>
  <c r="BF471"/>
  <c r="T471"/>
  <c r="R471"/>
  <c r="P471"/>
  <c r="BI468"/>
  <c r="BH468"/>
  <c r="BG468"/>
  <c r="BF468"/>
  <c r="T468"/>
  <c r="R468"/>
  <c r="P468"/>
  <c r="BI465"/>
  <c r="BH465"/>
  <c r="BG465"/>
  <c r="BF465"/>
  <c r="T465"/>
  <c r="R465"/>
  <c r="P465"/>
  <c r="BI461"/>
  <c r="BH461"/>
  <c r="BG461"/>
  <c r="BF461"/>
  <c r="T461"/>
  <c r="R461"/>
  <c r="P461"/>
  <c r="BI460"/>
  <c r="BH460"/>
  <c r="BG460"/>
  <c r="BF460"/>
  <c r="T460"/>
  <c r="R460"/>
  <c r="P460"/>
  <c r="BI440"/>
  <c r="BH440"/>
  <c r="BG440"/>
  <c r="BF440"/>
  <c r="T440"/>
  <c r="R440"/>
  <c r="P440"/>
  <c r="BI436"/>
  <c r="BH436"/>
  <c r="BG436"/>
  <c r="BF436"/>
  <c r="T436"/>
  <c r="R436"/>
  <c r="P436"/>
  <c r="BI435"/>
  <c r="BH435"/>
  <c r="BG435"/>
  <c r="BF435"/>
  <c r="T435"/>
  <c r="R435"/>
  <c r="P435"/>
  <c r="BI434"/>
  <c r="BH434"/>
  <c r="BG434"/>
  <c r="BF434"/>
  <c r="T434"/>
  <c r="R434"/>
  <c r="P434"/>
  <c r="BI423"/>
  <c r="BH423"/>
  <c r="BG423"/>
  <c r="BF423"/>
  <c r="T423"/>
  <c r="R423"/>
  <c r="P423"/>
  <c r="BI405"/>
  <c r="BH405"/>
  <c r="BG405"/>
  <c r="BF405"/>
  <c r="T405"/>
  <c r="R405"/>
  <c r="P405"/>
  <c r="BI398"/>
  <c r="BH398"/>
  <c r="BG398"/>
  <c r="BF398"/>
  <c r="T398"/>
  <c r="R398"/>
  <c r="P398"/>
  <c r="BI394"/>
  <c r="BH394"/>
  <c r="BG394"/>
  <c r="BF394"/>
  <c r="T394"/>
  <c r="R394"/>
  <c r="P394"/>
  <c r="BI385"/>
  <c r="BH385"/>
  <c r="BG385"/>
  <c r="BF385"/>
  <c r="T385"/>
  <c r="R385"/>
  <c r="P385"/>
  <c r="BI376"/>
  <c r="BH376"/>
  <c r="BG376"/>
  <c r="BF376"/>
  <c r="T376"/>
  <c r="R376"/>
  <c r="P376"/>
  <c r="BI369"/>
  <c r="BH369"/>
  <c r="BG369"/>
  <c r="BF369"/>
  <c r="T369"/>
  <c r="R369"/>
  <c r="P369"/>
  <c r="BI365"/>
  <c r="BH365"/>
  <c r="BG365"/>
  <c r="BF365"/>
  <c r="T365"/>
  <c r="R365"/>
  <c r="P365"/>
  <c r="BI364"/>
  <c r="BH364"/>
  <c r="BG364"/>
  <c r="BF364"/>
  <c r="T364"/>
  <c r="R364"/>
  <c r="P364"/>
  <c r="BI363"/>
  <c r="BH363"/>
  <c r="BG363"/>
  <c r="BF363"/>
  <c r="T363"/>
  <c r="R363"/>
  <c r="P363"/>
  <c r="BI361"/>
  <c r="BH361"/>
  <c r="BG361"/>
  <c r="BF361"/>
  <c r="T361"/>
  <c r="R361"/>
  <c r="P361"/>
  <c r="BI360"/>
  <c r="BH360"/>
  <c r="BG360"/>
  <c r="BF360"/>
  <c r="T360"/>
  <c r="R360"/>
  <c r="P360"/>
  <c r="BI355"/>
  <c r="BH355"/>
  <c r="BG355"/>
  <c r="BF355"/>
  <c r="T355"/>
  <c r="R355"/>
  <c r="P355"/>
  <c r="BI352"/>
  <c r="BH352"/>
  <c r="BG352"/>
  <c r="BF352"/>
  <c r="T352"/>
  <c r="R352"/>
  <c r="P352"/>
  <c r="BI348"/>
  <c r="BH348"/>
  <c r="BG348"/>
  <c r="BF348"/>
  <c r="T348"/>
  <c r="R348"/>
  <c r="P348"/>
  <c r="BI346"/>
  <c r="BH346"/>
  <c r="BG346"/>
  <c r="BF346"/>
  <c r="T346"/>
  <c r="R346"/>
  <c r="P346"/>
  <c r="BI344"/>
  <c r="BH344"/>
  <c r="BG344"/>
  <c r="BF344"/>
  <c r="T344"/>
  <c r="R344"/>
  <c r="P344"/>
  <c r="BI336"/>
  <c r="BH336"/>
  <c r="BG336"/>
  <c r="BF336"/>
  <c r="T336"/>
  <c r="R336"/>
  <c r="P336"/>
  <c r="BI334"/>
  <c r="BH334"/>
  <c r="BG334"/>
  <c r="BF334"/>
  <c r="T334"/>
  <c r="R334"/>
  <c r="P334"/>
  <c r="BI317"/>
  <c r="BH317"/>
  <c r="BG317"/>
  <c r="BF317"/>
  <c r="T317"/>
  <c r="R317"/>
  <c r="P317"/>
  <c r="BI315"/>
  <c r="BH315"/>
  <c r="BG315"/>
  <c r="BF315"/>
  <c r="T315"/>
  <c r="R315"/>
  <c r="P315"/>
  <c r="BI297"/>
  <c r="BH297"/>
  <c r="BG297"/>
  <c r="BF297"/>
  <c r="T297"/>
  <c r="R297"/>
  <c r="P297"/>
  <c r="BI295"/>
  <c r="BH295"/>
  <c r="BG295"/>
  <c r="BF295"/>
  <c r="T295"/>
  <c r="R295"/>
  <c r="P295"/>
  <c r="BI291"/>
  <c r="BH291"/>
  <c r="BG291"/>
  <c r="BF291"/>
  <c r="T291"/>
  <c r="R291"/>
  <c r="P291"/>
  <c r="BI288"/>
  <c r="BH288"/>
  <c r="BG288"/>
  <c r="BF288"/>
  <c r="T288"/>
  <c r="R288"/>
  <c r="P288"/>
  <c r="BI285"/>
  <c r="BH285"/>
  <c r="BG285"/>
  <c r="BF285"/>
  <c r="T285"/>
  <c r="R285"/>
  <c r="P285"/>
  <c r="BI283"/>
  <c r="BH283"/>
  <c r="BG283"/>
  <c r="BF283"/>
  <c r="T283"/>
  <c r="R283"/>
  <c r="P283"/>
  <c r="BI279"/>
  <c r="BH279"/>
  <c r="BG279"/>
  <c r="BF279"/>
  <c r="T279"/>
  <c r="R279"/>
  <c r="P279"/>
  <c r="BI277"/>
  <c r="BH277"/>
  <c r="BG277"/>
  <c r="BF277"/>
  <c r="T277"/>
  <c r="R277"/>
  <c r="P277"/>
  <c r="BI272"/>
  <c r="BH272"/>
  <c r="BG272"/>
  <c r="BF272"/>
  <c r="T272"/>
  <c r="R272"/>
  <c r="P272"/>
  <c r="BI270"/>
  <c r="BH270"/>
  <c r="BG270"/>
  <c r="BF270"/>
  <c r="T270"/>
  <c r="R270"/>
  <c r="P270"/>
  <c r="BI252"/>
  <c r="BH252"/>
  <c r="BG252"/>
  <c r="BF252"/>
  <c r="T252"/>
  <c r="R252"/>
  <c r="P252"/>
  <c r="BI249"/>
  <c r="BH249"/>
  <c r="BG249"/>
  <c r="BF249"/>
  <c r="T249"/>
  <c r="R249"/>
  <c r="P249"/>
  <c r="BI228"/>
  <c r="BH228"/>
  <c r="BG228"/>
  <c r="BF228"/>
  <c r="T228"/>
  <c r="R228"/>
  <c r="P228"/>
  <c r="BI225"/>
  <c r="BH225"/>
  <c r="BG225"/>
  <c r="BF225"/>
  <c r="T225"/>
  <c r="R225"/>
  <c r="P225"/>
  <c r="BI217"/>
  <c r="BH217"/>
  <c r="BG217"/>
  <c r="BF217"/>
  <c r="T217"/>
  <c r="R217"/>
  <c r="P217"/>
  <c r="BI210"/>
  <c r="BH210"/>
  <c r="BG210"/>
  <c r="BF210"/>
  <c r="T210"/>
  <c r="R210"/>
  <c r="P210"/>
  <c r="BI208"/>
  <c r="BH208"/>
  <c r="BG208"/>
  <c r="BF208"/>
  <c r="T208"/>
  <c r="R208"/>
  <c r="P208"/>
  <c r="BI205"/>
  <c r="BH205"/>
  <c r="BG205"/>
  <c r="BF205"/>
  <c r="T205"/>
  <c r="R205"/>
  <c r="P205"/>
  <c r="BI187"/>
  <c r="BH187"/>
  <c r="BG187"/>
  <c r="BF187"/>
  <c r="T187"/>
  <c r="R187"/>
  <c r="P187"/>
  <c r="BI174"/>
  <c r="BH174"/>
  <c r="BG174"/>
  <c r="BF174"/>
  <c r="T174"/>
  <c r="R174"/>
  <c r="P174"/>
  <c r="BI166"/>
  <c r="BH166"/>
  <c r="BG166"/>
  <c r="BF166"/>
  <c r="T166"/>
  <c r="R166"/>
  <c r="P166"/>
  <c r="BI165"/>
  <c r="BH165"/>
  <c r="BG165"/>
  <c r="BF165"/>
  <c r="T165"/>
  <c r="R165"/>
  <c r="P165"/>
  <c r="BI163"/>
  <c r="BH163"/>
  <c r="BG163"/>
  <c r="BF163"/>
  <c r="T163"/>
  <c r="R163"/>
  <c r="P163"/>
  <c r="BI160"/>
  <c r="BH160"/>
  <c r="BG160"/>
  <c r="BF160"/>
  <c r="T160"/>
  <c r="R160"/>
  <c r="P160"/>
  <c r="BI152"/>
  <c r="BH152"/>
  <c r="BG152"/>
  <c r="BF152"/>
  <c r="T152"/>
  <c r="R152"/>
  <c r="P152"/>
  <c r="BI149"/>
  <c r="BH149"/>
  <c r="BG149"/>
  <c r="BF149"/>
  <c r="T149"/>
  <c r="R149"/>
  <c r="P149"/>
  <c r="BI144"/>
  <c r="BH144"/>
  <c r="BG144"/>
  <c r="BF144"/>
  <c r="T144"/>
  <c r="R144"/>
  <c r="P144"/>
  <c r="BI142"/>
  <c r="BH142"/>
  <c r="BG142"/>
  <c r="BF142"/>
  <c r="T142"/>
  <c r="R142"/>
  <c r="P142"/>
  <c r="BI137"/>
  <c r="BH137"/>
  <c r="BG137"/>
  <c r="BF137"/>
  <c r="T137"/>
  <c r="R137"/>
  <c r="P137"/>
  <c r="BI133"/>
  <c r="BH133"/>
  <c r="BG133"/>
  <c r="BF133"/>
  <c r="T133"/>
  <c r="R133"/>
  <c r="P133"/>
  <c r="BI131"/>
  <c r="BH131"/>
  <c r="BG131"/>
  <c r="BF131"/>
  <c r="T131"/>
  <c r="R131"/>
  <c r="P131"/>
  <c r="BI127"/>
  <c r="BH127"/>
  <c r="BG127"/>
  <c r="BF127"/>
  <c r="T127"/>
  <c r="R127"/>
  <c r="P127"/>
  <c r="BI122"/>
  <c r="BH122"/>
  <c r="BG122"/>
  <c r="BF122"/>
  <c r="T122"/>
  <c r="R122"/>
  <c r="P122"/>
  <c r="BI117"/>
  <c r="BH117"/>
  <c r="BG117"/>
  <c r="BF117"/>
  <c r="T117"/>
  <c r="R117"/>
  <c r="P117"/>
  <c r="BI114"/>
  <c r="BH114"/>
  <c r="BG114"/>
  <c r="BF114"/>
  <c r="T114"/>
  <c r="R114"/>
  <c r="P114"/>
  <c r="BI111"/>
  <c r="BH111"/>
  <c r="BG111"/>
  <c r="BF111"/>
  <c r="T111"/>
  <c r="R111"/>
  <c r="P111"/>
  <c r="BI108"/>
  <c r="BH108"/>
  <c r="BG108"/>
  <c r="BF108"/>
  <c r="T108"/>
  <c r="R108"/>
  <c r="P108"/>
  <c r="BI105"/>
  <c r="BH105"/>
  <c r="BG105"/>
  <c r="BF105"/>
  <c r="T105"/>
  <c r="R105"/>
  <c r="P105"/>
  <c r="BI103"/>
  <c r="BH103"/>
  <c r="BG103"/>
  <c r="BF103"/>
  <c r="T103"/>
  <c r="R103"/>
  <c r="P103"/>
  <c r="BI98"/>
  <c r="BH98"/>
  <c r="BG98"/>
  <c r="BF98"/>
  <c r="T98"/>
  <c r="R98"/>
  <c r="P98"/>
  <c r="J92"/>
  <c r="J91"/>
  <c r="F91"/>
  <c r="F89"/>
  <c r="E87"/>
  <c r="J55"/>
  <c r="J54"/>
  <c r="F54"/>
  <c r="F52"/>
  <c r="E50"/>
  <c r="J18"/>
  <c r="E18"/>
  <c r="F92"/>
  <c r="J17"/>
  <c r="J12"/>
  <c r="J89"/>
  <c r="E7"/>
  <c r="E48"/>
  <c i="2" r="J37"/>
  <c r="J36"/>
  <c i="1" r="AY55"/>
  <c i="2" r="J35"/>
  <c i="1" r="AX55"/>
  <c i="2" r="BI100"/>
  <c r="BH100"/>
  <c r="BG100"/>
  <c r="BF100"/>
  <c r="T100"/>
  <c r="R100"/>
  <c r="P100"/>
  <c r="BI99"/>
  <c r="BH99"/>
  <c r="BG99"/>
  <c r="BF99"/>
  <c r="T99"/>
  <c r="R99"/>
  <c r="P99"/>
  <c r="BI97"/>
  <c r="BH97"/>
  <c r="BG97"/>
  <c r="BF97"/>
  <c r="T97"/>
  <c r="T96"/>
  <c r="R97"/>
  <c r="R96"/>
  <c r="P97"/>
  <c r="P96"/>
  <c r="BI95"/>
  <c r="BH95"/>
  <c r="BG95"/>
  <c r="BF95"/>
  <c r="T95"/>
  <c r="R95"/>
  <c r="P95"/>
  <c r="BI94"/>
  <c r="BH94"/>
  <c r="BG94"/>
  <c r="BF94"/>
  <c r="T94"/>
  <c r="R94"/>
  <c r="P94"/>
  <c r="BI93"/>
  <c r="BH93"/>
  <c r="BG93"/>
  <c r="BF93"/>
  <c r="T93"/>
  <c r="R93"/>
  <c r="P93"/>
  <c r="BI92"/>
  <c r="BH92"/>
  <c r="BG92"/>
  <c r="BF92"/>
  <c r="T92"/>
  <c r="R92"/>
  <c r="P92"/>
  <c r="BI90"/>
  <c r="BH90"/>
  <c r="BG90"/>
  <c r="BF90"/>
  <c r="T90"/>
  <c r="T89"/>
  <c r="R90"/>
  <c r="R89"/>
  <c r="P90"/>
  <c r="P89"/>
  <c r="BI88"/>
  <c r="BH88"/>
  <c r="BG88"/>
  <c r="BF88"/>
  <c r="T88"/>
  <c r="T87"/>
  <c r="R88"/>
  <c r="R87"/>
  <c r="P88"/>
  <c r="P87"/>
  <c r="J82"/>
  <c r="J81"/>
  <c r="F81"/>
  <c r="F79"/>
  <c r="E77"/>
  <c r="J55"/>
  <c r="J54"/>
  <c r="F54"/>
  <c r="F52"/>
  <c r="E50"/>
  <c r="J18"/>
  <c r="E18"/>
  <c r="F55"/>
  <c r="J17"/>
  <c r="J12"/>
  <c r="J79"/>
  <c r="E7"/>
  <c r="E48"/>
  <c i="1" r="L50"/>
  <c r="AM50"/>
  <c r="AM49"/>
  <c r="L49"/>
  <c r="AM47"/>
  <c r="L47"/>
  <c r="L45"/>
  <c r="L44"/>
  <c r="AS54"/>
  <c i="3" r="BK360"/>
  <c r="J142"/>
  <c r="BK616"/>
  <c r="J360"/>
  <c r="J149"/>
  <c r="J631"/>
  <c r="J440"/>
  <c r="BK108"/>
  <c r="J521"/>
  <c r="J291"/>
  <c r="BK693"/>
  <c r="BK476"/>
  <c r="BK133"/>
  <c r="BK591"/>
  <c r="J476"/>
  <c r="J144"/>
  <c i="4" r="BK137"/>
  <c r="J137"/>
  <c r="J124"/>
  <c r="BK149"/>
  <c r="BK97"/>
  <c i="2" r="J88"/>
  <c i="3" r="BK502"/>
  <c r="J210"/>
  <c r="J533"/>
  <c r="J317"/>
  <c r="J114"/>
  <c r="J632"/>
  <c r="BK363"/>
  <c r="BK635"/>
  <c r="J546"/>
  <c r="BK295"/>
  <c r="J689"/>
  <c r="J474"/>
  <c r="BK166"/>
  <c r="BK613"/>
  <c r="BK369"/>
  <c i="4" r="BK130"/>
  <c r="J145"/>
  <c r="J98"/>
  <c i="3" r="BK657"/>
  <c r="BK144"/>
  <c r="J315"/>
  <c r="BK632"/>
  <c r="BK228"/>
  <c i="4" r="J103"/>
  <c i="2" r="BK90"/>
  <c i="3" r="BK651"/>
  <c r="BK355"/>
  <c r="J835"/>
  <c r="J385"/>
  <c r="BK105"/>
  <c r="J635"/>
  <c r="BK365"/>
  <c r="BK629"/>
  <c r="BK512"/>
  <c r="J98"/>
  <c r="J398"/>
  <c r="J660"/>
  <c r="BK465"/>
  <c r="BK117"/>
  <c i="4" r="BK98"/>
  <c r="J105"/>
  <c r="J151"/>
  <c i="3" r="BK471"/>
  <c r="BK642"/>
  <c r="J471"/>
  <c r="BK142"/>
  <c i="4" r="BK151"/>
  <c i="2" r="BK95"/>
  <c i="3" r="J558"/>
  <c r="BK252"/>
  <c r="BK352"/>
  <c r="BK160"/>
  <c r="J639"/>
  <c r="BK165"/>
  <c r="BK589"/>
  <c r="J394"/>
  <c r="BK835"/>
  <c r="BK376"/>
  <c r="BK593"/>
  <c r="J288"/>
  <c i="4" r="J141"/>
  <c r="J111"/>
  <c r="J91"/>
  <c i="3" r="BK585"/>
  <c r="BK610"/>
  <c r="BK436"/>
  <c i="4" r="J113"/>
  <c i="3" r="BK833"/>
  <c r="BK506"/>
  <c r="BK137"/>
  <c r="J576"/>
  <c r="BK828"/>
  <c r="J582"/>
  <c r="BK127"/>
  <c r="BK398"/>
  <c r="J629"/>
  <c r="J336"/>
  <c r="J630"/>
  <c r="BK208"/>
  <c i="4" r="J133"/>
  <c r="BK145"/>
  <c r="BK135"/>
  <c i="3" r="BK546"/>
  <c r="J502"/>
  <c i="2" r="J100"/>
  <c i="3" r="J678"/>
  <c r="J509"/>
  <c r="J295"/>
  <c r="J122"/>
  <c r="J589"/>
  <c r="BK434"/>
  <c r="BK205"/>
  <c r="BK689"/>
  <c r="J574"/>
  <c r="BK346"/>
  <c r="J641"/>
  <c r="J484"/>
  <c r="J137"/>
  <c r="J634"/>
  <c r="BK423"/>
  <c r="J645"/>
  <c r="BK576"/>
  <c r="J355"/>
  <c i="4" r="J149"/>
  <c r="J165"/>
  <c r="BK96"/>
  <c r="J93"/>
  <c r="J97"/>
  <c i="2" r="J92"/>
  <c i="3" r="J637"/>
  <c r="J352"/>
  <c r="J460"/>
  <c r="BK270"/>
  <c r="BK654"/>
  <c r="J512"/>
  <c r="J423"/>
  <c r="BK114"/>
  <c r="J434"/>
  <c r="BK149"/>
  <c r="J613"/>
  <c r="J363"/>
  <c r="BK111"/>
  <c r="BK539"/>
  <c r="J127"/>
  <c i="4" r="BK99"/>
  <c r="BK133"/>
  <c r="J125"/>
  <c i="3" r="BK633"/>
  <c r="BK631"/>
  <c r="BK468"/>
  <c i="4" r="BK103"/>
  <c i="2" r="J99"/>
  <c r="BK100"/>
  <c i="3" r="BK587"/>
  <c r="J525"/>
  <c r="BK210"/>
  <c r="J676"/>
  <c r="BK509"/>
  <c r="BK285"/>
  <c r="J682"/>
  <c r="BK460"/>
  <c r="J640"/>
  <c r="BK533"/>
  <c r="J364"/>
  <c r="BK678"/>
  <c r="J534"/>
  <c r="BK249"/>
  <c r="BK582"/>
  <c r="BK394"/>
  <c i="4" r="BK157"/>
  <c r="BK143"/>
  <c r="BK126"/>
  <c r="BK155"/>
  <c i="2" r="J97"/>
  <c i="3" r="J252"/>
  <c r="BK630"/>
  <c r="BK272"/>
  <c r="J108"/>
  <c i="2" r="BK92"/>
  <c i="3" r="BK830"/>
  <c r="BK574"/>
  <c r="BK364"/>
  <c r="J205"/>
  <c r="J834"/>
  <c r="J493"/>
  <c r="J279"/>
  <c r="J833"/>
  <c r="J541"/>
  <c r="J283"/>
  <c r="J540"/>
  <c r="J376"/>
  <c r="BK152"/>
  <c r="J610"/>
  <c r="J365"/>
  <c r="J217"/>
  <c r="BK634"/>
  <c r="BK499"/>
  <c r="BK103"/>
  <c i="4" r="BK124"/>
  <c r="J135"/>
  <c r="J120"/>
  <c r="J130"/>
  <c i="2" r="BK97"/>
  <c i="3" r="BK836"/>
  <c r="BK317"/>
  <c r="J604"/>
  <c r="BK344"/>
  <c r="BK217"/>
  <c r="J577"/>
  <c r="BK279"/>
  <c r="J499"/>
  <c r="J165"/>
  <c r="BK636"/>
  <c r="J506"/>
  <c r="J297"/>
  <c r="J666"/>
  <c r="BK461"/>
  <c i="4" r="J153"/>
  <c r="J161"/>
  <c r="J147"/>
  <c r="J96"/>
  <c i="2" r="J94"/>
  <c i="3" r="J529"/>
  <c r="BK688"/>
  <c r="BK496"/>
  <c r="BK131"/>
  <c i="2" r="J95"/>
  <c r="BK99"/>
  <c i="3" r="J539"/>
  <c r="J346"/>
  <c r="J152"/>
  <c r="J633"/>
  <c r="J465"/>
  <c r="J225"/>
  <c r="BK645"/>
  <c r="J496"/>
  <c r="J654"/>
  <c r="BK562"/>
  <c r="J160"/>
  <c r="J638"/>
  <c r="J369"/>
  <c r="BK98"/>
  <c r="BK521"/>
  <c r="BK297"/>
  <c i="4" r="BK147"/>
  <c r="J107"/>
  <c r="BK93"/>
  <c r="BK107"/>
  <c i="3" r="J688"/>
  <c r="J587"/>
  <c r="BK315"/>
  <c i="2" r="BK93"/>
  <c i="3" r="BK660"/>
  <c r="BK534"/>
  <c r="BK348"/>
  <c r="J163"/>
  <c r="BK639"/>
  <c r="J436"/>
  <c r="J348"/>
  <c r="BK648"/>
  <c r="BK493"/>
  <c r="J272"/>
  <c r="J616"/>
  <c r="BK187"/>
  <c r="J657"/>
  <c r="J361"/>
  <c r="BK671"/>
  <c r="BK440"/>
  <c i="4" r="BK159"/>
  <c r="BK105"/>
  <c r="BK120"/>
  <c r="BK91"/>
  <c r="BK113"/>
  <c i="2" r="J93"/>
  <c i="3" r="J828"/>
  <c r="BK361"/>
  <c r="J166"/>
  <c r="J405"/>
  <c r="J830"/>
  <c r="J542"/>
  <c r="J642"/>
  <c r="BK525"/>
  <c r="J270"/>
  <c r="J648"/>
  <c r="J585"/>
  <c r="J228"/>
  <c r="BK638"/>
  <c r="J578"/>
  <c r="J249"/>
  <c i="4" r="J126"/>
  <c r="J155"/>
  <c r="J109"/>
  <c i="3" r="J208"/>
  <c r="BK640"/>
  <c r="BK541"/>
  <c r="J468"/>
  <c i="4" r="J143"/>
  <c i="2" r="BK88"/>
  <c i="3" r="BK676"/>
  <c r="J461"/>
  <c r="J174"/>
  <c r="BK666"/>
  <c r="J435"/>
  <c r="BK163"/>
  <c r="BK558"/>
  <c r="J334"/>
  <c r="BK435"/>
  <c r="J105"/>
  <c r="J538"/>
  <c r="BK174"/>
  <c r="J562"/>
  <c r="J277"/>
  <c i="4" r="BK109"/>
  <c r="BK153"/>
  <c r="BK141"/>
  <c r="J99"/>
  <c i="3" r="BK834"/>
  <c r="BK540"/>
  <c r="J187"/>
  <c i="2" r="J90"/>
  <c i="3" r="J596"/>
  <c r="BK474"/>
  <c r="BK225"/>
  <c r="J671"/>
  <c r="J516"/>
  <c r="BK334"/>
  <c r="J117"/>
  <c r="J636"/>
  <c r="BK385"/>
  <c r="J133"/>
  <c r="BK577"/>
  <c r="BK405"/>
  <c r="J103"/>
  <c r="BK578"/>
  <c r="BK291"/>
  <c r="BK604"/>
  <c r="BK529"/>
  <c r="BK283"/>
  <c r="J651"/>
  <c r="BK516"/>
  <c i="4" r="BK161"/>
  <c r="J116"/>
  <c r="BK116"/>
  <c r="J157"/>
  <c i="3" r="BK682"/>
  <c r="J836"/>
  <c r="BK637"/>
  <c r="BK542"/>
  <c r="J344"/>
  <c i="4" r="J159"/>
  <c i="2" r="BK94"/>
  <c i="3" r="J693"/>
  <c r="BK288"/>
  <c r="J111"/>
  <c r="J593"/>
  <c r="BK336"/>
  <c r="BK122"/>
  <c r="BK538"/>
  <c r="BK277"/>
  <c r="BK596"/>
  <c r="J285"/>
  <c r="J591"/>
  <c r="J131"/>
  <c r="BK641"/>
  <c r="BK484"/>
  <c i="4" r="BK165"/>
  <c r="BK125"/>
  <c r="BK111"/>
  <c l="1" r="T89"/>
  <c i="2" r="BK98"/>
  <c r="J98"/>
  <c r="J65"/>
  <c i="3" r="R97"/>
  <c r="P121"/>
  <c r="BK143"/>
  <c r="J143"/>
  <c r="J63"/>
  <c r="R143"/>
  <c r="T143"/>
  <c r="T162"/>
  <c r="P692"/>
  <c i="2" r="BK91"/>
  <c r="J91"/>
  <c r="J63"/>
  <c r="R98"/>
  <c i="3" r="P97"/>
  <c r="BK121"/>
  <c r="J121"/>
  <c r="J62"/>
  <c r="T121"/>
  <c r="P162"/>
  <c r="BK359"/>
  <c r="J359"/>
  <c r="J65"/>
  <c r="R359"/>
  <c r="BK492"/>
  <c r="J492"/>
  <c r="J66"/>
  <c r="T492"/>
  <c r="P520"/>
  <c r="BK532"/>
  <c r="J532"/>
  <c r="J70"/>
  <c r="R532"/>
  <c r="BK537"/>
  <c r="J537"/>
  <c r="J71"/>
  <c r="R537"/>
  <c r="BK545"/>
  <c r="J545"/>
  <c r="J72"/>
  <c r="BK581"/>
  <c r="J581"/>
  <c r="J73"/>
  <c r="R581"/>
  <c r="BK692"/>
  <c r="J692"/>
  <c r="J74"/>
  <c r="T692"/>
  <c r="P832"/>
  <c r="R832"/>
  <c i="4" r="BK95"/>
  <c r="J95"/>
  <c r="J64"/>
  <c i="2" r="P91"/>
  <c r="R91"/>
  <c r="R86"/>
  <c r="R85"/>
  <c r="T98"/>
  <c i="3" r="BK97"/>
  <c r="T97"/>
  <c r="R121"/>
  <c r="P143"/>
  <c r="R162"/>
  <c r="P359"/>
  <c r="T359"/>
  <c r="P492"/>
  <c r="R492"/>
  <c r="BK520"/>
  <c r="BK519"/>
  <c r="J519"/>
  <c r="J68"/>
  <c r="T520"/>
  <c r="P532"/>
  <c r="T532"/>
  <c r="P537"/>
  <c r="T537"/>
  <c r="P545"/>
  <c r="R545"/>
  <c r="T545"/>
  <c r="P581"/>
  <c r="T581"/>
  <c r="R692"/>
  <c r="BK832"/>
  <c r="J832"/>
  <c r="J75"/>
  <c r="T832"/>
  <c i="4" r="R95"/>
  <c r="BK102"/>
  <c r="J102"/>
  <c r="J65"/>
  <c r="R102"/>
  <c r="BK129"/>
  <c r="J129"/>
  <c r="J66"/>
  <c r="P129"/>
  <c r="T129"/>
  <c r="P140"/>
  <c r="T140"/>
  <c i="2" r="T91"/>
  <c r="T86"/>
  <c r="T85"/>
  <c r="P98"/>
  <c i="3" r="BK162"/>
  <c r="J162"/>
  <c r="J64"/>
  <c r="R520"/>
  <c r="R519"/>
  <c i="4" r="P95"/>
  <c r="T95"/>
  <c r="P102"/>
  <c r="T102"/>
  <c r="R129"/>
  <c r="BK140"/>
  <c r="J140"/>
  <c r="J67"/>
  <c r="R140"/>
  <c i="2" r="BK87"/>
  <c r="J87"/>
  <c r="J61"/>
  <c r="BK96"/>
  <c r="J96"/>
  <c r="J64"/>
  <c i="3" r="BK515"/>
  <c r="J515"/>
  <c r="J67"/>
  <c i="4" r="BK90"/>
  <c r="BK89"/>
  <c r="J89"/>
  <c r="J60"/>
  <c r="BK92"/>
  <c r="J92"/>
  <c r="J62"/>
  <c i="2" r="BK89"/>
  <c r="J89"/>
  <c r="J62"/>
  <c i="4" r="BK164"/>
  <c r="J164"/>
  <c r="J68"/>
  <c r="BE98"/>
  <c r="BE105"/>
  <c r="BE111"/>
  <c i="3" r="J520"/>
  <c r="J69"/>
  <c i="4" r="E48"/>
  <c r="BE96"/>
  <c r="BE133"/>
  <c r="BE147"/>
  <c r="BE161"/>
  <c i="3" r="J97"/>
  <c r="J61"/>
  <c i="4" r="J82"/>
  <c r="BE99"/>
  <c r="BE109"/>
  <c r="BE113"/>
  <c r="BE116"/>
  <c r="BE137"/>
  <c r="BE149"/>
  <c r="BE153"/>
  <c r="BE159"/>
  <c r="BE91"/>
  <c r="BE120"/>
  <c r="BE141"/>
  <c r="BE143"/>
  <c r="F85"/>
  <c r="BE93"/>
  <c r="BE97"/>
  <c r="BE124"/>
  <c r="BE125"/>
  <c r="BE126"/>
  <c r="BE135"/>
  <c r="BE151"/>
  <c r="BE155"/>
  <c r="BE157"/>
  <c r="BE165"/>
  <c r="BE103"/>
  <c r="BE107"/>
  <c r="BE130"/>
  <c r="BE145"/>
  <c i="3" r="F55"/>
  <c r="BE108"/>
  <c r="BE114"/>
  <c r="BE142"/>
  <c r="BE166"/>
  <c r="BE205"/>
  <c r="BE225"/>
  <c r="BE252"/>
  <c r="BE279"/>
  <c r="BE285"/>
  <c r="BE291"/>
  <c r="BE295"/>
  <c r="BE346"/>
  <c r="BE352"/>
  <c r="BE435"/>
  <c r="BE460"/>
  <c r="BE474"/>
  <c r="BE493"/>
  <c r="BE512"/>
  <c r="BE525"/>
  <c r="BE534"/>
  <c r="BE558"/>
  <c r="BE577"/>
  <c r="BE589"/>
  <c r="BE596"/>
  <c r="BE610"/>
  <c r="BE629"/>
  <c r="BE639"/>
  <c r="BE660"/>
  <c r="BE676"/>
  <c r="BE682"/>
  <c r="BE688"/>
  <c r="E85"/>
  <c r="BE117"/>
  <c r="BE122"/>
  <c r="BE127"/>
  <c r="BE137"/>
  <c r="BE144"/>
  <c r="BE165"/>
  <c r="BE288"/>
  <c r="BE317"/>
  <c r="BE334"/>
  <c r="BE344"/>
  <c r="BE355"/>
  <c r="BE360"/>
  <c r="BE364"/>
  <c r="BE405"/>
  <c r="BE533"/>
  <c r="BE539"/>
  <c r="BE604"/>
  <c r="BE616"/>
  <c r="BE633"/>
  <c r="BE637"/>
  <c r="BE641"/>
  <c r="BE645"/>
  <c r="BE654"/>
  <c r="BE671"/>
  <c r="BE830"/>
  <c r="BE131"/>
  <c r="BE133"/>
  <c r="BE163"/>
  <c r="BE174"/>
  <c r="BE272"/>
  <c r="BE283"/>
  <c r="BE297"/>
  <c r="BE361"/>
  <c r="BE363"/>
  <c r="BE385"/>
  <c r="BE436"/>
  <c r="BE461"/>
  <c r="BE465"/>
  <c r="BE496"/>
  <c r="BE516"/>
  <c r="BE542"/>
  <c r="BE576"/>
  <c r="BE587"/>
  <c r="BE636"/>
  <c r="J52"/>
  <c r="BE105"/>
  <c r="BE111"/>
  <c r="BE210"/>
  <c r="BE270"/>
  <c r="BE348"/>
  <c r="BE434"/>
  <c r="BE509"/>
  <c r="BE529"/>
  <c r="BE578"/>
  <c r="BE634"/>
  <c r="BE638"/>
  <c r="BE640"/>
  <c r="BE642"/>
  <c r="BE651"/>
  <c r="BE657"/>
  <c r="BE666"/>
  <c r="BE678"/>
  <c r="BE693"/>
  <c r="BE834"/>
  <c r="BE836"/>
  <c r="BE98"/>
  <c r="BE103"/>
  <c r="BE152"/>
  <c r="BE187"/>
  <c r="BE208"/>
  <c r="BE277"/>
  <c r="BE315"/>
  <c r="BE365"/>
  <c r="BE369"/>
  <c r="BE376"/>
  <c r="BE394"/>
  <c r="BE398"/>
  <c r="BE423"/>
  <c r="BE440"/>
  <c r="BE476"/>
  <c r="BE484"/>
  <c r="BE502"/>
  <c r="BE506"/>
  <c r="BE574"/>
  <c r="BE582"/>
  <c r="BE585"/>
  <c r="BE591"/>
  <c r="BE613"/>
  <c r="BE630"/>
  <c r="BE632"/>
  <c r="BE828"/>
  <c r="BE149"/>
  <c r="BE160"/>
  <c r="BE217"/>
  <c r="BE228"/>
  <c r="BE249"/>
  <c r="BE336"/>
  <c r="BE468"/>
  <c r="BE471"/>
  <c r="BE499"/>
  <c r="BE521"/>
  <c r="BE538"/>
  <c r="BE540"/>
  <c r="BE541"/>
  <c r="BE546"/>
  <c r="BE562"/>
  <c r="BE593"/>
  <c r="BE631"/>
  <c r="BE635"/>
  <c r="BE648"/>
  <c r="BE689"/>
  <c r="BE833"/>
  <c r="BE835"/>
  <c i="2" r="J52"/>
  <c r="E75"/>
  <c r="F82"/>
  <c r="BE94"/>
  <c r="BE95"/>
  <c r="BE92"/>
  <c r="BE99"/>
  <c r="BE90"/>
  <c r="BE93"/>
  <c r="BE88"/>
  <c r="BE97"/>
  <c r="BE100"/>
  <c r="F36"/>
  <c i="1" r="BC55"/>
  <c i="4" r="F34"/>
  <c i="1" r="BA57"/>
  <c i="3" r="F37"/>
  <c i="1" r="BD56"/>
  <c i="3" r="J34"/>
  <c i="1" r="AW56"/>
  <c i="3" r="F35"/>
  <c i="1" r="BB56"/>
  <c i="2" r="F37"/>
  <c i="1" r="BD55"/>
  <c i="4" r="F37"/>
  <c i="1" r="BD57"/>
  <c i="4" r="F35"/>
  <c i="1" r="BB57"/>
  <c i="4" r="J34"/>
  <c i="1" r="AW57"/>
  <c i="2" r="F35"/>
  <c i="1" r="BB55"/>
  <c i="3" r="F34"/>
  <c i="1" r="BA56"/>
  <c i="4" r="F36"/>
  <c i="1" r="BC57"/>
  <c i="2" r="F34"/>
  <c i="1" r="BA55"/>
  <c i="2" r="J34"/>
  <c i="1" r="AW55"/>
  <c i="3" r="F36"/>
  <c i="1" r="BC56"/>
  <c i="2" l="1" r="P86"/>
  <c r="P85"/>
  <c i="1" r="AU55"/>
  <c i="3" r="T96"/>
  <c i="4" r="T94"/>
  <c r="P94"/>
  <c r="P88"/>
  <c i="1" r="AU57"/>
  <c i="4" r="R94"/>
  <c r="R88"/>
  <c i="3" r="P96"/>
  <c r="BK96"/>
  <c r="J96"/>
  <c r="J60"/>
  <c r="P519"/>
  <c r="R96"/>
  <c r="R95"/>
  <c i="4" r="T88"/>
  <c i="3" r="T519"/>
  <c r="T95"/>
  <c i="4" r="J90"/>
  <c r="J61"/>
  <c r="BK94"/>
  <c r="J94"/>
  <c r="J63"/>
  <c i="2" r="BK86"/>
  <c r="J86"/>
  <c r="J60"/>
  <c i="3" r="J33"/>
  <c i="1" r="AV56"/>
  <c r="AT56"/>
  <c i="2" r="F33"/>
  <c i="1" r="AZ55"/>
  <c r="BA54"/>
  <c r="AW54"/>
  <c r="AK30"/>
  <c r="BB54"/>
  <c r="W31"/>
  <c r="BC54"/>
  <c r="AY54"/>
  <c i="2" r="J33"/>
  <c i="1" r="AV55"/>
  <c r="AT55"/>
  <c i="3" r="F33"/>
  <c i="1" r="AZ56"/>
  <c i="4" r="F33"/>
  <c i="1" r="AZ57"/>
  <c r="BD54"/>
  <c r="W33"/>
  <c i="4" r="J33"/>
  <c i="1" r="AV57"/>
  <c r="AT57"/>
  <c i="3" l="1" r="P95"/>
  <c i="1" r="AU56"/>
  <c i="4" r="BK88"/>
  <c r="J88"/>
  <c i="2" r="BK85"/>
  <c r="J85"/>
  <c i="3" r="BK95"/>
  <c r="J95"/>
  <c i="1" r="AU54"/>
  <c r="W30"/>
  <c i="2" r="J30"/>
  <c i="1" r="AG55"/>
  <c r="AZ54"/>
  <c r="W29"/>
  <c r="AX54"/>
  <c i="4" r="J30"/>
  <c i="1" r="AG57"/>
  <c i="3" r="J30"/>
  <c i="1" r="AG56"/>
  <c r="W32"/>
  <c i="3" l="1" r="J39"/>
  <c i="2" r="J39"/>
  <c i="4" r="J39"/>
  <c i="2" r="J59"/>
  <c i="4" r="J59"/>
  <c i="3" r="J59"/>
  <c i="1" r="AN56"/>
  <c r="AN55"/>
  <c r="AN57"/>
  <c r="AV54"/>
  <c r="AK29"/>
  <c r="AG54"/>
  <c r="AK26"/>
  <c l="1" r="AK35"/>
  <c r="AT54"/>
  <c l="1" r="AN54"/>
</calcChain>
</file>

<file path=xl/sharedStrings.xml><?xml version="1.0" encoding="utf-8"?>
<sst xmlns="http://schemas.openxmlformats.org/spreadsheetml/2006/main">
  <si>
    <t>Export Komplet</t>
  </si>
  <si>
    <t>VZ</t>
  </si>
  <si>
    <t>2.0</t>
  </si>
  <si>
    <t>ZAMOK</t>
  </si>
  <si>
    <t>False</t>
  </si>
  <si>
    <t>{5fdcdf6a-77d4-4fe8-8498-633f50d2b638}</t>
  </si>
  <si>
    <t>0,01</t>
  </si>
  <si>
    <t>21</t>
  </si>
  <si>
    <t>15</t>
  </si>
  <si>
    <t>REKAPITULACE STAVBY</t>
  </si>
  <si>
    <t xml:space="preserve">v ---  níže se nacházejí doplnkové a pomocné údaje k sestavám  --- v</t>
  </si>
  <si>
    <t>Návod na vyplnění</t>
  </si>
  <si>
    <t>0,001</t>
  </si>
  <si>
    <t>Kód:</t>
  </si>
  <si>
    <t>00</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</si>
  <si>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</si>
  <si>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</si>
  <si>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Rekonstrukce budovy ZŠ v Hrubém jeseníku</t>
  </si>
  <si>
    <t>KSO:</t>
  </si>
  <si>
    <t/>
  </si>
  <si>
    <t>CC-CZ:</t>
  </si>
  <si>
    <t>Místo:</t>
  </si>
  <si>
    <t>k.ú. Hrubý Jeseník, č.p. 123, parc. č. St. 76</t>
  </si>
  <si>
    <t>Datum:</t>
  </si>
  <si>
    <t>13. 5. 2021</t>
  </si>
  <si>
    <t>Zadavatel:</t>
  </si>
  <si>
    <t>IČ:</t>
  </si>
  <si>
    <t>Obec Hrubý Jeseník</t>
  </si>
  <si>
    <t>DIČ:</t>
  </si>
  <si>
    <t>Uchazeč:</t>
  </si>
  <si>
    <t>Vyplň údaj</t>
  </si>
  <si>
    <t>Projektant:</t>
  </si>
  <si>
    <t>ANDAMI s.r.o.</t>
  </si>
  <si>
    <t>True</t>
  </si>
  <si>
    <t>Zpracovatel:</t>
  </si>
  <si>
    <t>Michal Kubelka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</si>
  <si>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</si>
  <si>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www.podminky.urs.cz.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</si>
  <si>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</si>
  <si>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</si>
  <si>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</si>
  <si>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</si>
  <si>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</si>
  <si>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</si>
  <si>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</si>
  <si>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</si>
  <si>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</si>
  <si>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</si>
  <si>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</si>
  <si>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</si>
  <si>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</si>
  <si>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</si>
  <si>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</si>
  <si>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</si>
  <si>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</si>
  <si>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</si>
  <si>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</si>
  <si>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</si>
  <si>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</si>
  <si>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</si>
  <si>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</si>
  <si>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</si>
  <si>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</si>
  <si>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</si>
  <si>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</si>
  <si>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</si>
  <si>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</si>
  <si>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</si>
  <si>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</si>
  <si>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</si>
  <si>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</si>
  <si>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</si>
  <si>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</si>
  <si>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</si>
  <si>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</si>
  <si>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</si>
  <si>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</si>
  <si>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</si>
  <si>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STA</t>
  </si>
  <si>
    <t>1</t>
  </si>
  <si>
    <t>{91c48a07-f63e-452d-b73c-38d03badd953}</t>
  </si>
  <si>
    <t>2</t>
  </si>
  <si>
    <t>01</t>
  </si>
  <si>
    <t>Stavební část</t>
  </si>
  <si>
    <t>{55543242-465d-4ae5-8606-2c89fe9b42fa}</t>
  </si>
  <si>
    <t>02</t>
  </si>
  <si>
    <t>Vytápění</t>
  </si>
  <si>
    <t>{c619df94-92c3-4837-a9cf-c55a4e841b28}</t>
  </si>
  <si>
    <t>KRYCÍ LIST SOUPISU PRACÍ</t>
  </si>
  <si>
    <t>Objekt:</t>
  </si>
  <si>
    <t>00 - VRN</t>
  </si>
  <si>
    <t>REKAPITULACE ČLENĚNÍ SOUPISU PRACÍ</t>
  </si>
  <si>
    <t>Kód dílu - Popis</t>
  </si>
  <si>
    <t>Cena celkem [CZK]</t>
  </si>
  <si>
    <t>-1</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</si>
  <si>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</si>
  <si>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</si>
  <si>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</si>
  <si>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</si>
  <si>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</si>
  <si>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</si>
  <si>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</si>
  <si>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</si>
  <si>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</si>
  <si>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</si>
  <si>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</si>
  <si>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</si>
  <si>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</si>
  <si>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</si>
  <si>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</si>
  <si>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</si>
  <si>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</si>
  <si>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</si>
  <si>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</si>
  <si>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Vedlejší rozpočtové náklady</t>
  </si>
  <si>
    <t>5</t>
  </si>
  <si>
    <t>ROZPOCET</t>
  </si>
  <si>
    <t>VRN1</t>
  </si>
  <si>
    <t>Průzkumné, geodetické a projektové práce</t>
  </si>
  <si>
    <t>K</t>
  </si>
  <si>
    <t>013254000</t>
  </si>
  <si>
    <t>Dokumentace skutečného provedení stavby</t>
  </si>
  <si>
    <t>soubor</t>
  </si>
  <si>
    <t>CS ÚRS 2020 02</t>
  </si>
  <si>
    <t>1024</t>
  </si>
  <si>
    <t>150737042</t>
  </si>
  <si>
    <t>VRN3</t>
  </si>
  <si>
    <t>Zařízení staveniště</t>
  </si>
  <si>
    <t>030001000</t>
  </si>
  <si>
    <t>690123221</t>
  </si>
  <si>
    <t>VRN4</t>
  </si>
  <si>
    <t>Inženýrská činnost</t>
  </si>
  <si>
    <t>3</t>
  </si>
  <si>
    <t>040001000</t>
  </si>
  <si>
    <t>-1547668120</t>
  </si>
  <si>
    <t>4</t>
  </si>
  <si>
    <t>045203000</t>
  </si>
  <si>
    <t>Kompletační činnost</t>
  </si>
  <si>
    <t>1771516870</t>
  </si>
  <si>
    <t>045303000</t>
  </si>
  <si>
    <t>Koordinační činnost</t>
  </si>
  <si>
    <t>1460969327</t>
  </si>
  <si>
    <t>6</t>
  </si>
  <si>
    <t>049002000/R1</t>
  </si>
  <si>
    <t>Ostatní inženýrská činnost - fotodokumentace stavby</t>
  </si>
  <si>
    <t>-107191746</t>
  </si>
  <si>
    <t>VRN6</t>
  </si>
  <si>
    <t>Územní vlivy</t>
  </si>
  <si>
    <t>7</t>
  </si>
  <si>
    <t>065002000</t>
  </si>
  <si>
    <t>Mimostaveništní doprava materiálů</t>
  </si>
  <si>
    <t>-135817369</t>
  </si>
  <si>
    <t>VRN9</t>
  </si>
  <si>
    <t>Ostatní náklady</t>
  </si>
  <si>
    <t>8</t>
  </si>
  <si>
    <t>090001000</t>
  </si>
  <si>
    <t>Ostatní náklady - Náklady povinné publicity provádění stavby (informační cedule před stavbou, informační cedule poskytovatele dotace apod.)</t>
  </si>
  <si>
    <t>1950466437</t>
  </si>
  <si>
    <t>9</t>
  </si>
  <si>
    <t>094002000</t>
  </si>
  <si>
    <t>Ostatní náklady související s výstavbou - náklady dle uvážení zhotovitele - např. likvidace odpadu vzniklého výstavbou, úklid stavby, uvedení dotčených pozemků do původního stavu, doprava zaměstnanců apod...</t>
  </si>
  <si>
    <t>-1723061242</t>
  </si>
  <si>
    <t>01 - Stavební část</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</si>
  <si>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</si>
  <si>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</si>
  <si>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</si>
  <si>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</si>
  <si>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</si>
  <si>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</si>
  <si>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</si>
  <si>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</si>
  <si>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</si>
  <si>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</si>
  <si>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713 - Izolace tepelné</t>
  </si>
  <si>
    <t xml:space="preserve">    741 - Elektroinstalace - silnoproud</t>
  </si>
  <si>
    <t xml:space="preserve">    764 - Konstrukce klempířské</t>
  </si>
  <si>
    <t xml:space="preserve">    766 - Konstrukce truhlářské</t>
  </si>
  <si>
    <t xml:space="preserve">    784 - Dokončovací práce - malby a tapety</t>
  </si>
  <si>
    <t>OST - Ostatní</t>
  </si>
  <si>
    <t>HSV</t>
  </si>
  <si>
    <t>Práce a dodávky HSV</t>
  </si>
  <si>
    <t>Zemní práce</t>
  </si>
  <si>
    <t>132112111</t>
  </si>
  <si>
    <t>Hloubení rýh šířky do 800 mm ručně zapažených i nezapažených, s urovnáním dna do předepsaného profilu a spádu v hornině třídy těžitelnosti I skupiny 1 a 2 soudržných</t>
  </si>
  <si>
    <t>m3</t>
  </si>
  <si>
    <t>CS ÚRS 2021 01</t>
  </si>
  <si>
    <t>-1525821444</t>
  </si>
  <si>
    <t>Online PSC</t>
  </si>
  <si>
    <t>https://podminky.urs.cz/item/CS_URS_2021_01/132112111</t>
  </si>
  <si>
    <t>PSC</t>
  </si>
  <si>
    <t xml:space="preserve">Poznámka k souboru cen:_x000d_
1. V cenách jsou započteny i náklady na přehození výkopku na přilehlém terénu na vzdálenost do 3 m od podélné osy rýhy nebo naložení výkopku na dopravní prostředek._x000d_
</t>
  </si>
  <si>
    <t>VV</t>
  </si>
  <si>
    <t>Pro drenáže - bez uliční a Východní strany</t>
  </si>
  <si>
    <t>((11,05+0,75+5,23+10,075+9,875+0,5+0,21+1,87-0,5+8,6)*0,5)*0,7</t>
  </si>
  <si>
    <t>162211311</t>
  </si>
  <si>
    <t>Vodorovné přemístění výkopku nebo sypaniny stavebním kolečkem s vyprázdněním kolečka na hromady nebo do dopravního prostředku na vzdálenost do 10 m z horniny třídy těžitelnosti I, skupiny 1 až 3</t>
  </si>
  <si>
    <t>CS ÚRS 2022 02</t>
  </si>
  <si>
    <t>1804962134</t>
  </si>
  <si>
    <t>https://podminky.urs.cz/item/CS_URS_2022_02/162211311</t>
  </si>
  <si>
    <t>162211319</t>
  </si>
  <si>
    <t>Vodorovné přemístění výkopku nebo sypaniny stavebním kolečkem s vyprázdněním kolečka na hromady nebo do dopravního prostředku na vzdálenost do 10 m Příplatek za každých dalších 10 m k ceně -1311</t>
  </si>
  <si>
    <t>-1958934461</t>
  </si>
  <si>
    <t>https://podminky.urs.cz/item/CS_URS_2022_02/162211319</t>
  </si>
  <si>
    <t>16,681*2</t>
  </si>
  <si>
    <t>167111101</t>
  </si>
  <si>
    <t>Nakládání, skládání a překládání neulehlého výkopku nebo sypaniny ručně nakládání, z hornin třídy těžitelnosti I, skupiny 1 až 3</t>
  </si>
  <si>
    <t>-1711726542</t>
  </si>
  <si>
    <t>https://podminky.urs.cz/item/CS_URS_2022_02/167111101</t>
  </si>
  <si>
    <t xml:space="preserve">Poznámka k souboru cen:_x000d_
1. Množství měrných jednotek se určí v rostlém stavu horniny._x000d_
</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</si>
  <si>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</si>
  <si>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</si>
  <si>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1187856194</t>
  </si>
  <si>
    <t>https://podminky.urs.cz/item/CS_URS_2022_02/162751117</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</si>
  <si>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</si>
  <si>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171251201</t>
  </si>
  <si>
    <t>Uložení sypaniny na skládky nebo meziskládky bez hutnění s upravením uložené sypaniny do předepsaného tvaru</t>
  </si>
  <si>
    <t>1580284043</t>
  </si>
  <si>
    <t>https://podminky.urs.cz/item/CS_URS_2022_02/171251201</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</si>
  <si>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</si>
  <si>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171201231</t>
  </si>
  <si>
    <t>Poplatek za uložení stavebního odpadu na recyklační skládce (skládkovné) zeminy a kamení zatříděného do Katalogu odpadů pod kódem 17 05 04</t>
  </si>
  <si>
    <t>t</t>
  </si>
  <si>
    <t>-1976733252</t>
  </si>
  <si>
    <t>https://podminky.urs.cz/item/CS_URS_2022_02/171201231</t>
  </si>
  <si>
    <t xml:space="preserve">Poznámka k souboru cen:_x000d_
1. Ceny uvedené v souboru cen je doporučeno upravit podle aktuálních cen místně příslušné skládky odpadů._x000d_
2. Uložení odpadů neuvedených v souboru cen se oceňuje individuálně._x000d_
</t>
  </si>
  <si>
    <t>16,681*1,8</t>
  </si>
  <si>
    <t>Zakládání</t>
  </si>
  <si>
    <t>212312111</t>
  </si>
  <si>
    <t>Lože pro trativody z betonu prostého</t>
  </si>
  <si>
    <t>-1998684059</t>
  </si>
  <si>
    <t>https://podminky.urs.cz/item/CS_URS_2022_02/212312111</t>
  </si>
  <si>
    <t xml:space="preserve">Poznámka k souboru cen:_x000d_
1. V cenách jsou započteny i náklady na vyčištění dna rýh a na urovnání povrchu lože._x000d_
2. V ceně materiálu jsou započteny i náklady na prohození výkopku._x000d_
</t>
  </si>
  <si>
    <t>Bez uliční a Východní strany</t>
  </si>
  <si>
    <t>((11,05+0,75+5,23+10,075+9,875+0,5+0,21+1,87-0,5+8,6)*0,5)*0,12</t>
  </si>
  <si>
    <t>211971110</t>
  </si>
  <si>
    <t>Zřízení opláštění výplně z geotextilie odvodňovacích žeber nebo trativodů v rýze nebo zářezu se stěnami šikmými o sklonu do 1:2</t>
  </si>
  <si>
    <t>m2</t>
  </si>
  <si>
    <t>-499039647</t>
  </si>
  <si>
    <t>https://podminky.urs.cz/item/CS_URS_2022_02/211971110</t>
  </si>
  <si>
    <t xml:space="preserve">Poznámka k souboru cen:_x000d_
1. Ceny jsou určeny:_x000d_
a) pro jakékoliv druhy a rozměry geotextilií,_x000d_
b) i pro zřízení svislého drénu z jedné nebo více vrstev geotextilie přiložených na stěnu rýhy nebo zářezu,_x000d_
c) pro způsob spojování geotextilií přesahy._x000d_
2. Ceny nelze použít:_x000d_
a) pro zřízení opláštění výplně v zapažených rýhách; toto opláštění se oceňuje individuálně,_x000d_
b) pro knotové drény (geodrény); tyto drény se oceňují cenami souboru cen 211 97-21 Vpichování svislých konsolidačních prefabrikovaných drénů,_x000d_
c) pro zřízení vrstev z geotextilií; toto zřízení vrstev z geotextilií se ocení cenami souboru cen 213 14 Zřízení vrstvy z geotextilie._x000d_
3. V cenách jsou započteny i náklady na zřízení předepsaných přesahů a na potřebné zatěžování nebo připevňování geotextilie ke stěnám výkopu při provádění._x000d_
4. V cenách nejsou započteny náklady na dodání geotextilie; toto dodání se oceňuje ve specifikaci. Ztratné lze dohodnout ve výši 2 %._x000d_
5. Množství měrných jednotek:_x000d_
a) se určuje v m2 rozvinuté plochy opláštění bez jakýchkoliv přesahů. Při opláštění z více vrstev geotextilií se pro určení množství měrných jednotek oceňuje každá vrstva samostatně,_x000d_
b) pro dodání geotextilie oceňované ve specifikaci se určí v m2 geotextilie včetně přesahů a prořezů stanovených projektovou dokumentací._x000d_
</t>
  </si>
  <si>
    <t>47,66*0,5</t>
  </si>
  <si>
    <t>10</t>
  </si>
  <si>
    <t>M</t>
  </si>
  <si>
    <t>69311068</t>
  </si>
  <si>
    <t>geotextilie netkaná separační, ochranná, filtrační, drenážní PP 300g/m2</t>
  </si>
  <si>
    <t>1711076916</t>
  </si>
  <si>
    <t>23,83*1,15 'Přepočtené koeficientem množství</t>
  </si>
  <si>
    <t>11</t>
  </si>
  <si>
    <t>212755214</t>
  </si>
  <si>
    <t>Trativody bez lože z drenážních trubek plastových flexibilních D 100 mm</t>
  </si>
  <si>
    <t>m</t>
  </si>
  <si>
    <t>-1252303036</t>
  </si>
  <si>
    <t>https://podminky.urs.cz/item/CS_URS_2022_02/212755214</t>
  </si>
  <si>
    <t xml:space="preserve">Poznámka k souboru cen:_x000d_
1. Ceny jsou určeny pro uložení drenážních trubek do výkopu bez lože a obsypu._x000d_
2. Lože se oceňuje cenami souboru cen 212 ..-21 Lože pod trativody._x000d_
3. Obsyp se oceňuje cenami souborů cen 175 1.-11 Obsypání potrubí části A07 katalogu 800-1 Zemní práce._x000d_
</t>
  </si>
  <si>
    <t>11,05+0,75+5,23+10,075+9,875+0,5+0,21+1,87-0,5+8,6</t>
  </si>
  <si>
    <t>12</t>
  </si>
  <si>
    <t>211531111</t>
  </si>
  <si>
    <t>Výplň kamenivem do rýh odvodňovacích žeber nebo trativodů bez zhutnění, s úpravou povrchu výplně kamenivem hrubým drceným frakce 16 až 63 mm</t>
  </si>
  <si>
    <t>-526498269</t>
  </si>
  <si>
    <t>https://podminky.urs.cz/item/CS_URS_2022_02/211531111</t>
  </si>
  <si>
    <t xml:space="preserve">Poznámka k souboru cen:_x000d_
1. V ceně 51-1111 jsou započteny i náklady na průduchy vytvořené z lomového kamene._x000d_
2. V cenách 52-1111 až 58-1111 nejsou započteny náklady na zřízení průduchů; tyto práce se oceňují cenami:_x000d_
a) souboru cen 212 71-11 Trativody z trub z prostého betonu bez lože,_x000d_
b) souboru cen 212 75-5 . Trativody bez lože z drenážních trubek._x000d_
3. Množství měrných jednotek se určuje v m3 vyplňovaného prostoru. Objem potrubí a lože se do vyplňovaného prostoru nezapočítává._x000d_
</t>
  </si>
  <si>
    <t>Pro drenáže</t>
  </si>
  <si>
    <t>((11,05+0,75+5,23+10,075+9,875+0,5+0,21+1,87-0,5+8,6)*0,5)*0,58</t>
  </si>
  <si>
    <t>13</t>
  </si>
  <si>
    <t>002-x1</t>
  </si>
  <si>
    <t>D+M+PH Kompletní svedení drenáží do vsakovacích objektů vč. provedení vsakovacích objektů - cena vč. zemních prací, likvidace výkopku, obnovení trávníku apod...</t>
  </si>
  <si>
    <t>942206955</t>
  </si>
  <si>
    <t>Svislé a kompletní konstrukce</t>
  </si>
  <si>
    <t>14</t>
  </si>
  <si>
    <t>340271021</t>
  </si>
  <si>
    <t>Zazdívka otvorů v příčkách nebo stěnách pórobetonovými tvárnicemi plochy přes 0,025 m2 do 1 m2, objemová hmotnost 500 kg/m3, tloušťka příčky 100 mm</t>
  </si>
  <si>
    <t>-1920577337</t>
  </si>
  <si>
    <t>https://podminky.urs.cz/item/CS_URS_2022_02/340271021</t>
  </si>
  <si>
    <t>Přizdívka - dveře v m.č. 1.19</t>
  </si>
  <si>
    <t>0,2*2,2</t>
  </si>
  <si>
    <t>Součet</t>
  </si>
  <si>
    <t>340271041/R</t>
  </si>
  <si>
    <t>Zazdívka otvorů v příčkách nebo stěnách pórobetonovými tvárnicemi plochy přes 0,025 m2 do 1 m2, objemová hmotnost 500 kg/m3, tloušťka příčky 200 mm</t>
  </si>
  <si>
    <t>59424062</t>
  </si>
  <si>
    <t>Přizdívka - okno v m.č. 1.09</t>
  </si>
  <si>
    <t>0,125*1,5</t>
  </si>
  <si>
    <t>16</t>
  </si>
  <si>
    <t>342291121</t>
  </si>
  <si>
    <t>Ukotvení příček plochými kotvami, do konstrukce cihelné</t>
  </si>
  <si>
    <t>121972896</t>
  </si>
  <si>
    <t>https://podminky.urs.cz/item/CS_URS_2022_02/342291121</t>
  </si>
  <si>
    <t xml:space="preserve">Poznámka k souboru cen:_x000d_
1. V cenách -1111 a -1112 jsou započteny náklady na dodání a aplikaci polyuretanové pěny ve spreji a na odříznutí zatvrdlé pěny u líce příčky._x000d_
2. Ceny -1111 a -1112 lze použít i pro ukotvení příček ke stropu._x000d_
3. Ceny -1141 a -1143 lze použít pro ukotvení příček k podlaze._x000d_
4. Množství jednotek se určuje v m styku příčky s konstrukcí._x000d_
</t>
  </si>
  <si>
    <t>2,2</t>
  </si>
  <si>
    <t>1,5</t>
  </si>
  <si>
    <t>17</t>
  </si>
  <si>
    <t>319202225/R</t>
  </si>
  <si>
    <t>Dodatečná izolace zdiva injektáží beztlakovou infuzí křemičitým roztokem</t>
  </si>
  <si>
    <t>1267439122</t>
  </si>
  <si>
    <t xml:space="preserve">Poznámka k souboru cen:_x000d_
1. Množství měrných jednotek se určuje v m délky izolovaného zdiva._x000d_
2. V cenách jsou započteny i náklady vyvrtání otvorů (8 kusů /m), jejich vyčištění a provedení injektáže včetně dodávky injektážní hmoty._x000d_
3. V cenách nejsou započteny náklady na uzavření povrchu zdiva před injektováním - otlučení omítek, spárování, zaplnění dutin, penetraci, stěrku apod._x000d_
</t>
  </si>
  <si>
    <t>Úpravy povrchů, podlahy a osazování výplní</t>
  </si>
  <si>
    <t>18</t>
  </si>
  <si>
    <t>006-x1</t>
  </si>
  <si>
    <t>D+M+PH Vyrovnání pod vnitřní parapety maltou či betonem vč. bednění</t>
  </si>
  <si>
    <t>1770511429</t>
  </si>
  <si>
    <t>6,24+4,24+18,5+5,8+2,35+29,05</t>
  </si>
  <si>
    <t>19</t>
  </si>
  <si>
    <t>006-x2</t>
  </si>
  <si>
    <t>Lokální oškrabání maleb a opravy omítek uvnitř školy vč. přesunu hmot a likvidace odpadu</t>
  </si>
  <si>
    <t>562133145</t>
  </si>
  <si>
    <t>20</t>
  </si>
  <si>
    <t>619991001</t>
  </si>
  <si>
    <t>Zakrytí vnitřních ploch před znečištěním včetně pozdějšího odkrytí podlah fólií přilepenou lepící páskou</t>
  </si>
  <si>
    <t>1411626911</t>
  </si>
  <si>
    <t>https://podminky.urs.cz/item/CS_URS_2022_02/619991001</t>
  </si>
  <si>
    <t xml:space="preserve">Poznámka k souboru cen:_x000d_
1. U ceny -1011 se množství měrných jednotek určuje v m2 rozvinuté plochy jednotlivých konstrukcí a prvků._x000d_
2. Zakrytí výplní otvorů se oceňuje příslušnými cenami souboru cen 629 99-10.. Zakrytí vnějších ploch před znečištěním._x000d_
</t>
  </si>
  <si>
    <t>Pro výmalby</t>
  </si>
  <si>
    <t>Dle výpisu místností</t>
  </si>
  <si>
    <t>17,69+28,51+10,02+7,83+48,43+26,13+46,09+6,82+9,56+18,39+8,25+7,98+12,62+24,87+19,89+29,51+27,81+5,55+2,43+20,54+25,08</t>
  </si>
  <si>
    <t>39,83+9,25+9,36+27,7+60,8+36,42+32,04+51,57+15,67+38,27</t>
  </si>
  <si>
    <t>619995001</t>
  </si>
  <si>
    <t>Začištění omítek (s dodáním hmot) kolem oken, dveří, podlah, obkladů apod.</t>
  </si>
  <si>
    <t>-807185532</t>
  </si>
  <si>
    <t>https://podminky.urs.cz/item/CS_URS_2022_02/619995001</t>
  </si>
  <si>
    <t xml:space="preserve">Poznámka k souboru cen:_x000d_
1. Cenu -5001 lze použít pouze v případě provádění opravy nebo osazování nových oken, dveří, obkladů, podlah apod.; nelze ji použít v případech provádění opravy omítek nebo nové omítky v celé ploše._x000d_
</t>
  </si>
  <si>
    <t>Z obou stran výplní</t>
  </si>
  <si>
    <t>(1,4+1,4+3,17+3,17+1,8+1,8+1,4+1,4+0,925+0,925+1,5+1,5+1,05+1,05+2+2+1+1+2,2+2,2+1,1+1,1+1,9+1,9)*2</t>
  </si>
  <si>
    <t>(1,2+1,2+1,9+1,9)*40</t>
  </si>
  <si>
    <t>(1,05+1,05+1,8+1,8)*4</t>
  </si>
  <si>
    <t>(2,45+2,45+1,48+1,48)*4</t>
  </si>
  <si>
    <t>(1+1+1,48+1,48)*18</t>
  </si>
  <si>
    <t>(1,1+1,1+0,7+0,7)*8</t>
  </si>
  <si>
    <t>(0,52+0,52+0,9+0,9)*8</t>
  </si>
  <si>
    <t>(0,5+0,5+0,9+0,9)*8</t>
  </si>
  <si>
    <t>22</t>
  </si>
  <si>
    <t>629991011</t>
  </si>
  <si>
    <t>Zakrytí vnějších ploch před znečištěním včetně pozdějšího odkrytí výplní otvorů a svislých ploch fólií přilepenou lepící páskou</t>
  </si>
  <si>
    <t>1991633560</t>
  </si>
  <si>
    <t>https://podminky.urs.cz/item/CS_URS_2022_02/629991011</t>
  </si>
  <si>
    <t xml:space="preserve">Poznámka k souboru cen:_x000d_
1. V ceně -1012 nejsou započteny náklady na dodávku a montáž začišťovací lišty; tyto se oceňují cenou 622 14-3004 této části katalogu a materiálem ve specifikaci._x000d_
</t>
  </si>
  <si>
    <t>Z vnitřní i vnější strany</t>
  </si>
  <si>
    <t>(1,4*3,17)*2</t>
  </si>
  <si>
    <t>(1,2*1,9)*40</t>
  </si>
  <si>
    <t>(1,05*1,8)*4</t>
  </si>
  <si>
    <t>(2,45*1,48)*4</t>
  </si>
  <si>
    <t>(1*1,48)*18</t>
  </si>
  <si>
    <t>(1,1*0,7)*8</t>
  </si>
  <si>
    <t>(0,52*0,9)*8</t>
  </si>
  <si>
    <t>(0,5*0,9)*8</t>
  </si>
  <si>
    <t>(1,8*1,4)*2</t>
  </si>
  <si>
    <t>(0,925*1,5)*2</t>
  </si>
  <si>
    <t>(1,05*2)*2</t>
  </si>
  <si>
    <t>(1*2,2)*2</t>
  </si>
  <si>
    <t>(1,1*1,9)*2</t>
  </si>
  <si>
    <t>23</t>
  </si>
  <si>
    <t>629995101</t>
  </si>
  <si>
    <t>Očištění vnějších ploch tlakovou vodou omytím</t>
  </si>
  <si>
    <t>882372615</t>
  </si>
  <si>
    <t>https://podminky.urs.cz/item/CS_URS_2022_02/629995101</t>
  </si>
  <si>
    <t>730,006+70,21</t>
  </si>
  <si>
    <t>24</t>
  </si>
  <si>
    <t>622325102</t>
  </si>
  <si>
    <t>Oprava vápenocementové omítky vnějších ploch stupně členitosti 1 hladké stěn, v rozsahu opravované plochy přes 10 do 30%</t>
  </si>
  <si>
    <t>-1240060512</t>
  </si>
  <si>
    <t>https://podminky.urs.cz/item/CS_URS_2022_02/622325102</t>
  </si>
  <si>
    <t>25</t>
  </si>
  <si>
    <t>622131100</t>
  </si>
  <si>
    <t>Podkladní a spojovací vrstva vnějších omítaných ploch vápenný postřik nanášený ručně celoplošně stěn</t>
  </si>
  <si>
    <t>891097240</t>
  </si>
  <si>
    <t>https://podminky.urs.cz/item/CS_URS_2022_02/622131100</t>
  </si>
  <si>
    <t>Po odsekání korunních říms</t>
  </si>
  <si>
    <t>(16,15+12,95+11,13+11,03+3,5+10+10+10,5+8,8+9,6)*0,3</t>
  </si>
  <si>
    <t>Omítkový sokl - odměřeno v .DWG</t>
  </si>
  <si>
    <t>15,33+2,46+3,68+4,61+4,59+4,5+13,32+1+1.62+19,1</t>
  </si>
  <si>
    <t>26</t>
  </si>
  <si>
    <t>622321121</t>
  </si>
  <si>
    <t>Omítka vápenocementová vnějších ploch nanášená ručně jednovrstvá, tloušťky do 15 mm hladká stěn</t>
  </si>
  <si>
    <t>-1065528247</t>
  </si>
  <si>
    <t>https://podminky.urs.cz/item/CS_URS_2022_02/622321121</t>
  </si>
  <si>
    <t xml:space="preserve">Poznámka k souboru cen:_x000d_
1. Pro ocenění nanášení omítky v tloušťce jádrové omítky přes 15 mm se použije příplatek za každých dalších i započatých 5 mm._x000d_
2. Podkladní a spojovací vrstvy se oceňují cenami souboru cen 62.13-1... této části katalogu._x000d_
</t>
  </si>
  <si>
    <t>27</t>
  </si>
  <si>
    <t>622321191</t>
  </si>
  <si>
    <t>Omítka vápenocementová vnějších ploch nanášená ručně Příplatek k cenám za každých dalších i započatých 5 mm tloušťky omítky přes 15 mm stěn</t>
  </si>
  <si>
    <t>-1451070059</t>
  </si>
  <si>
    <t>https://podminky.urs.cz/item/CS_URS_2022_02/622321191</t>
  </si>
  <si>
    <t>28</t>
  </si>
  <si>
    <t>622142001</t>
  </si>
  <si>
    <t>Potažení vnějších ploch pletivem v ploše nebo pruzích, na plném podkladu sklovláknitým vtlačením do tmelu stěn</t>
  </si>
  <si>
    <t>1420801010</t>
  </si>
  <si>
    <t>https://podminky.urs.cz/item/CS_URS_2022_02/622142001</t>
  </si>
  <si>
    <t xml:space="preserve">Poznámka k souboru cen:_x000d_
1. V cenách -2001 jsou započteny i náklady na tmel._x000d_
</t>
  </si>
  <si>
    <t>Ostění a nadpraží výplní ve fasádě</t>
  </si>
  <si>
    <t>(1,4+3,03+3,03)*0,2</t>
  </si>
  <si>
    <t>((1,2+1,9+1,9)*20)*0,2</t>
  </si>
  <si>
    <t>((1,05+1,8+1,8)*2)*0,2</t>
  </si>
  <si>
    <t>((2,45+1,48+1,48)*2)*0,2</t>
  </si>
  <si>
    <t>((1+1,48+1,48)*9)*0,2</t>
  </si>
  <si>
    <t>((1,1+0,7+0,7)*4)*0,2</t>
  </si>
  <si>
    <t>((0,52+0,9+0,9)*4)*0,2</t>
  </si>
  <si>
    <t>((0,5+0,9+0,9)*4)*0,2</t>
  </si>
  <si>
    <t>(1,8+1,4+1,4)*0,2</t>
  </si>
  <si>
    <t>(0,925+1,5+1,5)*0,2</t>
  </si>
  <si>
    <t>(1,05+2+2)*0,2</t>
  </si>
  <si>
    <t>(1+2,2+2,2)*0,2</t>
  </si>
  <si>
    <t>(1,1+1,9+1,9)*0,2</t>
  </si>
  <si>
    <t>Mezisoučet</t>
  </si>
  <si>
    <t>29</t>
  </si>
  <si>
    <t>622131121</t>
  </si>
  <si>
    <t>Podkladní a spojovací vrstva vnějších omítaných ploch penetrace nanášená ručně stěn</t>
  </si>
  <si>
    <t>-949764381</t>
  </si>
  <si>
    <t>https://podminky.urs.cz/item/CS_URS_2022_02/622131121</t>
  </si>
  <si>
    <t>730,006+31,098</t>
  </si>
  <si>
    <t>30</t>
  </si>
  <si>
    <t>622211041</t>
  </si>
  <si>
    <t>Montáž kontaktního zateplení lepením a mechanickým kotvením z polystyrenových desek na vnější stěny, na podklad betonový nebo z lehčeného betonu, z tvárnic keramických nebo vápenopískových, tloušťky desek přes 160 do 200 mm</t>
  </si>
  <si>
    <t>783367619</t>
  </si>
  <si>
    <t>https://podminky.urs.cz/item/CS_URS_2022_02/622211041</t>
  </si>
  <si>
    <t xml:space="preserve">Poznámka k souboru cen:_x000d_
1. V cenách jsou započteny náklady na:_x000d_
a) upevnění desek lepením a talířovými hmoždinkami,_x000d_
b) přestěrkování izolačních desek,_x000d_
c) vložení sklovláknité výztužné tkaniny,_x000d_
d) uzavření otvorů po kotvách lešení._x000d_
2. V cenách nejsou započteny náklady na:_x000d_
a) dodávku desek tepelné izolace; tyto se ocení ve specifikaci, ztratné lze stanovit ve výši 5%,_x000d_
b) provedení konečné povrchové úpravy:_x000d_
- vrchní tenkovrstvou omítkou, tyto se ocení příslušnými cenami této části katalogu_x000d_
- nátěrem; tyto se ocení příslušnými cenami části A07 katalogu 800-783_x000d_
- keramickým obkladem; tyto se ocení příslušnými cenami souboru cen části A01 katalogu 800-781 Obklady keramické,_x000d_
c) osazení profilů, tyto se ocení příslušnými cenami této části katalogu._x000d_
3. V cenách 621 25-1101 až -1107 jsou započteny náklady na osazení a dodávku tepelněizolačních zátek v počtu 10 ks/m2 pro podhledy._x000d_
4. V cenách 622 25-1101 až -1107 jsou započteny náklady na osazení a dodávku tepelněizolačních zátek v počtu 8 ks/m2 pro stěny._x000d_
5. Kombinovaná deska je např. sendvičově uspořádaná deska tvořena izolačním jádrem z grafitového polystyrenu a krycí deskou z minerální vlny._x000d_
</t>
  </si>
  <si>
    <t>252,96+102,52+47,59+20,92+95,84+35,37+18,43+37,54+20,83+30,68+3,65+7,59+107,02+20,41</t>
  </si>
  <si>
    <t>-1,4*3,03</t>
  </si>
  <si>
    <t>-(1,2*1,9)*20</t>
  </si>
  <si>
    <t>-(1,05*1,8)*2</t>
  </si>
  <si>
    <t>-(2,45*1,48)*2</t>
  </si>
  <si>
    <t>-(1*1,48)*9</t>
  </si>
  <si>
    <t>-(1,1*0,7)*4</t>
  </si>
  <si>
    <t>-(0,52*0,9)*4</t>
  </si>
  <si>
    <t>-(0,5*0,9)*4</t>
  </si>
  <si>
    <t>-1,8*1,4</t>
  </si>
  <si>
    <t>-0,925*1,5</t>
  </si>
  <si>
    <t>-1,05*2</t>
  </si>
  <si>
    <t>-1*2,2</t>
  </si>
  <si>
    <t>-1,1*1,9</t>
  </si>
  <si>
    <t>31</t>
  </si>
  <si>
    <t>28376081</t>
  </si>
  <si>
    <t>deska EPS grafitová fasádní λ=0,030-0,031 tl 200mm</t>
  </si>
  <si>
    <t>-1812486001</t>
  </si>
  <si>
    <t>710,106*1,05 'Přepočtené koeficientem množství</t>
  </si>
  <si>
    <t>32</t>
  </si>
  <si>
    <t>622211201</t>
  </si>
  <si>
    <t>Montáž druhé vrstvy kontaktního zateplení lepením a mechanickým kotvením na vnější stěny, na podklad betonový nebo z lehčeného betonu, z tvárnic keramických nebo vápenopískových, z desek polystyrenových, celkové tloušťky izolace přes 160 do 200 mm</t>
  </si>
  <si>
    <t>474157356</t>
  </si>
  <si>
    <t>https://podminky.urs.cz/item/CS_URS_2022_02/622211201</t>
  </si>
  <si>
    <t xml:space="preserve">Poznámka k souboru cen:_x000d_
1. Položky jsou určeny pro ocenění montáže druhé vrstvy izolace, první vrstva se ocení cenami souboru cen 621 2.-1. Montáž kontaktního zateplení._x000d_
2. V cenách jsou započteny náklady na:_x000d_
a) upevnění desek lepením a hmoždinkami,_x000d_
b) uzavření otvorů po kotvách lešení._x000d_
3. V cenách nejsou započteny náklady na:_x000d_
a) dodávku desek tepelné izolace; tyto se ocení ve specifikaci, ztratné lze stanovit ve výši 5%,_x000d_
b) provedení základní vrstvy ze stěrkové hmoty a sklovláknité výztužné tkaniny, tyto jsou již započteny v položkách montáže první vrstvy zateplení._x000d_
</t>
  </si>
  <si>
    <t>2.NP Zazděná okna m.č. 2.05</t>
  </si>
  <si>
    <t>(1,2*1,9)*3</t>
  </si>
  <si>
    <t>33</t>
  </si>
  <si>
    <t>-248545759</t>
  </si>
  <si>
    <t>6,84*1,05 'Přepočtené koeficientem množství</t>
  </si>
  <si>
    <t>34</t>
  </si>
  <si>
    <t>622221041</t>
  </si>
  <si>
    <t>Montáž kontaktního zateplení lepením a mechanickým kotvením z desek z minerální vlny s podélnou orientací vláken nebo kombinovaných na vnější stěny, na podklad betonový nebo z lehčeného betonu, z tvárnic keramických nebo vápenopískových, tloušťky desek přes 160 do 200 mm</t>
  </si>
  <si>
    <t>-1728436372</t>
  </si>
  <si>
    <t>https://podminky.urs.cz/item/CS_URS_2022_02/622221041</t>
  </si>
  <si>
    <t>33,32</t>
  </si>
  <si>
    <t>35</t>
  </si>
  <si>
    <t>63151540</t>
  </si>
  <si>
    <t>deska tepelně izolační minerální kontaktních fasád podélné vlákno λ=0,036 tl 200mm</t>
  </si>
  <si>
    <t>-1169731633</t>
  </si>
  <si>
    <t>33,32*1,05 'Přepočtené koeficientem množství</t>
  </si>
  <si>
    <t>36</t>
  </si>
  <si>
    <t>622251101</t>
  </si>
  <si>
    <t>Montáž kontaktního zateplení lepením a mechanickým kotvením Příplatek k cenám za zápustnou montáž kotev s použitím tepelněizolačních zátek na vnější stěny z polystyrenu</t>
  </si>
  <si>
    <t>-108668323</t>
  </si>
  <si>
    <t>https://podminky.urs.cz/item/CS_URS_2022_02/622251101</t>
  </si>
  <si>
    <t>37</t>
  </si>
  <si>
    <t>622251105</t>
  </si>
  <si>
    <t>Montáž kontaktního zateplení lepením a mechanickým kotvením Příplatek k cenám za zápustnou montáž kotev s použitím tepelněizolačních zátek na vnější stěny z minerální vlny</t>
  </si>
  <si>
    <t>1184622384</t>
  </si>
  <si>
    <t>https://podminky.urs.cz/item/CS_URS_2022_02/622251105</t>
  </si>
  <si>
    <t>38</t>
  </si>
  <si>
    <t>622252001</t>
  </si>
  <si>
    <t>Montáž profilů kontaktního zateplení zakládacích soklových připevněných hmoždinkami</t>
  </si>
  <si>
    <t>-1330701474</t>
  </si>
  <si>
    <t>https://podminky.urs.cz/item/CS_URS_2022_02/622252001</t>
  </si>
  <si>
    <t xml:space="preserve">Poznámka k souboru cen:_x000d_
1. V cenách jsou započteny náklady na osazení lišt._x000d_
2. V cenách nejsou započteny náklady dodávku lišt; tyto se ocení ve specifikaci. Ztratné lze stanovit ve výši 5%._x000d_
</t>
  </si>
  <si>
    <t>29,5-1,4+0,2+11,05+0,2+5,225+10,075-1,05+9,875+0,225+2,07-1+8,8+19,48</t>
  </si>
  <si>
    <t>39</t>
  </si>
  <si>
    <t>59051657</t>
  </si>
  <si>
    <t>profil zakládací Al tl 0,7mm pro ETICS pro izolant tl 200mm</t>
  </si>
  <si>
    <t>2041795963</t>
  </si>
  <si>
    <t>93,25*1,05 'Přepočtené koeficientem množství</t>
  </si>
  <si>
    <t>40</t>
  </si>
  <si>
    <t>622143003</t>
  </si>
  <si>
    <t>Montáž omítkových profilů plastových, pozinkovaných nebo dřevěných upevněných vtlačením do podkladní vrstvy nebo přibitím rohových s tkaninou</t>
  </si>
  <si>
    <t>638292308</t>
  </si>
  <si>
    <t>https://podminky.urs.cz/item/CS_URS_2022_02/622143003</t>
  </si>
  <si>
    <t xml:space="preserve">Poznámka k souboru cen:_x000d_
1. V cenách jsou započteny náklady na montáž profilů včetně úchytného materiálu._x000d_
2. V cenách nejsou započteny náklady na dodávku profilů, tyto se oceňují ve specifikaci, ztratné lze stanovit ve výši 5%._x000d_
3. V ceně -3004 nejsou započteny náklady na ochrannou fólii pro okna a dveře; tyto se oceňují cenou 629 99-1012 podle příslušné plochy otvoru._x000d_
</t>
  </si>
  <si>
    <t>3,03+3,03</t>
  </si>
  <si>
    <t>(1,9+1,9)*20</t>
  </si>
  <si>
    <t>(1,8+1,8)*2</t>
  </si>
  <si>
    <t>(1,48+1,48)*2</t>
  </si>
  <si>
    <t>(1,48+1,48)*9</t>
  </si>
  <si>
    <t>(0,7+0,7)*4</t>
  </si>
  <si>
    <t>(0,9+0,9)*4</t>
  </si>
  <si>
    <t>1,4+1,4</t>
  </si>
  <si>
    <t>1,5+1,5</t>
  </si>
  <si>
    <t>2+2</t>
  </si>
  <si>
    <t>2,2+2,2</t>
  </si>
  <si>
    <t>1,9+1,9</t>
  </si>
  <si>
    <t>7,06+9,28+6,6+9,28+8,4+3,06+3,06+5,78+9,08+7,13+3,6+20+10</t>
  </si>
  <si>
    <t>41</t>
  </si>
  <si>
    <t>59051486</t>
  </si>
  <si>
    <t>profil rohový PVC 15x15mm s výztužnou tkaninou š 100mm pro ETICS</t>
  </si>
  <si>
    <t>408322106</t>
  </si>
  <si>
    <t>262,15*1,15 'Přepočtené koeficientem množství</t>
  </si>
  <si>
    <t>42</t>
  </si>
  <si>
    <t>622143004</t>
  </si>
  <si>
    <t>Montáž omítkových profilů plastových, pozinkovaných nebo dřevěných upevněných vtlačením do podkladní vrstvy nebo přibitím začišťovacích samolepících pro vytvoření dilatujícího spoje s okenním rámem</t>
  </si>
  <si>
    <t>-1256345833</t>
  </si>
  <si>
    <t>https://podminky.urs.cz/item/CS_URS_2022_02/622143004</t>
  </si>
  <si>
    <t>1,4+3,03+3,03</t>
  </si>
  <si>
    <t>(1,2+1,9+1,9)*20</t>
  </si>
  <si>
    <t>(1,05+1,8+1,8)*2</t>
  </si>
  <si>
    <t>(2,45+1,48+1,48)*2</t>
  </si>
  <si>
    <t>(1+1,48+1,48)*9</t>
  </si>
  <si>
    <t>(1,1+0,7+0,7)*4</t>
  </si>
  <si>
    <t>(0,52+0,9+0,9)*4</t>
  </si>
  <si>
    <t>(0,5+0,9+0,9)*4</t>
  </si>
  <si>
    <t>1,8+1,4+1,4</t>
  </si>
  <si>
    <t>0,925+1,5+1,5</t>
  </si>
  <si>
    <t>1,05+2+2</t>
  </si>
  <si>
    <t>1+2,2+2,2</t>
  </si>
  <si>
    <t>1,1+1,9+1,9</t>
  </si>
  <si>
    <t>43</t>
  </si>
  <si>
    <t>28342205</t>
  </si>
  <si>
    <t>profil začišťovací PVC 6mm s výztužnou tkaninou pro ostění ETICS</t>
  </si>
  <si>
    <t>322956219</t>
  </si>
  <si>
    <t>215,575*1,15 'Přepočtené koeficientem množství</t>
  </si>
  <si>
    <t>44</t>
  </si>
  <si>
    <t>622252002</t>
  </si>
  <si>
    <t>Montáž profilů kontaktního zateplení ostatních stěnových, dilatačních apod. lepených do tmelu</t>
  </si>
  <si>
    <t>1317987159</t>
  </si>
  <si>
    <t>https://podminky.urs.cz/item/CS_URS_2022_02/622252002</t>
  </si>
  <si>
    <t>Nadpražní</t>
  </si>
  <si>
    <t>1,4+(1,2*20)+(1,05*2)+(2,45*2)+(1*9)+(1,1*4)+(0,52*4)+(0,5*4)+1,8+0,925+1,05+1+1,1</t>
  </si>
  <si>
    <t>Parapetní</t>
  </si>
  <si>
    <t>(1,2*20)+(1,05*2)+(2,45*2)+(1*9)+(1,1*4)+(0,52*4)+(0,5*4)+1,8+0,925+1,05</t>
  </si>
  <si>
    <t>45</t>
  </si>
  <si>
    <t>59051510</t>
  </si>
  <si>
    <t>profil začišťovací s okapnicí PVC s výztužnou tkaninou pro nadpraží ETICS</t>
  </si>
  <si>
    <t>-1291840606</t>
  </si>
  <si>
    <t>55,755*1,15 'Přepočtené koeficientem množství</t>
  </si>
  <si>
    <t>46</t>
  </si>
  <si>
    <t>59051512</t>
  </si>
  <si>
    <t>profil začišťovací s okapnicí PVC s výztužnou tkaninou pro parapet ETICS</t>
  </si>
  <si>
    <t>-2012903441</t>
  </si>
  <si>
    <t>52,255*1,15 'Přepočtené koeficientem množství</t>
  </si>
  <si>
    <t>47</t>
  </si>
  <si>
    <t>622511111</t>
  </si>
  <si>
    <t>Omítka tenkovrstvá akrylátová vnějších ploch probarvená, včetně penetrace podkladu mozaiková střednězrnná stěn</t>
  </si>
  <si>
    <t>1410162529</t>
  </si>
  <si>
    <t>https://podminky.urs.cz/item/CS_URS_2021_01/622511111</t>
  </si>
  <si>
    <t>48</t>
  </si>
  <si>
    <t>622531011</t>
  </si>
  <si>
    <t>Omítka tenkovrstvá silikonová vnějších ploch probarvená, včetně penetrace podkladu zrnitá, tloušťky 1,5 mm stěn</t>
  </si>
  <si>
    <t>1162368773</t>
  </si>
  <si>
    <t>https://podminky.urs.cz/item/CS_URS_2021_01/622531011</t>
  </si>
  <si>
    <t>710,006+33,32+43,115</t>
  </si>
  <si>
    <t>49</t>
  </si>
  <si>
    <t>637211111</t>
  </si>
  <si>
    <t>Okapový chodník z dlaždic betonových se zalitím spár cementovou maltou do cementové malty MC-10, tl. dlaždic 40 mm</t>
  </si>
  <si>
    <t>1198647695</t>
  </si>
  <si>
    <t>https://podminky.urs.cz/item/CS_URS_2022_02/637211111</t>
  </si>
  <si>
    <t>(11,05+0,75+5,23+10,075+9,875+0,5+0,21+1,87-0,5+8,6)*0,5</t>
  </si>
  <si>
    <t>Ostatní konstrukce a práce, bourání</t>
  </si>
  <si>
    <t>50</t>
  </si>
  <si>
    <t>009-x2</t>
  </si>
  <si>
    <t>Demontáž všech prvků na fasádě (svítidla, držáky vlajek, antény, cedule apod...), uschování a zpětná montáž s novým ukotvením</t>
  </si>
  <si>
    <t>-928469947</t>
  </si>
  <si>
    <t>51</t>
  </si>
  <si>
    <t>009-x3</t>
  </si>
  <si>
    <t>Odsekání korunních říms vč. likvidace odpadu</t>
  </si>
  <si>
    <t>-451902306</t>
  </si>
  <si>
    <t>52</t>
  </si>
  <si>
    <t>009-x8</t>
  </si>
  <si>
    <t>Demontáž stávajících schůdků pd tabulí, likvidace odpadu + zpětná oprava podlahy</t>
  </si>
  <si>
    <t>1629031987</t>
  </si>
  <si>
    <t>53</t>
  </si>
  <si>
    <t>009-x5</t>
  </si>
  <si>
    <t>Zakrytí střech při provádění fasád</t>
  </si>
  <si>
    <t>-1384927551</t>
  </si>
  <si>
    <t>54</t>
  </si>
  <si>
    <t>965042141</t>
  </si>
  <si>
    <t>Bourání mazanin betonových nebo z litého asfaltu tl. do 100 mm, plochy přes 4 m2</t>
  </si>
  <si>
    <t>1732482709</t>
  </si>
  <si>
    <t>https://podminky.urs.cz/item/CS_URS_2022_02/965042141</t>
  </si>
  <si>
    <t>Okapový chodník - odhad</t>
  </si>
  <si>
    <t>((11,05+0,75+5,23+10,075+9,875+0,5+0,21+1,87-0,5+8,6)*0,5)*0,1</t>
  </si>
  <si>
    <t>55</t>
  </si>
  <si>
    <t>968062374</t>
  </si>
  <si>
    <t>Vybourání dřevěných rámů oken s křídly, dveřních zárubní, vrat, stěn, ostění nebo obkladů rámů oken s křídly zdvojených, plochy do 1 m2</t>
  </si>
  <si>
    <t>2109044182</t>
  </si>
  <si>
    <t>https://podminky.urs.cz/item/CS_URS_2022_02/968062374</t>
  </si>
  <si>
    <t xml:space="preserve">Poznámka k souboru cen:_x000d_
1. V cenách -2244 až -2747 jsou započteny i náklady na vyvěšení křídel._x000d_
</t>
  </si>
  <si>
    <t>(0,5*0,9)*4</t>
  </si>
  <si>
    <t>(0,52*0,9)*4</t>
  </si>
  <si>
    <t>(1,1*0,7)*4</t>
  </si>
  <si>
    <t>56</t>
  </si>
  <si>
    <t>968062375</t>
  </si>
  <si>
    <t>Vybourání dřevěných rámů oken s křídly, dveřních zárubní, vrat, stěn, ostění nebo obkladů rámů oken s křídly zdvojených, plochy do 2 m2</t>
  </si>
  <si>
    <t>1340170004</t>
  </si>
  <si>
    <t>https://podminky.urs.cz/item/CS_URS_2022_02/968062375</t>
  </si>
  <si>
    <t>0,8*1,55</t>
  </si>
  <si>
    <t>(1,15*1,6)*3</t>
  </si>
  <si>
    <t>1,2*1,5</t>
  </si>
  <si>
    <t>(1,2*1,6)*6</t>
  </si>
  <si>
    <t>(1,15*1,8)*2</t>
  </si>
  <si>
    <t>57</t>
  </si>
  <si>
    <t>968062376</t>
  </si>
  <si>
    <t>Vybourání dřevěných rámů oken s křídly, dveřních zárubní, vrat, stěn, ostění nebo obkladů rámů oken s křídly zdvojených, plochy do 4 m2</t>
  </si>
  <si>
    <t>1679829609</t>
  </si>
  <si>
    <t>https://podminky.urs.cz/item/CS_URS_2022_02/968062376</t>
  </si>
  <si>
    <t>(1,35*2,1)*17</t>
  </si>
  <si>
    <t>2*1,5</t>
  </si>
  <si>
    <t>1,4*2,1</t>
  </si>
  <si>
    <t>1,35*2,3</t>
  </si>
  <si>
    <t>(1,4*2,3)*2</t>
  </si>
  <si>
    <t>58</t>
  </si>
  <si>
    <t>968062377</t>
  </si>
  <si>
    <t>Vybourání dřevěných rámů oken s křídly, dveřních zárubní, vrat, stěn, ostění nebo obkladů rámů oken s křídly zdvojených, plochy přes 4 m2</t>
  </si>
  <si>
    <t>-601112232</t>
  </si>
  <si>
    <t>https://podminky.urs.cz/item/CS_URS_2022_02/968062377</t>
  </si>
  <si>
    <t>(2,6*1,6)*4</t>
  </si>
  <si>
    <t>59</t>
  </si>
  <si>
    <t>968062456</t>
  </si>
  <si>
    <t>Vybourání dřevěných rámů oken s křídly, dveřních zárubní, vrat, stěn, ostění nebo obkladů dveřních zárubní, plochy přes 2 m2</t>
  </si>
  <si>
    <t>-2033279085</t>
  </si>
  <si>
    <t>https://podminky.urs.cz/item/CS_URS_2022_02/968062456</t>
  </si>
  <si>
    <t>1,1*2,15</t>
  </si>
  <si>
    <t>1,05*2</t>
  </si>
  <si>
    <t>1,4*3,17</t>
  </si>
  <si>
    <t>60</t>
  </si>
  <si>
    <t>978015341</t>
  </si>
  <si>
    <t>Otlučení vápenných nebo vápenocementových omítek vnějších ploch s vyškrabáním spar a s očištěním zdiva stupně členitosti 1 a 2, v rozsahu přes 10 do 30 %</t>
  </si>
  <si>
    <t>1130821579</t>
  </si>
  <si>
    <t>https://podminky.urs.cz/item/CS_URS_2022_02/978015341</t>
  </si>
  <si>
    <t>Fasáda</t>
  </si>
  <si>
    <t>239,57+95,25+77,46+95,8+34,85+21,24+20,76+9,5+27,92+129,72+37,54+3,65+7,59+20,4</t>
  </si>
  <si>
    <t>61</t>
  </si>
  <si>
    <t>978015391</t>
  </si>
  <si>
    <t>Otlučení vápenných nebo vápenocementových omítek vnějších ploch s vyškrabáním spar a s očištěním zdiva stupně členitosti 1 a 2, v rozsahu přes 80 do 100 %</t>
  </si>
  <si>
    <t>-2134467151</t>
  </si>
  <si>
    <t>https://podminky.urs.cz/item/CS_URS_2022_02/978015391</t>
  </si>
  <si>
    <t>V místě nové plynosilikátové vyzdívky - okno v m.č. 1.09</t>
  </si>
  <si>
    <t>0,2*1,5</t>
  </si>
  <si>
    <t>(0,2*0,125)*2</t>
  </si>
  <si>
    <t>V místě nové plynosilikátové vyzdívky - dveře v m.č. 1.19</t>
  </si>
  <si>
    <t>0,1*2,2</t>
  </si>
  <si>
    <t>0,2*0,1</t>
  </si>
  <si>
    <t>62</t>
  </si>
  <si>
    <t>009-x6</t>
  </si>
  <si>
    <t>D+M Prodloužení odtahu odvětrání vybraných prostor vč. D+M nerezových mřížek</t>
  </si>
  <si>
    <t>818495714</t>
  </si>
  <si>
    <t>63</t>
  </si>
  <si>
    <t>009-x1</t>
  </si>
  <si>
    <t>Stěhovací a zakrývací práce při provádění prací ve vnitřních prostrorech - stěhování zařízení školy, zakrývání obkladů, zábradlí apod....</t>
  </si>
  <si>
    <t>-1228780199</t>
  </si>
  <si>
    <t>64</t>
  </si>
  <si>
    <t>009-x7</t>
  </si>
  <si>
    <t>D+M+PH Interiérové ochranné sítě před okna v m.č. 1.05 (tělocvična) kotvené do ostění - spec. dle dodatku k TZ</t>
  </si>
  <si>
    <t>222114269</t>
  </si>
  <si>
    <t>(2,45*1,48)*2</t>
  </si>
  <si>
    <t>(1*1,48)*2</t>
  </si>
  <si>
    <t>65</t>
  </si>
  <si>
    <t>941211112</t>
  </si>
  <si>
    <t>Montáž lešení řadového rámového lehkého pracovního s podlahami s provozním zatížením tř. 3 do 200 kg/m2 šířky tř. SW06 od 0,6 do 0,9 m, výšky přes 10 do 25 m</t>
  </si>
  <si>
    <t>863283931</t>
  </si>
  <si>
    <t>https://podminky.urs.cz/item/CS_URS_2022_02/941211112</t>
  </si>
  <si>
    <t xml:space="preserve">Poznámka k souboru cen:_x000d_
1. V ceně jsou započteny i náklady na kotvení lešení._x000d_
2. Montáž lešení řadového rámového lehkého výšky přes 40 m se oceňuje individuálně._x000d_
3. Šířkou se rozumí půdorysná vzdálenost, měřená od vnitřního líce sloupků zábradlí k protilehlému volnému okraji podlahy nebo mezi vnitřními líci._x000d_
</t>
  </si>
  <si>
    <t>21*10</t>
  </si>
  <si>
    <t>11*8</t>
  </si>
  <si>
    <t>13*10</t>
  </si>
  <si>
    <t>6*10</t>
  </si>
  <si>
    <t>7*6</t>
  </si>
  <si>
    <t>6*2</t>
  </si>
  <si>
    <t>5*4</t>
  </si>
  <si>
    <t>7*8</t>
  </si>
  <si>
    <t>8*4</t>
  </si>
  <si>
    <t>10*6</t>
  </si>
  <si>
    <t>3*8</t>
  </si>
  <si>
    <t>12*8</t>
  </si>
  <si>
    <t>66</t>
  </si>
  <si>
    <t>009-x4</t>
  </si>
  <si>
    <t>Příplatek překlenutí střech přístaveb lešením</t>
  </si>
  <si>
    <t>-542617140</t>
  </si>
  <si>
    <t>67</t>
  </si>
  <si>
    <t>941211211</t>
  </si>
  <si>
    <t>Montáž lešení řadového rámového lehkého pracovního s podlahami s provozním zatížením tř. 3 do 200 kg/m2 Příplatek za první a každý další den použití lešení k ceně -1111 nebo -1112</t>
  </si>
  <si>
    <t>808217037</t>
  </si>
  <si>
    <t>https://podminky.urs.cz/item/CS_URS_2022_02/941211211</t>
  </si>
  <si>
    <t>1048*120</t>
  </si>
  <si>
    <t>68</t>
  </si>
  <si>
    <t>941211812</t>
  </si>
  <si>
    <t>Demontáž lešení řadového rámového lehkého pracovního s provozním zatížením tř. 3 do 200 kg/m2 šířky tř. SW06 od 0,6 do 0,9 m, výšky přes 10 do 25 m</t>
  </si>
  <si>
    <t>1701572690</t>
  </si>
  <si>
    <t>https://podminky.urs.cz/item/CS_URS_2022_02/941211812</t>
  </si>
  <si>
    <t xml:space="preserve">Poznámka k souboru cen:_x000d_
1. Demontáž lešení řadového rámového lehkého výšky přes 40 m se oceňuje individuálně._x000d_
</t>
  </si>
  <si>
    <t>69</t>
  </si>
  <si>
    <t>944511111</t>
  </si>
  <si>
    <t>Montáž ochranné sítě zavěšené na konstrukci lešení z textilie z umělých vláken</t>
  </si>
  <si>
    <t>-1568806667</t>
  </si>
  <si>
    <t>https://podminky.urs.cz/item/CS_URS_2022_02/944511111</t>
  </si>
  <si>
    <t xml:space="preserve">Poznámka k souboru cen:_x000d_
1. V cenách nejsou započteny náklady na lešení potřebné pro zavěšení sítí; toto lešení se oceňuje příslušnými cenami lešení._x000d_
</t>
  </si>
  <si>
    <t>70</t>
  </si>
  <si>
    <t>944511211</t>
  </si>
  <si>
    <t>Montáž ochranné sítě Příplatek za první a každý další den použití sítě k ceně -1111</t>
  </si>
  <si>
    <t>-1760694694</t>
  </si>
  <si>
    <t>https://podminky.urs.cz/item/CS_URS_2022_02/944511211</t>
  </si>
  <si>
    <t>71</t>
  </si>
  <si>
    <t>944511811</t>
  </si>
  <si>
    <t>Demontáž ochranné sítě zavěšené na konstrukci lešení z textilie z umělých vláken</t>
  </si>
  <si>
    <t>-22400295</t>
  </si>
  <si>
    <t>https://podminky.urs.cz/item/CS_URS_2022_02/944511811</t>
  </si>
  <si>
    <t>72</t>
  </si>
  <si>
    <t>949101111</t>
  </si>
  <si>
    <t>Lešení pomocné pracovní pro objekty pozemních staveb pro zatížení do 150 kg/m2, o výšce lešeňové podlahy do 1,9 m</t>
  </si>
  <si>
    <t>873798699</t>
  </si>
  <si>
    <t>https://podminky.urs.cz/item/CS_URS_2022_02/949101111</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</si>
  <si>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</si>
  <si>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73</t>
  </si>
  <si>
    <t>952901111</t>
  </si>
  <si>
    <t>Vyčištění budov nebo objektů před předáním do užívání budov bytové nebo občanské výstavby, světlé výšky podlaží do 4 m</t>
  </si>
  <si>
    <t>1182267298</t>
  </si>
  <si>
    <t>https://podminky.urs.cz/item/CS_URS_2022_02/952901111</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</si>
  <si>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plochy._x000d_
2. Střešní plochy hal se světlíky nebo okny se oceňují jako podlaží cenou -1221._x000d_
3. Množství měrných jednotek se určuje v m2 půdorysné plochy každého podlaží, dané vnějším obrysem podlaží budovy. Plochy balkonů se přičítají._x000d_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předmětů._x000d_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předmětů._x000d_
6. V ceně -1311 jsou započteny náklady na zametení a čištění dlažeb, umytí, vyčištění okenních a dveřních rámů a zařizovacích předmětů._x000d_
7. V ceně -1411 jsou započteny náklady na vynesení zbytků stavebního rumu, kropení a 2x zametení podlah, oprášení stěn a výplní otvorů._x000d_
</t>
  </si>
  <si>
    <t>Po výmalbách</t>
  </si>
  <si>
    <t>997</t>
  </si>
  <si>
    <t>Přesun sutě</t>
  </si>
  <si>
    <t>74</t>
  </si>
  <si>
    <t>997013213</t>
  </si>
  <si>
    <t>Vnitrostaveništní doprava suti a vybouraných hmot vodorovně do 50 m svisle ručně pro budovy a haly výšky přes 9 do 12 m</t>
  </si>
  <si>
    <t>783573979</t>
  </si>
  <si>
    <t>https://podminky.urs.cz/item/CS_URS_2022_02/997013213</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</si>
  <si>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</si>
  <si>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75</t>
  </si>
  <si>
    <t>997002611</t>
  </si>
  <si>
    <t>Nakládání suti a vybouraných hmot na dopravní prostředek pro vodorovné přemístění</t>
  </si>
  <si>
    <t>-1579802912</t>
  </si>
  <si>
    <t>https://podminky.urs.cz/item/CS_URS_2022_02/997002611</t>
  </si>
  <si>
    <t xml:space="preserve">Poznámka k souboru cen:_x000d_
1. Cena platí i pro překládání při lomené dopravě._x000d_
2. Cenu nelze použít při dopravě po železnici, po vodě nebo ručně._x000d_
</t>
  </si>
  <si>
    <t>76</t>
  </si>
  <si>
    <t>997013501</t>
  </si>
  <si>
    <t>Odvoz suti a vybouraných hmot na skládku nebo meziskládku se složením, na vzdálenost do 1 km</t>
  </si>
  <si>
    <t>750097968</t>
  </si>
  <si>
    <t>https://podminky.urs.cz/item/CS_URS_2022_02/997013501</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</si>
  <si>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 souboru cen Odvoz suti a vybouraných hmot z meziskládky na skládku._x000d_
</t>
  </si>
  <si>
    <t>77</t>
  </si>
  <si>
    <t>997013509</t>
  </si>
  <si>
    <t>Odvoz suti a vybouraných hmot na skládku nebo meziskládku se složením, na vzdálenost Příplatek k ceně za každý další i započatý 1 km přes 1 km</t>
  </si>
  <si>
    <t>460375942</t>
  </si>
  <si>
    <t>https://podminky.urs.cz/item/CS_URS_2022_02/997013509</t>
  </si>
  <si>
    <t>26,316*9</t>
  </si>
  <si>
    <t>78</t>
  </si>
  <si>
    <t>997013601</t>
  </si>
  <si>
    <t>Poplatek za uložení stavebního odpadu na skládce (skládkovné) z prostého betonu zatříděného do Katalogu odpadů pod kódem 17 01 01</t>
  </si>
  <si>
    <t>1441878783</t>
  </si>
  <si>
    <t>https://podminky.urs.cz/item/CS_URS_2022_02/997013601</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</si>
  <si>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</si>
  <si>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79</t>
  </si>
  <si>
    <t>997013603</t>
  </si>
  <si>
    <t>Poplatek za uložení stavebního odpadu na skládce (skládkovné) cihelného zatříděného do Katalogu odpadů pod kódem 17 01 02</t>
  </si>
  <si>
    <t>-228221697</t>
  </si>
  <si>
    <t>https://podminky.urs.cz/item/CS_URS_2022_02/997013603</t>
  </si>
  <si>
    <t>80</t>
  </si>
  <si>
    <t>997013631</t>
  </si>
  <si>
    <t>Poplatek za uložení stavebního odpadu na skládce (skládkovné) směsného stavebního a demoličního zatříděného do Katalogu odpadů pod kódem 17 09 04</t>
  </si>
  <si>
    <t>448770985</t>
  </si>
  <si>
    <t>https://podminky.urs.cz/item/CS_URS_2022_02/997013631</t>
  </si>
  <si>
    <t>998</t>
  </si>
  <si>
    <t>Přesun hmot</t>
  </si>
  <si>
    <t>81</t>
  </si>
  <si>
    <t>998018002</t>
  </si>
  <si>
    <t>Přesun hmot pro budovy občanské výstavby, bydlení, výrobu a služby ruční - bez užití mechanizace vodorovná dopravní vzdálenost do 100 m pro budovy s jakoukoliv nosnou konstrukcí výšky přes 6 do 12 m</t>
  </si>
  <si>
    <t>-248503174</t>
  </si>
  <si>
    <t>https://podminky.urs.cz/item/CS_URS_2022_02/998018002</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</si>
  <si>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</si>
  <si>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</si>
  <si>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</si>
  <si>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711</t>
  </si>
  <si>
    <t>Izolace proti vodě, vlhkosti a plynům</t>
  </si>
  <si>
    <t>82</t>
  </si>
  <si>
    <t>711161212</t>
  </si>
  <si>
    <t>Izolace proti zemní vlhkosti a beztlakové vodě nopovými fóliemi na ploše svislé S vrstva ochranná, odvětrávací a drenážní výška nopku 8,0 mm, tl. fólie do 0,6 mm</t>
  </si>
  <si>
    <t>-960907868</t>
  </si>
  <si>
    <t>https://podminky.urs.cz/item/CS_URS_2022_02/711161212</t>
  </si>
  <si>
    <t>(11,05+0,25+5,225+10,075+9,88+1,87+8,6)*0,7</t>
  </si>
  <si>
    <t>83</t>
  </si>
  <si>
    <t>711161383</t>
  </si>
  <si>
    <t>Izolace proti zemní vlhkosti a beztlakové vodě nopovými fóliemi ostatní ukončení izolace lištou</t>
  </si>
  <si>
    <t>409281266</t>
  </si>
  <si>
    <t>https://podminky.urs.cz/item/CS_URS_2022_02/711161383</t>
  </si>
  <si>
    <t>vč. uliční a Východní strany</t>
  </si>
  <si>
    <t>11,05+0,25+5,225+10,075+9,88+1,87+8,6+19,48+29,5</t>
  </si>
  <si>
    <t>84</t>
  </si>
  <si>
    <t>998711202</t>
  </si>
  <si>
    <t>Přesun hmot pro izolace proti vodě, vlhkosti a plynům stanovený procentní sazbou (%) z ceny vodorovná dopravní vzdálenost do 50 m v objektech výšky přes 6 do 12 m</t>
  </si>
  <si>
    <t>%</t>
  </si>
  <si>
    <t>325545098</t>
  </si>
  <si>
    <t>https://podminky.urs.cz/item/CS_URS_2022_02/998711202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</si>
  <si>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</si>
  <si>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713</t>
  </si>
  <si>
    <t>Izolace tepelné</t>
  </si>
  <si>
    <t>85</t>
  </si>
  <si>
    <t>713-x1</t>
  </si>
  <si>
    <t>D+M Vyspádování pod venkovní parapety z tepelného izolantu s přetažením perlinkou a lepidlem</t>
  </si>
  <si>
    <t>-877167963</t>
  </si>
  <si>
    <t>86</t>
  </si>
  <si>
    <t>998713202</t>
  </si>
  <si>
    <t>Přesun hmot pro izolace tepelné stanovený procentní sazbou (%) z ceny vodorovná dopravní vzdálenost do 50 m v objektech výšky přes 6 do 12 m</t>
  </si>
  <si>
    <t>-1651829155</t>
  </si>
  <si>
    <t>https://podminky.urs.cz/item/CS_URS_2022_02/998713202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</si>
  <si>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</si>
  <si>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741</t>
  </si>
  <si>
    <t>Elektroinstalace - silnoproud</t>
  </si>
  <si>
    <t>87</t>
  </si>
  <si>
    <t>741-x1</t>
  </si>
  <si>
    <t>D+M Prodloužení ukotvení hromosvodu a ochrana před znečištěním při pracích na fasádě</t>
  </si>
  <si>
    <t>-456848647</t>
  </si>
  <si>
    <t>88</t>
  </si>
  <si>
    <t>741-x2</t>
  </si>
  <si>
    <t>D+M Přisazené LED opálové svítidlo 6300lm</t>
  </si>
  <si>
    <t>kus</t>
  </si>
  <si>
    <t>-120244345</t>
  </si>
  <si>
    <t>89</t>
  </si>
  <si>
    <t>741-x3</t>
  </si>
  <si>
    <t>D+M Přisazené LED mřížkové svítidlo 4000lm</t>
  </si>
  <si>
    <t>-1951993700</t>
  </si>
  <si>
    <t>90</t>
  </si>
  <si>
    <t>741-x4</t>
  </si>
  <si>
    <t>D+M Dopojení svítidel a revize elektro</t>
  </si>
  <si>
    <t>-1656756151</t>
  </si>
  <si>
    <t>91</t>
  </si>
  <si>
    <t>998741202</t>
  </si>
  <si>
    <t>Přesun hmot pro silnoproud stanovený procentní sazbou (%) z ceny vodorovná dopravní vzdálenost do 50 m v objektech výšky přes 6 do 12 m</t>
  </si>
  <si>
    <t>1833176278</t>
  </si>
  <si>
    <t>https://podminky.urs.cz/item/CS_URS_2022_02/998741202</t>
  </si>
  <si>
    <t>764</t>
  </si>
  <si>
    <t>Konstrukce klempířské</t>
  </si>
  <si>
    <t>92</t>
  </si>
  <si>
    <t>764002851</t>
  </si>
  <si>
    <t>Demontáž klempířských konstrukcí oplechování parapetů do suti</t>
  </si>
  <si>
    <t>2039334760</t>
  </si>
  <si>
    <t>https://podminky.urs.cz/item/CS_URS_2022_02/764002851</t>
  </si>
  <si>
    <t>0,5*4</t>
  </si>
  <si>
    <t>0,52*4</t>
  </si>
  <si>
    <t>1,1*4</t>
  </si>
  <si>
    <t>0,8</t>
  </si>
  <si>
    <t>1*9</t>
  </si>
  <si>
    <t>1,2*23</t>
  </si>
  <si>
    <t>2,45*4</t>
  </si>
  <si>
    <t>1,8</t>
  </si>
  <si>
    <t>93</t>
  </si>
  <si>
    <t>764002861</t>
  </si>
  <si>
    <t>Demontáž klempířských konstrukcí oplechování říms do suti</t>
  </si>
  <si>
    <t>-984794933</t>
  </si>
  <si>
    <t>https://podminky.urs.cz/item/CS_URS_2022_02/764002861</t>
  </si>
  <si>
    <t>Římsa soklu</t>
  </si>
  <si>
    <t>94</t>
  </si>
  <si>
    <t>764226443</t>
  </si>
  <si>
    <t>Oplechování parapetů z hliníkového plechu rovných celoplošně lepené, bez rohů rš 250 mm</t>
  </si>
  <si>
    <t>1556293258</t>
  </si>
  <si>
    <t>https://podminky.urs.cz/item/CS_URS_2022_02/764226443</t>
  </si>
  <si>
    <t>1,2*21</t>
  </si>
  <si>
    <t>0,925</t>
  </si>
  <si>
    <t>95</t>
  </si>
  <si>
    <t>764248304/R</t>
  </si>
  <si>
    <t>Oplechování říms a ozdobných prvků z titanzinkového lesklého válcovaného plechu rovných, bez rohů mechanicky kotvené</t>
  </si>
  <si>
    <t>-882628351</t>
  </si>
  <si>
    <t xml:space="preserve">Poznámka k souboru cen:_x000d_
1. Ceny lze použít pro ocenění oplechování římsy pod nadřímsovým žlabem._x000d_
</t>
  </si>
  <si>
    <t>96</t>
  </si>
  <si>
    <t>764-x1</t>
  </si>
  <si>
    <t>D+M Prodloužení ukotvení okapových svodů + úprava odskoků</t>
  </si>
  <si>
    <t>-467278841</t>
  </si>
  <si>
    <t>97</t>
  </si>
  <si>
    <t>764-x2</t>
  </si>
  <si>
    <t>Výměna a úprava oplechování střech - cena vč. materiálu, likvidace odpadu, rozebrání střech apod... - spec. dle PD</t>
  </si>
  <si>
    <t>-1768846006</t>
  </si>
  <si>
    <t>98</t>
  </si>
  <si>
    <t>998764202</t>
  </si>
  <si>
    <t>Přesun hmot pro konstrukce klempířské stanovený procentní sazbou (%) z ceny vodorovná dopravní vzdálenost do 50 m v objektech výšky přes 6 do 12 m</t>
  </si>
  <si>
    <t>-1966035945</t>
  </si>
  <si>
    <t>https://podminky.urs.cz/item/CS_URS_2022_02/998764202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</si>
  <si>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</si>
  <si>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766</t>
  </si>
  <si>
    <t>Konstrukce truhlářské</t>
  </si>
  <si>
    <t>99</t>
  </si>
  <si>
    <t>766691915</t>
  </si>
  <si>
    <t>Ostatní práce vyvěšení nebo zavěšení křídel dřevěných dveřních, plochy přes 2 m2</t>
  </si>
  <si>
    <t>1194088463</t>
  </si>
  <si>
    <t>https://podminky.urs.cz/item/CS_URS_2022_02/766691915</t>
  </si>
  <si>
    <t xml:space="preserve">Poznámka k souboru cen:_x000d_
1. Ceny -1931 a -1932 lze užít jen pro křídlo mající současně obě jmenované funkce._x000d_
</t>
  </si>
  <si>
    <t>100</t>
  </si>
  <si>
    <t>766441811</t>
  </si>
  <si>
    <t>Demontáž parapetních desek dřevěných nebo plastových šířky do 300 mm, délky do 1000 mm</t>
  </si>
  <si>
    <t>-1516682050</t>
  </si>
  <si>
    <t>https://podminky.urs.cz/item/CS_URS_2022_02/766441811</t>
  </si>
  <si>
    <t>101</t>
  </si>
  <si>
    <t>766441812</t>
  </si>
  <si>
    <t>Demontáž parapetních desek dřevěných nebo plastových šířky přes 300 mm, délky do 1000 mm</t>
  </si>
  <si>
    <t>1506752167</t>
  </si>
  <si>
    <t>https://podminky.urs.cz/item/CS_URS_2022_02/766441812</t>
  </si>
  <si>
    <t>102</t>
  </si>
  <si>
    <t>766441821</t>
  </si>
  <si>
    <t>Demontáž parapetních desek dřevěných nebo plastových šířky do 300 mm, délky přes 1000 do 2000 mm</t>
  </si>
  <si>
    <t>469248236</t>
  </si>
  <si>
    <t>https://podminky.urs.cz/item/CS_URS_2022_02/766441821</t>
  </si>
  <si>
    <t>103</t>
  </si>
  <si>
    <t>766441822</t>
  </si>
  <si>
    <t>Demontáž parapetních desek dřevěných nebo plastových šířky přes 300 mm, délky přes 1000 do 2000 mm</t>
  </si>
  <si>
    <t>-1942564189</t>
  </si>
  <si>
    <t>https://podminky.urs.cz/item/CS_URS_2022_02/766441822</t>
  </si>
  <si>
    <t>104</t>
  </si>
  <si>
    <t>766622212</t>
  </si>
  <si>
    <t>Montáž oken plastových plochy do 1 m2 včetně montáže rámu pevných do zdiva</t>
  </si>
  <si>
    <t>-538412396</t>
  </si>
  <si>
    <t>https://podminky.urs.cz/item/CS_URS_2022_02/766622212</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</si>
  <si>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začištění._x000d_
2. Cenami montáže oken otevíravých lze ocenit i montáže oken kyvných a otočných._x000d_
3. Tepelnou izolaci mezi ostěním a rámem okna je možné ocenit položkami 766 62 - 9 . . Příplatek k cenám za tepelnou izolaci mezi ostěním a rámem okna jsou započteny náklady na izolaci vnější i vnitřní._x000d_
4. Délka izolace se určuje v metrech délky rámu okna._x000d_
</t>
  </si>
  <si>
    <t>105</t>
  </si>
  <si>
    <t>766622131</t>
  </si>
  <si>
    <t>Montáž oken plastových včetně montáže rámu plochy přes 1 m2 otevíravých do zdiva, výšky do 1,5 m</t>
  </si>
  <si>
    <t>684684724</t>
  </si>
  <si>
    <t>https://podminky.urs.cz/item/CS_URS_2022_02/766622131</t>
  </si>
  <si>
    <t>(1*1,48)*9</t>
  </si>
  <si>
    <t>1,8*1,4</t>
  </si>
  <si>
    <t>0,925*1,5</t>
  </si>
  <si>
    <t>106</t>
  </si>
  <si>
    <t>766622132</t>
  </si>
  <si>
    <t>Montáž oken plastových včetně montáže rámu plochy přes 1 m2 otevíravých do zdiva, výšky přes 1,5 do 2,5 m</t>
  </si>
  <si>
    <t>1119403080</t>
  </si>
  <si>
    <t>https://podminky.urs.cz/item/CS_URS_2022_02/766622132</t>
  </si>
  <si>
    <t>(1,2*1,9)*21</t>
  </si>
  <si>
    <t>(1,05*1,8)*2</t>
  </si>
  <si>
    <t>107</t>
  </si>
  <si>
    <t>766660411</t>
  </si>
  <si>
    <t>Montáž dveřních křídel dřevěných nebo plastových vchodových dveří včetně rámu do zdiva jednokřídlových bez nadsvětlíku</t>
  </si>
  <si>
    <t>491541455</t>
  </si>
  <si>
    <t>https://podminky.urs.cz/item/CS_URS_2022_02/766660411</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</si>
  <si>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-0382 jsou započtené i náklady na osazení kování, vodícího trnu, seřízení pojezdů na stěnu a následné vyrovnání a seřízení dveřních křídel._x000d_
4. V cenách montáže dveřních křídel nejsou započteny náklady na osazení:_x000d_
a) zámku; tyto náklady se oceňují cenou 766 66-0728 této části katalogu,_x000d_
b) štítku s klikou; tyto náklady se oceňují cenou 766 66-0729 této části katalogu._x000d_
5.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</si>
  <si>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108</t>
  </si>
  <si>
    <t>766660461</t>
  </si>
  <si>
    <t>Montáž dveřních křídel dřevěných nebo plastových vchodových dveří včetně rámu do zdiva dvoukřídlových s nadsvětlíkem</t>
  </si>
  <si>
    <t>-1587405868</t>
  </si>
  <si>
    <t>https://podminky.urs.cz/item/CS_URS_2022_02/766660461</t>
  </si>
  <si>
    <t>109</t>
  </si>
  <si>
    <t>766629214</t>
  </si>
  <si>
    <t>Montáž oken dřevěných Příplatek k cenám za izolaci mezi ostěním a rámem okna při rovném ostění, připojovací spára tl. do 15 mm, páska</t>
  </si>
  <si>
    <t>-807518696</t>
  </si>
  <si>
    <t>https://podminky.urs.cz/item/CS_URS_2022_02/766629214</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</si>
  <si>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začištění._x000d_
2. Cenami montáže oken otevíravých lze ocenit i montáže oken kyvných a otočných._x000d_
3. V cenách 766 62 - 9 . . Příplatek k cenám za tepelnou izolaci mezi ostěním a rámem okna jsou započteny náklady na izolaci vnější i vnitřní._x000d_
4. Délka izolace se určuje v metrech délky rámu okna._x000d_
</t>
  </si>
  <si>
    <t>110</t>
  </si>
  <si>
    <t>766-x1</t>
  </si>
  <si>
    <t>dřevěné dvoukřídlé vstupní dveře vel. 1400x3170mm - replika původních - vč. kování a ostatního příslušenství - spec. dle výpisu výplní ozn. O.1</t>
  </si>
  <si>
    <t>-819048281</t>
  </si>
  <si>
    <t>111</t>
  </si>
  <si>
    <t>766-x2</t>
  </si>
  <si>
    <t>okno plastové vel. 1200x1900mm - vč. kování a ostatního příslušenství - spec. dle výpisu výplní ozn. O.2</t>
  </si>
  <si>
    <t>2092053762</t>
  </si>
  <si>
    <t>112</t>
  </si>
  <si>
    <t>766-x3</t>
  </si>
  <si>
    <t>okno plastové vel. 1050x1800mm - vč. kování a ostatního příslušenství - spec. dle výpisu výplní ozn. O.3</t>
  </si>
  <si>
    <t>-1687441323</t>
  </si>
  <si>
    <t>113</t>
  </si>
  <si>
    <t>766-x4</t>
  </si>
  <si>
    <t>okno plastové vel. 2450x1480mm - vč. kování a ostatního příslušenství - spec. dle výpisu výplní ozn. O.4</t>
  </si>
  <si>
    <t>1247497466</t>
  </si>
  <si>
    <t>114</t>
  </si>
  <si>
    <t>766-x5</t>
  </si>
  <si>
    <t>okno plastové vel. 1000x1480mm - vč. kování a ostatního příslušenství - spec. dle výpisu výplní ozn. O.5</t>
  </si>
  <si>
    <t>386401755</t>
  </si>
  <si>
    <t>115</t>
  </si>
  <si>
    <t>766-x6</t>
  </si>
  <si>
    <t>okno plastové vel. 1100x700mm - vč. kování a ostatního příslušenství - spec. dle výpisu výplní ozn. O.6</t>
  </si>
  <si>
    <t>-522973581</t>
  </si>
  <si>
    <t>116</t>
  </si>
  <si>
    <t>766-x7</t>
  </si>
  <si>
    <t>okno plastové vel. 520x900mm - vč. kování a ostatního příslušenství - spec. dle výpisu výplní ozn. O.7</t>
  </si>
  <si>
    <t>864752788</t>
  </si>
  <si>
    <t>117</t>
  </si>
  <si>
    <t>766-x8</t>
  </si>
  <si>
    <t>okno plastové vel. 500x900mm - vč. kování a ostatního příslušenství - spec. dle výpisu výplní ozn. O.8</t>
  </si>
  <si>
    <t>-866022547</t>
  </si>
  <si>
    <t>118</t>
  </si>
  <si>
    <t>766-x9</t>
  </si>
  <si>
    <t>okno plastové vel. 1800x1400mm - vč. kování a ostatního příslušenství - spec. dle výpisu výplní ozn. O.9</t>
  </si>
  <si>
    <t>885760849</t>
  </si>
  <si>
    <t>119</t>
  </si>
  <si>
    <t>766-x10</t>
  </si>
  <si>
    <t>okno plastové vel. 925x1500mm - vč. kování a ostatního příslušenství - spec. dle výpisu výplní ozn. O.10</t>
  </si>
  <si>
    <t>-1230187730</t>
  </si>
  <si>
    <t>120</t>
  </si>
  <si>
    <t>766-x11</t>
  </si>
  <si>
    <t xml:space="preserve">dveře vchodové plastové  vel. 1050x2000mm - vč. kování a ostatního příslušenství - spec. dle výpisu výplní ozn. O.11</t>
  </si>
  <si>
    <t>1942388552</t>
  </si>
  <si>
    <t>121</t>
  </si>
  <si>
    <t>766-x12</t>
  </si>
  <si>
    <t xml:space="preserve">dveře vchodové plastové  vel. 1000x2200mm - vč. kování a ostatního příslušenství - spec. dle výpisu výplní ozn. O.12</t>
  </si>
  <si>
    <t>-1272270769</t>
  </si>
  <si>
    <t>122</t>
  </si>
  <si>
    <t>766-x13</t>
  </si>
  <si>
    <t>okno plastové vel. 1100x1900mm - vč. kování a ostatního příslušenství - spec. dle výpisu výplní ozn. O.13</t>
  </si>
  <si>
    <t>2013044257</t>
  </si>
  <si>
    <t>123</t>
  </si>
  <si>
    <t>766694111</t>
  </si>
  <si>
    <t>Montáž ostatních truhlářských konstrukcí parapetních desek dřevěných nebo plastových šířky do 300 mm, délky do 1000 mm</t>
  </si>
  <si>
    <t>-789355661</t>
  </si>
  <si>
    <t>https://podminky.urs.cz/item/CS_URS_2022_02/766694111</t>
  </si>
  <si>
    <t xml:space="preserve">Poznámka k souboru cen:_x000d_
1. Vcenách 766 69 - 3421 a 3422 jsou započteny i náklady na zaměření zřizovaných otvorů._x000d_
2. V cenách 766 69 - 4111 až 4125 jsou započteny i náklady na zaměření, vyklínování, horizontální i vertikální vyrovnání, ukotvení a vyplnění spáry mezi parapetem a ostěním polyuretanovou pěnou, včetně zednického začištění._x000d_
3. Cenami -97 . . nelze oceňovat venkovní krycí lišty balkónových dveří; tato montáž se oceňuje cenou -1610._x000d_
</t>
  </si>
  <si>
    <t>124</t>
  </si>
  <si>
    <t>766694112</t>
  </si>
  <si>
    <t>Montáž ostatních truhlářských konstrukcí parapetních desek dřevěných nebo plastových šířky do 300 mm, délky přes 1000 do 1600 mm</t>
  </si>
  <si>
    <t>725689057</t>
  </si>
  <si>
    <t>https://podminky.urs.cz/item/CS_URS_2022_02/766694112</t>
  </si>
  <si>
    <t>125</t>
  </si>
  <si>
    <t>766694113</t>
  </si>
  <si>
    <t>Montáž ostatních truhlářských konstrukcí parapetních desek dřevěných nebo plastových šířky do 300 mm, délky přes 1600 do 2600 mm</t>
  </si>
  <si>
    <t>-1410215716</t>
  </si>
  <si>
    <t>https://podminky.urs.cz/item/CS_URS_2022_02/766694113</t>
  </si>
  <si>
    <t>126</t>
  </si>
  <si>
    <t>766694121</t>
  </si>
  <si>
    <t>Montáž ostatních truhlářských konstrukcí parapetních desek dřevěných nebo plastových šířky přes 300 mm, délky do 1000 mm</t>
  </si>
  <si>
    <t>-1999520805</t>
  </si>
  <si>
    <t>https://podminky.urs.cz/item/CS_URS_2022_02/766694121</t>
  </si>
  <si>
    <t>127</t>
  </si>
  <si>
    <t>766694122</t>
  </si>
  <si>
    <t>Montáž ostatních truhlářských konstrukcí parapetních desek dřevěných nebo plastových šířky přes 300 mm, délky přes 1000 do 1600 mm</t>
  </si>
  <si>
    <t>370886722</t>
  </si>
  <si>
    <t>https://podminky.urs.cz/item/CS_URS_2022_02/766694122</t>
  </si>
  <si>
    <t>128</t>
  </si>
  <si>
    <t>766694123</t>
  </si>
  <si>
    <t>Montáž ostatních truhlářských konstrukcí parapetních desek dřevěných nebo plastových šířky přes 300 mm, délky přes 1600 do 2600 mm</t>
  </si>
  <si>
    <t>1006154016</t>
  </si>
  <si>
    <t>https://podminky.urs.cz/item/CS_URS_2022_02/766694123</t>
  </si>
  <si>
    <t>129</t>
  </si>
  <si>
    <t>60794102</t>
  </si>
  <si>
    <t>parapet dřevotřískový vnitřní povrch laminátový š 260mm</t>
  </si>
  <si>
    <t>-2122280879</t>
  </si>
  <si>
    <t>0,5*2</t>
  </si>
  <si>
    <t>0,52*2</t>
  </si>
  <si>
    <t>1,1*2</t>
  </si>
  <si>
    <t>130</t>
  </si>
  <si>
    <t>60794106</t>
  </si>
  <si>
    <t>parapet dřevotřískový vnitřní povrch laminátový š 450mm</t>
  </si>
  <si>
    <t>-1705193547</t>
  </si>
  <si>
    <t>131</t>
  </si>
  <si>
    <t>60794108</t>
  </si>
  <si>
    <t>parapet dřevotřískový vnitřní povrch laminátový š 550mm</t>
  </si>
  <si>
    <t>-744275798</t>
  </si>
  <si>
    <t>1,15*3</t>
  </si>
  <si>
    <t>1,45*5</t>
  </si>
  <si>
    <t>1,3*6</t>
  </si>
  <si>
    <t>132</t>
  </si>
  <si>
    <t>60794109</t>
  </si>
  <si>
    <t>parapet dřevotřískový vnitřní povrch laminátový š 600mm</t>
  </si>
  <si>
    <t>1950540039</t>
  </si>
  <si>
    <t>1,45*4</t>
  </si>
  <si>
    <t>133</t>
  </si>
  <si>
    <t>60794000</t>
  </si>
  <si>
    <t>parapet dřevotřískový vnitřní povrch laminátový š 650mm</t>
  </si>
  <si>
    <t>535865164</t>
  </si>
  <si>
    <t>1,2</t>
  </si>
  <si>
    <t>1,15</t>
  </si>
  <si>
    <t>134</t>
  </si>
  <si>
    <t>60794002</t>
  </si>
  <si>
    <t>parapet dřevotřískový vnitřní povrch laminátový š 800mm</t>
  </si>
  <si>
    <t>-1048993900</t>
  </si>
  <si>
    <t>1,35*9</t>
  </si>
  <si>
    <t>2,6*4</t>
  </si>
  <si>
    <t>1,15*2</t>
  </si>
  <si>
    <t>1,4*3</t>
  </si>
  <si>
    <t>135</t>
  </si>
  <si>
    <t>60794003</t>
  </si>
  <si>
    <t>parapet dřevotřískový vnitřní povrch laminátový zažehlené hrany</t>
  </si>
  <si>
    <t>sada</t>
  </si>
  <si>
    <t>-495055312</t>
  </si>
  <si>
    <t>136</t>
  </si>
  <si>
    <t>998766202</t>
  </si>
  <si>
    <t>Přesun hmot pro konstrukce truhlářské stanovený procentní sazbou (%) z ceny vodorovná dopravní vzdálenost do 50 m v objektech výšky přes 6 do 12 m</t>
  </si>
  <si>
    <t>2082966973</t>
  </si>
  <si>
    <t>https://podminky.urs.cz/item/CS_URS_2022_02/998766202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</si>
  <si>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</si>
  <si>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784</t>
  </si>
  <si>
    <t>Dokončovací práce - malby a tapety</t>
  </si>
  <si>
    <t>137</t>
  </si>
  <si>
    <t>784111001</t>
  </si>
  <si>
    <t>Oprášení (ometení) podkladu v místnostech výšky do 3,80 m</t>
  </si>
  <si>
    <t>1299900188</t>
  </si>
  <si>
    <t>https://podminky.urs.cz/item/CS_URS_2022_02/784111001</t>
  </si>
  <si>
    <t>1.NP</t>
  </si>
  <si>
    <t>6,385*4,72</t>
  </si>
  <si>
    <t>6,385*4,48</t>
  </si>
  <si>
    <t>3,455*6,1</t>
  </si>
  <si>
    <t>6,1*3,695</t>
  </si>
  <si>
    <t>6,1*2,7</t>
  </si>
  <si>
    <t>2,85*5,19</t>
  </si>
  <si>
    <t>5,7*5,365</t>
  </si>
  <si>
    <t>4,77*2,8</t>
  </si>
  <si>
    <t>2,2*1,28</t>
  </si>
  <si>
    <t>1,2*0,1</t>
  </si>
  <si>
    <t>1*1,05</t>
  </si>
  <si>
    <t>3,3*1,5</t>
  </si>
  <si>
    <t>2,4*2,7</t>
  </si>
  <si>
    <t>2,4*3,875</t>
  </si>
  <si>
    <t>3,6*2,4</t>
  </si>
  <si>
    <t>5,45*8,01</t>
  </si>
  <si>
    <t>2,13*2,9</t>
  </si>
  <si>
    <t>3,15*2,725</t>
  </si>
  <si>
    <t>4*1,5</t>
  </si>
  <si>
    <t>4,5*1,5</t>
  </si>
  <si>
    <t>1,575*3,65</t>
  </si>
  <si>
    <t>2,35*2,9</t>
  </si>
  <si>
    <t>2,9*3,13</t>
  </si>
  <si>
    <t>6,75*2,725</t>
  </si>
  <si>
    <t>1,84*1,27</t>
  </si>
  <si>
    <t>1,27*2,01</t>
  </si>
  <si>
    <t>2,01*1,36</t>
  </si>
  <si>
    <t>0,87*1,44</t>
  </si>
  <si>
    <t>0,9*1,31</t>
  </si>
  <si>
    <t>1*1,1</t>
  </si>
  <si>
    <t>1,91*0,74</t>
  </si>
  <si>
    <t>0,71*1</t>
  </si>
  <si>
    <t>1,84*0,85</t>
  </si>
  <si>
    <t>1,55*1,57</t>
  </si>
  <si>
    <t>(4,27+4,27+0,3+0,3+4,735+4,735+1,65+1,65+6,385+6,385+4,48+4,48+6,1+6,1+3,455+3,455+0,45+0,45+6,1+6,1+3,695+3,695+6,1+6,1+2,7+2,7+8,55+8,55+5,365)*3,3</t>
  </si>
  <si>
    <t>(5,365+2,4+2,4+0,3+0,3+2,4+2,4+3,875+3,875+2,4+2,4+3,6+3,6+2,4+2,4+0,5+0,5+8,01+8,01+5,6+5,6+2,3+3,13+1,13+2,35+2,35+2,9+2,9+2,9+2,9+2,13+2,13)*3,3</t>
  </si>
  <si>
    <t>(3,85+3,85+3,7+3,7+1,5+1+1)*3,3</t>
  </si>
  <si>
    <t>(0,65+0,65+1,5+1,28+2,2+1+1,28+1,1+1,025+0,45+0,9+4,77+2,8+4,77+0,565+0,48+0,65+2,5+0,15)*1,6</t>
  </si>
  <si>
    <t>(1,77+3,13+0,6)*1,5</t>
  </si>
  <si>
    <t>(3,65+1,575+0,16+1+1,18+1,15+0,8+3,15+3,15+2,725+2,725+2,725+2,725+6,75+6,75+1,55+1,55+1,57+1,57)*2,48</t>
  </si>
  <si>
    <t>(1,84+1,84+1,27+1,27+1+1+1,1+1,1+0,71+0,71+1+1+1,91+1,91+0,74+0,74+1,84+1,84+0,85+0,85+2,01+2,01+1,27+1,27+1,875+1,875+2,77+2,77+0,9+0,9+2,62)*1,03</t>
  </si>
  <si>
    <t>-(1,2*1,9)*8</t>
  </si>
  <si>
    <t>-1,4*3,17</t>
  </si>
  <si>
    <t>-(2,45*1,48)*4</t>
  </si>
  <si>
    <t>-(1*1,48)*3</t>
  </si>
  <si>
    <t>-1*2,15</t>
  </si>
  <si>
    <t>-(0,5*0,9)*2</t>
  </si>
  <si>
    <t>-(0,52*0,9)*2</t>
  </si>
  <si>
    <t>-(1,1*0,7)*2</t>
  </si>
  <si>
    <t>-1,2*1,9</t>
  </si>
  <si>
    <t>(1,35+2,1+2,1)*0,765</t>
  </si>
  <si>
    <t>((1,35+2,1+2,1)*0,7)*7</t>
  </si>
  <si>
    <t>(1,85+3,17+3,17)*0,7</t>
  </si>
  <si>
    <t>((2,6+1,6+1,6)*0,7)*2</t>
  </si>
  <si>
    <t>((1,15+1,6+1,6)*0,8)*3</t>
  </si>
  <si>
    <t>((2,6+1,6+1,6)*0,8)*2</t>
  </si>
  <si>
    <t>(1,2+1,5+1,5)*0,7</t>
  </si>
  <si>
    <t>(2+1,5+1,5)*0,2</t>
  </si>
  <si>
    <t>((0,5+0,9+0,9)*2)*0,42</t>
  </si>
  <si>
    <t>((0,52+0,52+0,9+0,9)*2)*0,42</t>
  </si>
  <si>
    <t>((1,1+0,7+0,7)*0,4)*2</t>
  </si>
  <si>
    <t>(1,15+2,1+2,1)*0,5</t>
  </si>
  <si>
    <t>(1,4+2,1+2,1)*0,7</t>
  </si>
  <si>
    <t>-(0,9*2)*19</t>
  </si>
  <si>
    <t>((1,2+2,15+2,15)*0,35)*2</t>
  </si>
  <si>
    <t>-(1*2)*2</t>
  </si>
  <si>
    <t>(1,3+2,1+2,1)*0,4</t>
  </si>
  <si>
    <t>(1,2+2,1+2,1)*0,45</t>
  </si>
  <si>
    <t>-(2,4*2,2)*2</t>
  </si>
  <si>
    <t>(2,4+2,2+2,2)*0,48</t>
  </si>
  <si>
    <t>(1+2,1+2,1)*0,7</t>
  </si>
  <si>
    <t>(1+2,1+2,1)*0,65</t>
  </si>
  <si>
    <t>(2,5+2,1+2,1)*0,7</t>
  </si>
  <si>
    <t>(1,2+2,1+2,1)*0,15</t>
  </si>
  <si>
    <t>-(0,8*1,97)*8</t>
  </si>
  <si>
    <t>(1+2.1+2.1)*0.2</t>
  </si>
  <si>
    <t>(1,15+2,2+2,2)*0,6</t>
  </si>
  <si>
    <t>(1+2,15+2,15+1,05+2,15+2,15)*0,55</t>
  </si>
  <si>
    <t>9,25*6,5</t>
  </si>
  <si>
    <t>6,3*5,7</t>
  </si>
  <si>
    <t>6,3*5,15</t>
  </si>
  <si>
    <t>9*5,65</t>
  </si>
  <si>
    <t>2,82*5</t>
  </si>
  <si>
    <t>2,82*3,7</t>
  </si>
  <si>
    <t>11,15*2,52</t>
  </si>
  <si>
    <t>7,6*4,85</t>
  </si>
  <si>
    <t>3,65*1,5</t>
  </si>
  <si>
    <t>3,65*1,775</t>
  </si>
  <si>
    <t>1,5*2,04</t>
  </si>
  <si>
    <t>2,04*1,65</t>
  </si>
  <si>
    <t>1,1*0,97</t>
  </si>
  <si>
    <t>2,01*0,8</t>
  </si>
  <si>
    <t>1,95*2,01</t>
  </si>
  <si>
    <t>1,5*2,01</t>
  </si>
  <si>
    <t>(9,25+9,25+6,5+6,5+6,3+6,3+5,7+5,7+6,3+6,3+5,15+5,15+5,65+5,65+9+9+2,82+2,82+5+5+2,82+2,82+3,7+3,7+11,15+11,15+2,52+2,52+7,6+7,6+5+5+(3,65*4))*3,82</t>
  </si>
  <si>
    <t>(3,65+3,65+1,88+1,88)*3,13</t>
  </si>
  <si>
    <t>(1,5+1,5+1,5+1,5+2,04+2,04+2,01+2,01+2,01+2,01+2,04+2,04+1,65+1,65+1,95+1,95+2,01+2,01+0,8+0,8+1,1+1,1+1,1+1,1+0,97+0,97+0,97+0,97)*1,03</t>
  </si>
  <si>
    <t>-(1,2*1,9)*9</t>
  </si>
  <si>
    <t>-(1*1,48)*6</t>
  </si>
  <si>
    <t>-1,05*1,8</t>
  </si>
  <si>
    <t>((1,45+2,1+2,1)*0,55)*4</t>
  </si>
  <si>
    <t>((1,45+2,1+2,1)*0,5)*5</t>
  </si>
  <si>
    <t>((1,3+1,6+1,6)*0,5)*6</t>
  </si>
  <si>
    <t>(1,35+2,3+2,3)*0,7</t>
  </si>
  <si>
    <t>(1,15+1,8+1,8)*0,6</t>
  </si>
  <si>
    <t>((0,5+0,9+0,9)*0,2)*2</t>
  </si>
  <si>
    <t>((0,55+0,9+0,9)*0,2)*2</t>
  </si>
  <si>
    <t>((1,1+0,7+0,7)*0,2)*2</t>
  </si>
  <si>
    <t>(1,15+1,8+1,8)*0,5</t>
  </si>
  <si>
    <t>((1,4+2,3+2,3)*2)*0,7</t>
  </si>
  <si>
    <t>-(0,9*2)*10</t>
  </si>
  <si>
    <t>(1,5+2,47+2,47)*0,45</t>
  </si>
  <si>
    <t>(1,5+2,47+2,47)*0,33</t>
  </si>
  <si>
    <t>(1+2,1+2,1)*0,33</t>
  </si>
  <si>
    <t>(1+2,1+2,1)*0,2</t>
  </si>
  <si>
    <t>-(0,8*2)*4</t>
  </si>
  <si>
    <t>(1+2,15+2,15+1,02+2,15+2,15)*0,6</t>
  </si>
  <si>
    <t>138</t>
  </si>
  <si>
    <t>784181121</t>
  </si>
  <si>
    <t>Penetrace podkladu jednonásobná hloubková akrylátová bezbarvá v místnostech výšky do 3,80 m</t>
  </si>
  <si>
    <t>1784662326</t>
  </si>
  <si>
    <t>https://podminky.urs.cz/item/CS_URS_2022_02/784181121</t>
  </si>
  <si>
    <t>139</t>
  </si>
  <si>
    <t>784211101</t>
  </si>
  <si>
    <t>Malby z malířských směsí oděruvzdorných za mokra dvojnásobné, bílé za mokra oděruvzdorné výborně v místnostech výšky do 3,80 m</t>
  </si>
  <si>
    <t>1052648371</t>
  </si>
  <si>
    <t>https://podminky.urs.cz/item/CS_URS_2022_02/784211101</t>
  </si>
  <si>
    <t>OST</t>
  </si>
  <si>
    <t>Ostatní</t>
  </si>
  <si>
    <t>140</t>
  </si>
  <si>
    <t>OST-x1</t>
  </si>
  <si>
    <t>D+M+PH keramická tabule vel. 280/120 s pojezdem, bílá</t>
  </si>
  <si>
    <t>-639238988</t>
  </si>
  <si>
    <t>141</t>
  </si>
  <si>
    <t>OST-x2</t>
  </si>
  <si>
    <t>D+M+PH konvektomat - celonerezové provedení - 12,6 kW, šíře 900mm</t>
  </si>
  <si>
    <t>-1516361799</t>
  </si>
  <si>
    <t>142</t>
  </si>
  <si>
    <t>OST-x3</t>
  </si>
  <si>
    <t>D+M+PH indukční deska stolní - profi provedení</t>
  </si>
  <si>
    <t>-708006957</t>
  </si>
  <si>
    <t>143</t>
  </si>
  <si>
    <t>OST-x4</t>
  </si>
  <si>
    <t>D+M+PH Odvodňovací žlab s mřížkou - např. AcoDrain podél fasády školy u chodníku - cena vč. zemních prací, likvidace odpadu, obetonování, napojení na kanalizaci, apod...</t>
  </si>
  <si>
    <t>-301155270</t>
  </si>
  <si>
    <t>02 - Vytápění</t>
  </si>
  <si>
    <t xml:space="preserve">    732 - Ústřední vytápění - strojovny</t>
  </si>
  <si>
    <t xml:space="preserve">    733 - Ústřední vytápění - rozvodné potrubí</t>
  </si>
  <si>
    <t xml:space="preserve">    734 - Ústřední vytápění - armatury</t>
  </si>
  <si>
    <t xml:space="preserve">    735 - Ústřední vytápění - otopná tělesa</t>
  </si>
  <si>
    <t>D+M+PH Betonový základ pod TČ - cena vč. zemních prací, likvidace výkopku apod...</t>
  </si>
  <si>
    <t>1464354721</t>
  </si>
  <si>
    <t>Demontáž stávajícího otopného systému vč. likvidace - komplet (kotel, potrubí, radiátory, armatury apod...)</t>
  </si>
  <si>
    <t>1061678226</t>
  </si>
  <si>
    <t>732</t>
  </si>
  <si>
    <t>Ústřední vytápění - strojovny</t>
  </si>
  <si>
    <t>732-x1</t>
  </si>
  <si>
    <t>D+M Tepelné čerpadlo vzduch/voda vč. propojení vnitřní a venkovní jednotky, ovládání apod... - spec. dle TZ str. 4</t>
  </si>
  <si>
    <t>534105320</t>
  </si>
  <si>
    <t>732-x2</t>
  </si>
  <si>
    <t>D+M Kompletní vybavení kotelny - tlakoměry, čidla teplot, ventily, ovládání topného okruhu apod...</t>
  </si>
  <si>
    <t>313814445</t>
  </si>
  <si>
    <t>732-x3</t>
  </si>
  <si>
    <t>Napuštění a odvzdušnění celého systému, topná zkouška, zaškolení obsluhy</t>
  </si>
  <si>
    <t>852251573</t>
  </si>
  <si>
    <t>998732202</t>
  </si>
  <si>
    <t>Přesun hmot pro strojovny stanovený procentní sazbou (%) z ceny vodorovná dopravní vzdálenost do 50 m v objektech výšky přes 6 do 12 m</t>
  </si>
  <si>
    <t>716017265</t>
  </si>
  <si>
    <t>https://podminky.urs.cz/item/CS_URS_2022_02/998732202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</si>
  <si>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</si>
  <si>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733</t>
  </si>
  <si>
    <t>Ústřední vytápění - rozvodné potrubí</t>
  </si>
  <si>
    <t>733223202</t>
  </si>
  <si>
    <t>Potrubí z trubek měděných tvrdých spojovaných tvrdým pájením Ø 15/1</t>
  </si>
  <si>
    <t>-1662134603</t>
  </si>
  <si>
    <t>https://podminky.urs.cz/item/CS_URS_2022_02/733223202</t>
  </si>
  <si>
    <t>733223203</t>
  </si>
  <si>
    <t>Potrubí z trubek měděných tvrdých spojovaných tvrdým pájením Ø 18/1</t>
  </si>
  <si>
    <t>836127535</t>
  </si>
  <si>
    <t>https://podminky.urs.cz/item/CS_URS_2022_02/733223203</t>
  </si>
  <si>
    <t>733223204</t>
  </si>
  <si>
    <t>Potrubí z trubek měděných tvrdých spojovaných tvrdým pájením Ø 22/1</t>
  </si>
  <si>
    <t>-2143487362</t>
  </si>
  <si>
    <t>https://podminky.urs.cz/item/CS_URS_2022_02/733223204</t>
  </si>
  <si>
    <t>733223205</t>
  </si>
  <si>
    <t>Potrubí z trubek měděných tvrdých spojovaných tvrdým pájením Ø 28/1,5</t>
  </si>
  <si>
    <t>1560147732</t>
  </si>
  <si>
    <t>https://podminky.urs.cz/item/CS_URS_2022_02/733223205</t>
  </si>
  <si>
    <t>733223206</t>
  </si>
  <si>
    <t>Potrubí z trubek měděných tvrdých spojovaných tvrdým pájením Ø 35/1,5</t>
  </si>
  <si>
    <t>852662121</t>
  </si>
  <si>
    <t>https://podminky.urs.cz/item/CS_URS_2022_02/733223206</t>
  </si>
  <si>
    <t>733291101</t>
  </si>
  <si>
    <t>Zkoušky těsnosti potrubí z trubek měděných Ø do 35/1,5</t>
  </si>
  <si>
    <t>-1563433559</t>
  </si>
  <si>
    <t>https://podminky.urs.cz/item/CS_URS_2022_02/733291101</t>
  </si>
  <si>
    <t>188+93+65+39+91</t>
  </si>
  <si>
    <t>733811241</t>
  </si>
  <si>
    <t>Ochrana potrubí termoizolačními trubicemi z pěnového polyetylenu PE přilepenými v příčných a podélných spojích, tloušťky izolace přes 13 do 20 mm, vnitřního průměru izolace DN do 22 mm</t>
  </si>
  <si>
    <t>449733284</t>
  </si>
  <si>
    <t>https://podminky.urs.cz/item/CS_URS_2022_02/733811241</t>
  </si>
  <si>
    <t xml:space="preserve">Poznámka k souboru cen:_x000d_
1. V cenách -1211 až -1256 jsou započteny i náklady na dodání tepelně izolačních trubic._x000d_
</t>
  </si>
  <si>
    <t>188+93+65</t>
  </si>
  <si>
    <t>733811242</t>
  </si>
  <si>
    <t>Ochrana potrubí termoizolačními trubicemi z pěnového polyetylenu PE přilepenými v příčných a podélných spojích, tloušťky izolace přes 13 do 20 mm, vnitřního průměru izolace DN přes 22 do 45 mm</t>
  </si>
  <si>
    <t>2070054170</t>
  </si>
  <si>
    <t>https://podminky.urs.cz/item/CS_URS_2022_02/733811242</t>
  </si>
  <si>
    <t>39+91</t>
  </si>
  <si>
    <t>733-x1</t>
  </si>
  <si>
    <t>Ostatní nespecifikované materiály a práce - komplet pro vytápění - např. lešení, objímky, sádrování, apod...</t>
  </si>
  <si>
    <t>947505993</t>
  </si>
  <si>
    <t>733-x2</t>
  </si>
  <si>
    <t>Stavebí přípomoc - komplet pro vytápění - např. vysekání rýh a prostupů, likvidace odpadu, zednické začištění, demontáže a opravy podlah, opravy obkladů, zakrývání podlah apod....</t>
  </si>
  <si>
    <t>-849818648</t>
  </si>
  <si>
    <t>998733202</t>
  </si>
  <si>
    <t>Přesun hmot pro rozvody potrubí stanovený procentní sazbou z ceny vodorovná dopravní vzdálenost do 50 m v objektech výšky přes 6 do 12 m</t>
  </si>
  <si>
    <t>614358685</t>
  </si>
  <si>
    <t>https://podminky.urs.cz/item/CS_URS_2022_02/998733202</t>
  </si>
  <si>
    <t>734</t>
  </si>
  <si>
    <t>Ústřední vytápění - armatury</t>
  </si>
  <si>
    <t>734221532</t>
  </si>
  <si>
    <t>Ventily regulační závitové termostatické, bez hlavice ovládání PN 16 do 110°C rohové jednoregulační G 1/2</t>
  </si>
  <si>
    <t>-857291973</t>
  </si>
  <si>
    <t>https://podminky.urs.cz/item/CS_URS_2022_02/734221532</t>
  </si>
  <si>
    <t xml:space="preserve">Poznámka k souboru cen:_x000d_
1. V cenách -0101 až -0105 nejsou započteny náklady na dodávku a montáž měřící a vypouštěcí armatury.Tyto se oceňují samostatně souborem cen 734 49 1101 až -1105._x000d_
</t>
  </si>
  <si>
    <t>734221682/R</t>
  </si>
  <si>
    <t>Ventily regulační závitové hlavice termostatické, pro ovládání ventilů PN 10 do 110°C otopných těles VK - NĚKTERÉ RUČNÍ OVLÁDÁNÍ, NĚKTERÉ AUTOMATICKÉ</t>
  </si>
  <si>
    <t>1407549127</t>
  </si>
  <si>
    <t>734261402</t>
  </si>
  <si>
    <t>Šroubení připojovací armatury radiátorů VK PN 10 do 110°C, regulační uzavíratelné rohové G 1/2 x 18</t>
  </si>
  <si>
    <t>1666482552</t>
  </si>
  <si>
    <t>https://podminky.urs.cz/item/CS_URS_2022_02/734261402</t>
  </si>
  <si>
    <t>998734202</t>
  </si>
  <si>
    <t>Přesun hmot pro armatury stanovený procentní sazbou (%) z ceny vodorovná dopravní vzdálenost do 50 m v objektech výšky přes 6 do 12 m</t>
  </si>
  <si>
    <t>324513156</t>
  </si>
  <si>
    <t>https://podminky.urs.cz/item/CS_URS_2022_02/998734202</t>
  </si>
  <si>
    <t>735</t>
  </si>
  <si>
    <t>Ústřední vytápění - otopná tělesa</t>
  </si>
  <si>
    <t>735152571</t>
  </si>
  <si>
    <t>Otopná tělesa panelová VK dvoudesková PN 1,0 MPa, T do 110°C se dvěma přídavnými přestupními plochami výšky tělesa 600 mm stavební délky / výkonu 400 mm / 672 W</t>
  </si>
  <si>
    <t>-945593326</t>
  </si>
  <si>
    <t>https://podminky.urs.cz/item/CS_URS_2022_02/735152571</t>
  </si>
  <si>
    <t>735152573</t>
  </si>
  <si>
    <t>Otopná tělesa panelová VK dvoudesková PN 1,0 MPa, T do 110°C se dvěma přídavnými přestupními plochami výšky tělesa 600 mm stavební délky / výkonu 600 mm / 1007 W</t>
  </si>
  <si>
    <t>947811809</t>
  </si>
  <si>
    <t>https://podminky.urs.cz/item/CS_URS_2022_02/735152573</t>
  </si>
  <si>
    <t>735152575</t>
  </si>
  <si>
    <t>Otopná tělesa panelová VK dvoudesková PN 1,0 MPa, T do 110°C se dvěma přídavnými přestupními plochami výšky tělesa 600 mm stavební délky / výkonu 800 mm / 1343 W</t>
  </si>
  <si>
    <t>1363980214</t>
  </si>
  <si>
    <t>https://podminky.urs.cz/item/CS_URS_2022_02/735152575</t>
  </si>
  <si>
    <t>735152576</t>
  </si>
  <si>
    <t>Otopná tělesa panelová VK dvoudesková PN 1,0 MPa, T do 110°C se dvěma přídavnými přestupními plochami výšky tělesa 600 mm stavební délky / výkonu 900 mm / 1511 W</t>
  </si>
  <si>
    <t>-896239279</t>
  </si>
  <si>
    <t>https://podminky.urs.cz/item/CS_URS_2022_02/735152576</t>
  </si>
  <si>
    <t>735152577</t>
  </si>
  <si>
    <t>Otopná tělesa panelová VK dvoudesková PN 1,0 MPa, T do 110°C se dvěma přídavnými přestupními plochami výšky tělesa 600 mm stavební délky / výkonu 1000 mm / 1679 W</t>
  </si>
  <si>
    <t>-1225200785</t>
  </si>
  <si>
    <t>https://podminky.urs.cz/item/CS_URS_2022_02/735152577</t>
  </si>
  <si>
    <t>735152579</t>
  </si>
  <si>
    <t>Otopná tělesa panelová VK dvoudesková PN 1,0 MPa, T do 110°C se dvěma přídavnými přestupními plochami výšky tělesa 600 mm stavební délky / výkonu 1200 mm / 2015 W</t>
  </si>
  <si>
    <t>1789771253</t>
  </si>
  <si>
    <t>https://podminky.urs.cz/item/CS_URS_2022_02/735152579</t>
  </si>
  <si>
    <t>735152675</t>
  </si>
  <si>
    <t>Otopná tělesa panelová VK třídesková PN 1,0 MPa, T do 110°C se třemi přídavnými přestupními plochami výšky tělesa 600 mm stavební délky / výkonu 800 mm / 1925 W</t>
  </si>
  <si>
    <t>-1033660158</t>
  </si>
  <si>
    <t>https://podminky.urs.cz/item/CS_URS_2022_02/735152675</t>
  </si>
  <si>
    <t>735152679</t>
  </si>
  <si>
    <t>Otopná tělesa panelová VK třídesková PN 1,0 MPa, T do 110°C se třemi přídavnými přestupními plochami výšky tělesa 600 mm stavební délky / výkonu 1200 mm / 2887 W</t>
  </si>
  <si>
    <t>-1231929914</t>
  </si>
  <si>
    <t>https://podminky.urs.cz/item/CS_URS_2022_02/735152679</t>
  </si>
  <si>
    <t>735152680</t>
  </si>
  <si>
    <t>Otopná tělesa panelová VK třídesková PN 1,0 MPa, T do 110°C se třemi přídavnými přestupními plochami výšky tělesa 600 mm stavební délky / výkonu 1400 mm / 3368 W</t>
  </si>
  <si>
    <t>-705567403</t>
  </si>
  <si>
    <t>https://podminky.urs.cz/item/CS_URS_2022_02/735152680</t>
  </si>
  <si>
    <t>735152691</t>
  </si>
  <si>
    <t>Otopná tělesa panelová VK třídesková PN 1,0 MPa, T do 110°C se třemi přídavnými přestupními plochami výšky tělesa 900 mm stavební délky / výkonu 400 mm / 1331 W</t>
  </si>
  <si>
    <t>-278969768</t>
  </si>
  <si>
    <t>https://podminky.urs.cz/item/CS_URS_2022_02/735152691</t>
  </si>
  <si>
    <t>998735202</t>
  </si>
  <si>
    <t>Přesun hmot pro otopná tělesa stanovený procentní sazbou (%) z ceny vodorovná dopravní vzdálenost do 50 m v objektech výšky přes 6 do 12 m</t>
  </si>
  <si>
    <t>-1948301515</t>
  </si>
  <si>
    <t>https://podminky.urs.cz/item/CS_URS_2022_02/998735202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</si>
  <si>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-5181 pro přesun prováděný bez použití mechanizace, tj. za ztížených podmínek, lze použít pouze pro hmotnost materiálu, která se tímto způsobem skutečně přemísťuje._x000d_
</t>
  </si>
  <si>
    <t>Kompletní úprava elektroinstalace pro novou kotelnu vč. dodávek materiálů, revize, stavební přípomoci apod...</t>
  </si>
  <si>
    <t>-1838801411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</si>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</sst>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0" fillId="0" borderId="0" applyNumberFormat="0" applyFill="0" applyBorder="0" applyAlignment="0" applyProtection="0"/>
  </cellStyleXfs>
  <cellXfs count="37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4"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30" fillId="0" borderId="15"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6" xfId="0" applyNumberFormat="1" applyFont="1" applyBorder="1" applyAlignment="1" applyProtection="1">
      <alignment vertical="center"/>
    </xf>
    <xf numFmtId="0" fontId="5" fillId="0" borderId="0" xfId="0" applyFont="1" applyAlignment="1">
      <alignment horizontal="left" vertical="center"/>
    </xf>
    <xf numFmtId="4"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166" fontId="30" fillId="0" borderId="21" xfId="0" applyNumberFormat="1" applyFont="1" applyBorder="1" applyAlignment="1" applyProtection="1">
      <alignment vertical="center"/>
    </xf>
    <xf numFmtId="4" fontId="30"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7" fillId="0" borderId="0" xfId="0" applyFont="1" applyAlignment="1" applyProtection="1">
      <alignment horizontal="left" vertical="center"/>
    </xf>
    <xf numFmtId="0" fontId="38" fillId="0" borderId="0" xfId="0"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167" fontId="23" fillId="2" borderId="23" xfId="0" applyNumberFormat="1" applyFont="1" applyFill="1" applyBorder="1" applyAlignment="1" applyProtection="1">
      <alignment vertical="center"/>
      <protection locked="0"/>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calcChain" Target="calcChain.xml" /><Relationship Id="rId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1_01/132112111" TargetMode="External" /><Relationship Id="rId2" Type="http://schemas.openxmlformats.org/officeDocument/2006/relationships/hyperlink" Target="https://podminky.urs.cz/item/CS_URS_2022_02/162211311" TargetMode="External" /><Relationship Id="rId3" Type="http://schemas.openxmlformats.org/officeDocument/2006/relationships/hyperlink" Target="https://podminky.urs.cz/item/CS_URS_2022_02/162211319" TargetMode="External" /><Relationship Id="rId4" Type="http://schemas.openxmlformats.org/officeDocument/2006/relationships/hyperlink" Target="https://podminky.urs.cz/item/CS_URS_2022_02/167111101" TargetMode="External" /><Relationship Id="rId5" Type="http://schemas.openxmlformats.org/officeDocument/2006/relationships/hyperlink" Target="https://podminky.urs.cz/item/CS_URS_2022_02/162751117" TargetMode="External" /><Relationship Id="rId6" Type="http://schemas.openxmlformats.org/officeDocument/2006/relationships/hyperlink" Target="https://podminky.urs.cz/item/CS_URS_2022_02/171251201" TargetMode="External" /><Relationship Id="rId7" Type="http://schemas.openxmlformats.org/officeDocument/2006/relationships/hyperlink" Target="https://podminky.urs.cz/item/CS_URS_2022_02/171201231" TargetMode="External" /><Relationship Id="rId8" Type="http://schemas.openxmlformats.org/officeDocument/2006/relationships/hyperlink" Target="https://podminky.urs.cz/item/CS_URS_2022_02/212312111" TargetMode="External" /><Relationship Id="rId9" Type="http://schemas.openxmlformats.org/officeDocument/2006/relationships/hyperlink" Target="https://podminky.urs.cz/item/CS_URS_2022_02/211971110" TargetMode="External" /><Relationship Id="rId10" Type="http://schemas.openxmlformats.org/officeDocument/2006/relationships/hyperlink" Target="https://podminky.urs.cz/item/CS_URS_2022_02/212755214" TargetMode="External" /><Relationship Id="rId11" Type="http://schemas.openxmlformats.org/officeDocument/2006/relationships/hyperlink" Target="https://podminky.urs.cz/item/CS_URS_2022_02/211531111" TargetMode="External" /><Relationship Id="rId12" Type="http://schemas.openxmlformats.org/officeDocument/2006/relationships/hyperlink" Target="https://podminky.urs.cz/item/CS_URS_2022_02/340271021" TargetMode="External" /><Relationship Id="rId13" Type="http://schemas.openxmlformats.org/officeDocument/2006/relationships/hyperlink" Target="https://podminky.urs.cz/item/CS_URS_2022_02/342291121" TargetMode="External" /><Relationship Id="rId14" Type="http://schemas.openxmlformats.org/officeDocument/2006/relationships/hyperlink" Target="https://podminky.urs.cz/item/CS_URS_2022_02/619991001" TargetMode="External" /><Relationship Id="rId15" Type="http://schemas.openxmlformats.org/officeDocument/2006/relationships/hyperlink" Target="https://podminky.urs.cz/item/CS_URS_2022_02/619995001" TargetMode="External" /><Relationship Id="rId16" Type="http://schemas.openxmlformats.org/officeDocument/2006/relationships/hyperlink" Target="https://podminky.urs.cz/item/CS_URS_2022_02/629991011" TargetMode="External" /><Relationship Id="rId17" Type="http://schemas.openxmlformats.org/officeDocument/2006/relationships/hyperlink" Target="https://podminky.urs.cz/item/CS_URS_2022_02/629995101" TargetMode="External" /><Relationship Id="rId18" Type="http://schemas.openxmlformats.org/officeDocument/2006/relationships/hyperlink" Target="https://podminky.urs.cz/item/CS_URS_2022_02/622325102" TargetMode="External" /><Relationship Id="rId19" Type="http://schemas.openxmlformats.org/officeDocument/2006/relationships/hyperlink" Target="https://podminky.urs.cz/item/CS_URS_2022_02/622131100" TargetMode="External" /><Relationship Id="rId20" Type="http://schemas.openxmlformats.org/officeDocument/2006/relationships/hyperlink" Target="https://podminky.urs.cz/item/CS_URS_2022_02/622321121" TargetMode="External" /><Relationship Id="rId21" Type="http://schemas.openxmlformats.org/officeDocument/2006/relationships/hyperlink" Target="https://podminky.urs.cz/item/CS_URS_2022_02/622321191" TargetMode="External" /><Relationship Id="rId22" Type="http://schemas.openxmlformats.org/officeDocument/2006/relationships/hyperlink" Target="https://podminky.urs.cz/item/CS_URS_2022_02/622142001" TargetMode="External" /><Relationship Id="rId23" Type="http://schemas.openxmlformats.org/officeDocument/2006/relationships/hyperlink" Target="https://podminky.urs.cz/item/CS_URS_2022_02/622131121" TargetMode="External" /><Relationship Id="rId24" Type="http://schemas.openxmlformats.org/officeDocument/2006/relationships/hyperlink" Target="https://podminky.urs.cz/item/CS_URS_2022_02/622211041" TargetMode="External" /><Relationship Id="rId25" Type="http://schemas.openxmlformats.org/officeDocument/2006/relationships/hyperlink" Target="https://podminky.urs.cz/item/CS_URS_2022_02/622211201" TargetMode="External" /><Relationship Id="rId26" Type="http://schemas.openxmlformats.org/officeDocument/2006/relationships/hyperlink" Target="https://podminky.urs.cz/item/CS_URS_2022_02/622221041" TargetMode="External" /><Relationship Id="rId27" Type="http://schemas.openxmlformats.org/officeDocument/2006/relationships/hyperlink" Target="https://podminky.urs.cz/item/CS_URS_2022_02/622251101" TargetMode="External" /><Relationship Id="rId28" Type="http://schemas.openxmlformats.org/officeDocument/2006/relationships/hyperlink" Target="https://podminky.urs.cz/item/CS_URS_2022_02/622251105" TargetMode="External" /><Relationship Id="rId29" Type="http://schemas.openxmlformats.org/officeDocument/2006/relationships/hyperlink" Target="https://podminky.urs.cz/item/CS_URS_2022_02/622252001" TargetMode="External" /><Relationship Id="rId30" Type="http://schemas.openxmlformats.org/officeDocument/2006/relationships/hyperlink" Target="https://podminky.urs.cz/item/CS_URS_2022_02/622143003" TargetMode="External" /><Relationship Id="rId31" Type="http://schemas.openxmlformats.org/officeDocument/2006/relationships/hyperlink" Target="https://podminky.urs.cz/item/CS_URS_2022_02/622143004" TargetMode="External" /><Relationship Id="rId32" Type="http://schemas.openxmlformats.org/officeDocument/2006/relationships/hyperlink" Target="https://podminky.urs.cz/item/CS_URS_2022_02/622252002" TargetMode="External" /><Relationship Id="rId33" Type="http://schemas.openxmlformats.org/officeDocument/2006/relationships/hyperlink" Target="https://podminky.urs.cz/item/CS_URS_2021_01/622511111" TargetMode="External" /><Relationship Id="rId34" Type="http://schemas.openxmlformats.org/officeDocument/2006/relationships/hyperlink" Target="https://podminky.urs.cz/item/CS_URS_2021_01/622531011" TargetMode="External" /><Relationship Id="rId35" Type="http://schemas.openxmlformats.org/officeDocument/2006/relationships/hyperlink" Target="https://podminky.urs.cz/item/CS_URS_2022_02/637211111" TargetMode="External" /><Relationship Id="rId36" Type="http://schemas.openxmlformats.org/officeDocument/2006/relationships/hyperlink" Target="https://podminky.urs.cz/item/CS_URS_2022_02/965042141" TargetMode="External" /><Relationship Id="rId37" Type="http://schemas.openxmlformats.org/officeDocument/2006/relationships/hyperlink" Target="https://podminky.urs.cz/item/CS_URS_2022_02/968062374" TargetMode="External" /><Relationship Id="rId38" Type="http://schemas.openxmlformats.org/officeDocument/2006/relationships/hyperlink" Target="https://podminky.urs.cz/item/CS_URS_2022_02/968062375" TargetMode="External" /><Relationship Id="rId39" Type="http://schemas.openxmlformats.org/officeDocument/2006/relationships/hyperlink" Target="https://podminky.urs.cz/item/CS_URS_2022_02/968062376" TargetMode="External" /><Relationship Id="rId40" Type="http://schemas.openxmlformats.org/officeDocument/2006/relationships/hyperlink" Target="https://podminky.urs.cz/item/CS_URS_2022_02/968062377" TargetMode="External" /><Relationship Id="rId41" Type="http://schemas.openxmlformats.org/officeDocument/2006/relationships/hyperlink" Target="https://podminky.urs.cz/item/CS_URS_2022_02/968062456" TargetMode="External" /><Relationship Id="rId42" Type="http://schemas.openxmlformats.org/officeDocument/2006/relationships/hyperlink" Target="https://podminky.urs.cz/item/CS_URS_2022_02/978015341" TargetMode="External" /><Relationship Id="rId43" Type="http://schemas.openxmlformats.org/officeDocument/2006/relationships/hyperlink" Target="https://podminky.urs.cz/item/CS_URS_2022_02/978015391" TargetMode="External" /><Relationship Id="rId44" Type="http://schemas.openxmlformats.org/officeDocument/2006/relationships/hyperlink" Target="https://podminky.urs.cz/item/CS_URS_2022_02/941211112" TargetMode="External" /><Relationship Id="rId45" Type="http://schemas.openxmlformats.org/officeDocument/2006/relationships/hyperlink" Target="https://podminky.urs.cz/item/CS_URS_2022_02/941211211" TargetMode="External" /><Relationship Id="rId46" Type="http://schemas.openxmlformats.org/officeDocument/2006/relationships/hyperlink" Target="https://podminky.urs.cz/item/CS_URS_2022_02/941211812" TargetMode="External" /><Relationship Id="rId47" Type="http://schemas.openxmlformats.org/officeDocument/2006/relationships/hyperlink" Target="https://podminky.urs.cz/item/CS_URS_2022_02/944511111" TargetMode="External" /><Relationship Id="rId48" Type="http://schemas.openxmlformats.org/officeDocument/2006/relationships/hyperlink" Target="https://podminky.urs.cz/item/CS_URS_2022_02/944511211" TargetMode="External" /><Relationship Id="rId49" Type="http://schemas.openxmlformats.org/officeDocument/2006/relationships/hyperlink" Target="https://podminky.urs.cz/item/CS_URS_2022_02/944511811" TargetMode="External" /><Relationship Id="rId50" Type="http://schemas.openxmlformats.org/officeDocument/2006/relationships/hyperlink" Target="https://podminky.urs.cz/item/CS_URS_2022_02/949101111" TargetMode="External" /><Relationship Id="rId51" Type="http://schemas.openxmlformats.org/officeDocument/2006/relationships/hyperlink" Target="https://podminky.urs.cz/item/CS_URS_2022_02/952901111" TargetMode="External" /><Relationship Id="rId52" Type="http://schemas.openxmlformats.org/officeDocument/2006/relationships/hyperlink" Target="https://podminky.urs.cz/item/CS_URS_2022_02/997013213" TargetMode="External" /><Relationship Id="rId53" Type="http://schemas.openxmlformats.org/officeDocument/2006/relationships/hyperlink" Target="https://podminky.urs.cz/item/CS_URS_2022_02/997002611" TargetMode="External" /><Relationship Id="rId54" Type="http://schemas.openxmlformats.org/officeDocument/2006/relationships/hyperlink" Target="https://podminky.urs.cz/item/CS_URS_2022_02/997013501" TargetMode="External" /><Relationship Id="rId55" Type="http://schemas.openxmlformats.org/officeDocument/2006/relationships/hyperlink" Target="https://podminky.urs.cz/item/CS_URS_2022_02/997013509" TargetMode="External" /><Relationship Id="rId56" Type="http://schemas.openxmlformats.org/officeDocument/2006/relationships/hyperlink" Target="https://podminky.urs.cz/item/CS_URS_2022_02/997013601" TargetMode="External" /><Relationship Id="rId57" Type="http://schemas.openxmlformats.org/officeDocument/2006/relationships/hyperlink" Target="https://podminky.urs.cz/item/CS_URS_2022_02/997013603" TargetMode="External" /><Relationship Id="rId58" Type="http://schemas.openxmlformats.org/officeDocument/2006/relationships/hyperlink" Target="https://podminky.urs.cz/item/CS_URS_2022_02/997013631" TargetMode="External" /><Relationship Id="rId59" Type="http://schemas.openxmlformats.org/officeDocument/2006/relationships/hyperlink" Target="https://podminky.urs.cz/item/CS_URS_2022_02/998018002" TargetMode="External" /><Relationship Id="rId60" Type="http://schemas.openxmlformats.org/officeDocument/2006/relationships/hyperlink" Target="https://podminky.urs.cz/item/CS_URS_2022_02/711161212" TargetMode="External" /><Relationship Id="rId61" Type="http://schemas.openxmlformats.org/officeDocument/2006/relationships/hyperlink" Target="https://podminky.urs.cz/item/CS_URS_2022_02/711161383" TargetMode="External" /><Relationship Id="rId62" Type="http://schemas.openxmlformats.org/officeDocument/2006/relationships/hyperlink" Target="https://podminky.urs.cz/item/CS_URS_2022_02/998711202" TargetMode="External" /><Relationship Id="rId63" Type="http://schemas.openxmlformats.org/officeDocument/2006/relationships/hyperlink" Target="https://podminky.urs.cz/item/CS_URS_2022_02/998713202" TargetMode="External" /><Relationship Id="rId64" Type="http://schemas.openxmlformats.org/officeDocument/2006/relationships/hyperlink" Target="https://podminky.urs.cz/item/CS_URS_2022_02/998741202" TargetMode="External" /><Relationship Id="rId65" Type="http://schemas.openxmlformats.org/officeDocument/2006/relationships/hyperlink" Target="https://podminky.urs.cz/item/CS_URS_2022_02/764002851" TargetMode="External" /><Relationship Id="rId66" Type="http://schemas.openxmlformats.org/officeDocument/2006/relationships/hyperlink" Target="https://podminky.urs.cz/item/CS_URS_2022_02/764002861" TargetMode="External" /><Relationship Id="rId67" Type="http://schemas.openxmlformats.org/officeDocument/2006/relationships/hyperlink" Target="https://podminky.urs.cz/item/CS_URS_2022_02/764226443" TargetMode="External" /><Relationship Id="rId68" Type="http://schemas.openxmlformats.org/officeDocument/2006/relationships/hyperlink" Target="https://podminky.urs.cz/item/CS_URS_2022_02/998764202" TargetMode="External" /><Relationship Id="rId69" Type="http://schemas.openxmlformats.org/officeDocument/2006/relationships/hyperlink" Target="https://podminky.urs.cz/item/CS_URS_2022_02/766691915" TargetMode="External" /><Relationship Id="rId70" Type="http://schemas.openxmlformats.org/officeDocument/2006/relationships/hyperlink" Target="https://podminky.urs.cz/item/CS_URS_2022_02/766441811" TargetMode="External" /><Relationship Id="rId71" Type="http://schemas.openxmlformats.org/officeDocument/2006/relationships/hyperlink" Target="https://podminky.urs.cz/item/CS_URS_2022_02/766441812" TargetMode="External" /><Relationship Id="rId72" Type="http://schemas.openxmlformats.org/officeDocument/2006/relationships/hyperlink" Target="https://podminky.urs.cz/item/CS_URS_2022_02/766441821" TargetMode="External" /><Relationship Id="rId73" Type="http://schemas.openxmlformats.org/officeDocument/2006/relationships/hyperlink" Target="https://podminky.urs.cz/item/CS_URS_2022_02/766441822" TargetMode="External" /><Relationship Id="rId74" Type="http://schemas.openxmlformats.org/officeDocument/2006/relationships/hyperlink" Target="https://podminky.urs.cz/item/CS_URS_2022_02/766622212" TargetMode="External" /><Relationship Id="rId75" Type="http://schemas.openxmlformats.org/officeDocument/2006/relationships/hyperlink" Target="https://podminky.urs.cz/item/CS_URS_2022_02/766622131" TargetMode="External" /><Relationship Id="rId76" Type="http://schemas.openxmlformats.org/officeDocument/2006/relationships/hyperlink" Target="https://podminky.urs.cz/item/CS_URS_2022_02/766622132" TargetMode="External" /><Relationship Id="rId77" Type="http://schemas.openxmlformats.org/officeDocument/2006/relationships/hyperlink" Target="https://podminky.urs.cz/item/CS_URS_2022_02/766660411" TargetMode="External" /><Relationship Id="rId78" Type="http://schemas.openxmlformats.org/officeDocument/2006/relationships/hyperlink" Target="https://podminky.urs.cz/item/CS_URS_2022_02/766660461" TargetMode="External" /><Relationship Id="rId79" Type="http://schemas.openxmlformats.org/officeDocument/2006/relationships/hyperlink" Target="https://podminky.urs.cz/item/CS_URS_2022_02/766629214" TargetMode="External" /><Relationship Id="rId80" Type="http://schemas.openxmlformats.org/officeDocument/2006/relationships/hyperlink" Target="https://podminky.urs.cz/item/CS_URS_2022_02/766694111" TargetMode="External" /><Relationship Id="rId81" Type="http://schemas.openxmlformats.org/officeDocument/2006/relationships/hyperlink" Target="https://podminky.urs.cz/item/CS_URS_2022_02/766694112" TargetMode="External" /><Relationship Id="rId82" Type="http://schemas.openxmlformats.org/officeDocument/2006/relationships/hyperlink" Target="https://podminky.urs.cz/item/CS_URS_2022_02/766694113" TargetMode="External" /><Relationship Id="rId83" Type="http://schemas.openxmlformats.org/officeDocument/2006/relationships/hyperlink" Target="https://podminky.urs.cz/item/CS_URS_2022_02/766694121" TargetMode="External" /><Relationship Id="rId84" Type="http://schemas.openxmlformats.org/officeDocument/2006/relationships/hyperlink" Target="https://podminky.urs.cz/item/CS_URS_2022_02/766694122" TargetMode="External" /><Relationship Id="rId85" Type="http://schemas.openxmlformats.org/officeDocument/2006/relationships/hyperlink" Target="https://podminky.urs.cz/item/CS_URS_2022_02/766694123" TargetMode="External" /><Relationship Id="rId86" Type="http://schemas.openxmlformats.org/officeDocument/2006/relationships/hyperlink" Target="https://podminky.urs.cz/item/CS_URS_2022_02/998766202" TargetMode="External" /><Relationship Id="rId87" Type="http://schemas.openxmlformats.org/officeDocument/2006/relationships/hyperlink" Target="https://podminky.urs.cz/item/CS_URS_2022_02/784111001" TargetMode="External" /><Relationship Id="rId88" Type="http://schemas.openxmlformats.org/officeDocument/2006/relationships/hyperlink" Target="https://podminky.urs.cz/item/CS_URS_2022_02/784181121" TargetMode="External" /><Relationship Id="rId89" Type="http://schemas.openxmlformats.org/officeDocument/2006/relationships/hyperlink" Target="https://podminky.urs.cz/item/CS_URS_2022_02/784211101" TargetMode="External" /><Relationship Id="rId90"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2_02/998732202" TargetMode="External" /><Relationship Id="rId2" Type="http://schemas.openxmlformats.org/officeDocument/2006/relationships/hyperlink" Target="https://podminky.urs.cz/item/CS_URS_2022_02/733223202" TargetMode="External" /><Relationship Id="rId3" Type="http://schemas.openxmlformats.org/officeDocument/2006/relationships/hyperlink" Target="https://podminky.urs.cz/item/CS_URS_2022_02/733223203" TargetMode="External" /><Relationship Id="rId4" Type="http://schemas.openxmlformats.org/officeDocument/2006/relationships/hyperlink" Target="https://podminky.urs.cz/item/CS_URS_2022_02/733223204" TargetMode="External" /><Relationship Id="rId5" Type="http://schemas.openxmlformats.org/officeDocument/2006/relationships/hyperlink" Target="https://podminky.urs.cz/item/CS_URS_2022_02/733223205" TargetMode="External" /><Relationship Id="rId6" Type="http://schemas.openxmlformats.org/officeDocument/2006/relationships/hyperlink" Target="https://podminky.urs.cz/item/CS_URS_2022_02/733223206" TargetMode="External" /><Relationship Id="rId7" Type="http://schemas.openxmlformats.org/officeDocument/2006/relationships/hyperlink" Target="https://podminky.urs.cz/item/CS_URS_2022_02/733291101" TargetMode="External" /><Relationship Id="rId8" Type="http://schemas.openxmlformats.org/officeDocument/2006/relationships/hyperlink" Target="https://podminky.urs.cz/item/CS_URS_2022_02/733811241" TargetMode="External" /><Relationship Id="rId9" Type="http://schemas.openxmlformats.org/officeDocument/2006/relationships/hyperlink" Target="https://podminky.urs.cz/item/CS_URS_2022_02/733811242" TargetMode="External" /><Relationship Id="rId10" Type="http://schemas.openxmlformats.org/officeDocument/2006/relationships/hyperlink" Target="https://podminky.urs.cz/item/CS_URS_2022_02/998733202" TargetMode="External" /><Relationship Id="rId11" Type="http://schemas.openxmlformats.org/officeDocument/2006/relationships/hyperlink" Target="https://podminky.urs.cz/item/CS_URS_2022_02/734221532" TargetMode="External" /><Relationship Id="rId12" Type="http://schemas.openxmlformats.org/officeDocument/2006/relationships/hyperlink" Target="https://podminky.urs.cz/item/CS_URS_2022_02/734261402" TargetMode="External" /><Relationship Id="rId13" Type="http://schemas.openxmlformats.org/officeDocument/2006/relationships/hyperlink" Target="https://podminky.urs.cz/item/CS_URS_2022_02/998734202" TargetMode="External" /><Relationship Id="rId14" Type="http://schemas.openxmlformats.org/officeDocument/2006/relationships/hyperlink" Target="https://podminky.urs.cz/item/CS_URS_2022_02/735152571" TargetMode="External" /><Relationship Id="rId15" Type="http://schemas.openxmlformats.org/officeDocument/2006/relationships/hyperlink" Target="https://podminky.urs.cz/item/CS_URS_2022_02/735152573" TargetMode="External" /><Relationship Id="rId16" Type="http://schemas.openxmlformats.org/officeDocument/2006/relationships/hyperlink" Target="https://podminky.urs.cz/item/CS_URS_2022_02/735152575" TargetMode="External" /><Relationship Id="rId17" Type="http://schemas.openxmlformats.org/officeDocument/2006/relationships/hyperlink" Target="https://podminky.urs.cz/item/CS_URS_2022_02/735152576" TargetMode="External" /><Relationship Id="rId18" Type="http://schemas.openxmlformats.org/officeDocument/2006/relationships/hyperlink" Target="https://podminky.urs.cz/item/CS_URS_2022_02/735152577" TargetMode="External" /><Relationship Id="rId19" Type="http://schemas.openxmlformats.org/officeDocument/2006/relationships/hyperlink" Target="https://podminky.urs.cz/item/CS_URS_2022_02/735152579" TargetMode="External" /><Relationship Id="rId20" Type="http://schemas.openxmlformats.org/officeDocument/2006/relationships/hyperlink" Target="https://podminky.urs.cz/item/CS_URS_2022_02/735152675" TargetMode="External" /><Relationship Id="rId21" Type="http://schemas.openxmlformats.org/officeDocument/2006/relationships/hyperlink" Target="https://podminky.urs.cz/item/CS_URS_2022_02/735152679" TargetMode="External" /><Relationship Id="rId22" Type="http://schemas.openxmlformats.org/officeDocument/2006/relationships/hyperlink" Target="https://podminky.urs.cz/item/CS_URS_2022_02/735152680" TargetMode="External" /><Relationship Id="rId23" Type="http://schemas.openxmlformats.org/officeDocument/2006/relationships/hyperlink" Target="https://podminky.urs.cz/item/CS_URS_2022_02/735152691" TargetMode="External" /><Relationship Id="rId24" Type="http://schemas.openxmlformats.org/officeDocument/2006/relationships/hyperlink" Target="https://podminky.urs.cz/item/CS_URS_2022_02/998735202" TargetMode="External" /><Relationship Id="rId25"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19</v>
      </c>
      <c r="AO10" s="24"/>
      <c r="AP10" s="24"/>
      <c r="AQ10" s="24"/>
      <c r="AR10" s="22"/>
      <c r="BE10" s="33"/>
      <c r="BS10" s="19" t="s">
        <v>6</v>
      </c>
    </row>
    <row r="11" s="1" customFormat="1" ht="18.48" customHeight="1">
      <c r="B11" s="23"/>
      <c r="C11" s="24"/>
      <c r="D11" s="24"/>
      <c r="E11" s="29" t="s">
        <v>27</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28</v>
      </c>
      <c r="AL11" s="24"/>
      <c r="AM11" s="24"/>
      <c r="AN11" s="29" t="s">
        <v>19</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29</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30</v>
      </c>
      <c r="AO13" s="24"/>
      <c r="AP13" s="24"/>
      <c r="AQ13" s="24"/>
      <c r="AR13" s="22"/>
      <c r="BE13" s="33"/>
      <c r="BS13" s="19" t="s">
        <v>6</v>
      </c>
    </row>
    <row r="14">
      <c r="B14" s="23"/>
      <c r="C14" s="24"/>
      <c r="D14" s="24"/>
      <c r="E14" s="36" t="s">
        <v>30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28</v>
      </c>
      <c r="AL14" s="24"/>
      <c r="AM14" s="24"/>
      <c r="AN14" s="36" t="s">
        <v>30</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31</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19</v>
      </c>
      <c r="AO16" s="24"/>
      <c r="AP16" s="24"/>
      <c r="AQ16" s="24"/>
      <c r="AR16" s="22"/>
      <c r="BE16" s="33"/>
      <c r="BS16" s="19" t="s">
        <v>4</v>
      </c>
    </row>
    <row r="17" s="1" customFormat="1" ht="18.48" customHeight="1">
      <c r="B17" s="23"/>
      <c r="C17" s="24"/>
      <c r="D17" s="24"/>
      <c r="E17" s="29" t="s">
        <v>32</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28</v>
      </c>
      <c r="AL17" s="24"/>
      <c r="AM17" s="24"/>
      <c r="AN17" s="29" t="s">
        <v>19</v>
      </c>
      <c r="AO17" s="24"/>
      <c r="AP17" s="24"/>
      <c r="AQ17" s="24"/>
      <c r="AR17" s="22"/>
      <c r="BE17" s="33"/>
      <c r="BS17" s="19" t="s">
        <v>33</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34</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19</v>
      </c>
      <c r="AO19" s="24"/>
      <c r="AP19" s="24"/>
      <c r="AQ19" s="24"/>
      <c r="AR19" s="22"/>
      <c r="BE19" s="33"/>
      <c r="BS19" s="19" t="s">
        <v>6</v>
      </c>
    </row>
    <row r="20" s="1" customFormat="1" ht="18.48" customHeight="1">
      <c r="B20" s="23"/>
      <c r="C20" s="24"/>
      <c r="D20" s="24"/>
      <c r="E20" s="29" t="s">
        <v>35</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28</v>
      </c>
      <c r="AL20" s="24"/>
      <c r="AM20" s="24"/>
      <c r="AN20" s="29" t="s">
        <v>19</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36</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37</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38</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39</v>
      </c>
      <c r="M28" s="47"/>
      <c r="N28" s="47"/>
      <c r="O28" s="47"/>
      <c r="P28" s="47"/>
      <c r="Q28" s="42"/>
      <c r="R28" s="42"/>
      <c r="S28" s="42"/>
      <c r="T28" s="42"/>
      <c r="U28" s="42"/>
      <c r="V28" s="42"/>
      <c r="W28" s="47" t="s">
        <v>40</v>
      </c>
      <c r="X28" s="47"/>
      <c r="Y28" s="47"/>
      <c r="Z28" s="47"/>
      <c r="AA28" s="47"/>
      <c r="AB28" s="47"/>
      <c r="AC28" s="47"/>
      <c r="AD28" s="47"/>
      <c r="AE28" s="47"/>
      <c r="AF28" s="42"/>
      <c r="AG28" s="42"/>
      <c r="AH28" s="42"/>
      <c r="AI28" s="42"/>
      <c r="AJ28" s="42"/>
      <c r="AK28" s="47" t="s">
        <v>41</v>
      </c>
      <c r="AL28" s="47"/>
      <c r="AM28" s="47"/>
      <c r="AN28" s="47"/>
      <c r="AO28" s="47"/>
      <c r="AP28" s="42"/>
      <c r="AQ28" s="42"/>
      <c r="AR28" s="46"/>
      <c r="BE28" s="33"/>
    </row>
    <row r="29" s="3" customFormat="1" ht="14.4" customHeight="1">
      <c r="A29" s="3"/>
      <c r="B29" s="48"/>
      <c r="C29" s="49"/>
      <c r="D29" s="34" t="s">
        <v>42</v>
      </c>
      <c r="E29" s="49"/>
      <c r="F29" s="34" t="s">
        <v>43</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44</v>
      </c>
      <c r="G30" s="49"/>
      <c r="H30" s="49"/>
      <c r="I30" s="49"/>
      <c r="J30" s="49"/>
      <c r="K30" s="49"/>
      <c r="L30" s="50">
        <v>0.14999999999999999</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45</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46</v>
      </c>
      <c r="G32" s="49"/>
      <c r="H32" s="49"/>
      <c r="I32" s="49"/>
      <c r="J32" s="49"/>
      <c r="K32" s="49"/>
      <c r="L32" s="50">
        <v>0.14999999999999999</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47</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48</v>
      </c>
      <c r="E35" s="56"/>
      <c r="F35" s="56"/>
      <c r="G35" s="56"/>
      <c r="H35" s="56"/>
      <c r="I35" s="56"/>
      <c r="J35" s="56"/>
      <c r="K35" s="56"/>
      <c r="L35" s="56"/>
      <c r="M35" s="56"/>
      <c r="N35" s="56"/>
      <c r="O35" s="56"/>
      <c r="P35" s="56"/>
      <c r="Q35" s="56"/>
      <c r="R35" s="56"/>
      <c r="S35" s="56"/>
      <c r="T35" s="57" t="s">
        <v>49</v>
      </c>
      <c r="U35" s="56"/>
      <c r="V35" s="56"/>
      <c r="W35" s="56"/>
      <c r="X35" s="58" t="s">
        <v>50</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51</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00</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Rekonstrukce budovy ZŠ v Hrubém jeseníku</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k.ú. Hrubý Jeseník, č.p. 123, parc. č. St. 76</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13. 5. 2021</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25</v>
      </c>
      <c r="D49" s="42"/>
      <c r="E49" s="42"/>
      <c r="F49" s="42"/>
      <c r="G49" s="42"/>
      <c r="H49" s="42"/>
      <c r="I49" s="42"/>
      <c r="J49" s="42"/>
      <c r="K49" s="42"/>
      <c r="L49" s="66" t="str">
        <f>IF(E11= "","",E11)</f>
        <v>Obec Hrubý Jeseník</v>
      </c>
      <c r="M49" s="42"/>
      <c r="N49" s="42"/>
      <c r="O49" s="42"/>
      <c r="P49" s="42"/>
      <c r="Q49" s="42"/>
      <c r="R49" s="42"/>
      <c r="S49" s="42"/>
      <c r="T49" s="42"/>
      <c r="U49" s="42"/>
      <c r="V49" s="42"/>
      <c r="W49" s="42"/>
      <c r="X49" s="42"/>
      <c r="Y49" s="42"/>
      <c r="Z49" s="42"/>
      <c r="AA49" s="42"/>
      <c r="AB49" s="42"/>
      <c r="AC49" s="42"/>
      <c r="AD49" s="42"/>
      <c r="AE49" s="42"/>
      <c r="AF49" s="42"/>
      <c r="AG49" s="42"/>
      <c r="AH49" s="42"/>
      <c r="AI49" s="34" t="s">
        <v>31</v>
      </c>
      <c r="AJ49" s="42"/>
      <c r="AK49" s="42"/>
      <c r="AL49" s="42"/>
      <c r="AM49" s="75" t="str">
        <f>IF(E17="","",E17)</f>
        <v>ANDAMI s.r.o.</v>
      </c>
      <c r="AN49" s="66"/>
      <c r="AO49" s="66"/>
      <c r="AP49" s="66"/>
      <c r="AQ49" s="42"/>
      <c r="AR49" s="46"/>
      <c r="AS49" s="76" t="s">
        <v>52</v>
      </c>
      <c r="AT49" s="77"/>
      <c r="AU49" s="78"/>
      <c r="AV49" s="78"/>
      <c r="AW49" s="78"/>
      <c r="AX49" s="78"/>
      <c r="AY49" s="78"/>
      <c r="AZ49" s="78"/>
      <c r="BA49" s="78"/>
      <c r="BB49" s="78"/>
      <c r="BC49" s="78"/>
      <c r="BD49" s="79"/>
      <c r="BE49" s="40"/>
    </row>
    <row r="50" s="2" customFormat="1" ht="15.15" customHeight="1">
      <c r="A50" s="40"/>
      <c r="B50" s="41"/>
      <c r="C50" s="34" t="s">
        <v>29</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34</v>
      </c>
      <c r="AJ50" s="42"/>
      <c r="AK50" s="42"/>
      <c r="AL50" s="42"/>
      <c r="AM50" s="75" t="str">
        <f>IF(E20="","",E20)</f>
        <v>Michal Kubelka</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53</v>
      </c>
      <c r="D52" s="89"/>
      <c r="E52" s="89"/>
      <c r="F52" s="89"/>
      <c r="G52" s="89"/>
      <c r="H52" s="90"/>
      <c r="I52" s="91" t="s">
        <v>54</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55</v>
      </c>
      <c r="AH52" s="89"/>
      <c r="AI52" s="89"/>
      <c r="AJ52" s="89"/>
      <c r="AK52" s="89"/>
      <c r="AL52" s="89"/>
      <c r="AM52" s="89"/>
      <c r="AN52" s="91" t="s">
        <v>56</v>
      </c>
      <c r="AO52" s="89"/>
      <c r="AP52" s="89"/>
      <c r="AQ52" s="93" t="s">
        <v>57</v>
      </c>
      <c r="AR52" s="46"/>
      <c r="AS52" s="94" t="s">
        <v>58</v>
      </c>
      <c r="AT52" s="95" t="s">
        <v>59</v>
      </c>
      <c r="AU52" s="95" t="s">
        <v>60</v>
      </c>
      <c r="AV52" s="95" t="s">
        <v>61</v>
      </c>
      <c r="AW52" s="95" t="s">
        <v>62</v>
      </c>
      <c r="AX52" s="95" t="s">
        <v>63</v>
      </c>
      <c r="AY52" s="95" t="s">
        <v>64</v>
      </c>
      <c r="AZ52" s="95" t="s">
        <v>65</v>
      </c>
      <c r="BA52" s="95" t="s">
        <v>66</v>
      </c>
      <c r="BB52" s="95" t="s">
        <v>67</v>
      </c>
      <c r="BC52" s="95" t="s">
        <v>68</v>
      </c>
      <c r="BD52" s="96" t="s">
        <v>69</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70</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ROUND(SUM(AG55:AG57),2)</f>
        <v>0</v>
      </c>
      <c r="AH54" s="103"/>
      <c r="AI54" s="103"/>
      <c r="AJ54" s="103"/>
      <c r="AK54" s="103"/>
      <c r="AL54" s="103"/>
      <c r="AM54" s="103"/>
      <c r="AN54" s="104">
        <f>SUM(AG54,AT54)</f>
        <v>0</v>
      </c>
      <c r="AO54" s="104"/>
      <c r="AP54" s="104"/>
      <c r="AQ54" s="105" t="s">
        <v>19</v>
      </c>
      <c r="AR54" s="106"/>
      <c r="AS54" s="107">
        <f>ROUND(SUM(AS55:AS57),2)</f>
        <v>0</v>
      </c>
      <c r="AT54" s="108">
        <f>ROUND(SUM(AV54:AW54),2)</f>
        <v>0</v>
      </c>
      <c r="AU54" s="109">
        <f>ROUND(SUM(AU55:AU57),5)</f>
        <v>0</v>
      </c>
      <c r="AV54" s="108">
        <f>ROUND(AZ54*L29,2)</f>
        <v>0</v>
      </c>
      <c r="AW54" s="108">
        <f>ROUND(BA54*L30,2)</f>
        <v>0</v>
      </c>
      <c r="AX54" s="108">
        <f>ROUND(BB54*L29,2)</f>
        <v>0</v>
      </c>
      <c r="AY54" s="108">
        <f>ROUND(BC54*L30,2)</f>
        <v>0</v>
      </c>
      <c r="AZ54" s="108">
        <f>ROUND(SUM(AZ55:AZ57),2)</f>
        <v>0</v>
      </c>
      <c r="BA54" s="108">
        <f>ROUND(SUM(BA55:BA57),2)</f>
        <v>0</v>
      </c>
      <c r="BB54" s="108">
        <f>ROUND(SUM(BB55:BB57),2)</f>
        <v>0</v>
      </c>
      <c r="BC54" s="108">
        <f>ROUND(SUM(BC55:BC57),2)</f>
        <v>0</v>
      </c>
      <c r="BD54" s="110">
        <f>ROUND(SUM(BD55:BD57),2)</f>
        <v>0</v>
      </c>
      <c r="BE54" s="6"/>
      <c r="BS54" s="111" t="s">
        <v>71</v>
      </c>
      <c r="BT54" s="111" t="s">
        <v>72</v>
      </c>
      <c r="BU54" s="112" t="s">
        <v>73</v>
      </c>
      <c r="BV54" s="111" t="s">
        <v>74</v>
      </c>
      <c r="BW54" s="111" t="s">
        <v>5</v>
      </c>
      <c r="BX54" s="111" t="s">
        <v>75</v>
      </c>
      <c r="CL54" s="111" t="s">
        <v>19</v>
      </c>
    </row>
    <row r="55" s="7" customFormat="1" ht="16.5" customHeight="1">
      <c r="A55" s="113" t="s">
        <v>76</v>
      </c>
      <c r="B55" s="114"/>
      <c r="C55" s="115"/>
      <c r="D55" s="116" t="s">
        <v>14</v>
      </c>
      <c r="E55" s="116"/>
      <c r="F55" s="116"/>
      <c r="G55" s="116"/>
      <c r="H55" s="116"/>
      <c r="I55" s="117"/>
      <c r="J55" s="116" t="s">
        <v>77</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'00 - VRN'!J30</f>
        <v>0</v>
      </c>
      <c r="AH55" s="117"/>
      <c r="AI55" s="117"/>
      <c r="AJ55" s="117"/>
      <c r="AK55" s="117"/>
      <c r="AL55" s="117"/>
      <c r="AM55" s="117"/>
      <c r="AN55" s="118">
        <f>SUM(AG55,AT55)</f>
        <v>0</v>
      </c>
      <c r="AO55" s="117"/>
      <c r="AP55" s="117"/>
      <c r="AQ55" s="119" t="s">
        <v>78</v>
      </c>
      <c r="AR55" s="120"/>
      <c r="AS55" s="121">
        <v>0</v>
      </c>
      <c r="AT55" s="122">
        <f>ROUND(SUM(AV55:AW55),2)</f>
        <v>0</v>
      </c>
      <c r="AU55" s="123">
        <f>'00 - VRN'!P85</f>
        <v>0</v>
      </c>
      <c r="AV55" s="122">
        <f>'00 - VRN'!J33</f>
        <v>0</v>
      </c>
      <c r="AW55" s="122">
        <f>'00 - VRN'!J34</f>
        <v>0</v>
      </c>
      <c r="AX55" s="122">
        <f>'00 - VRN'!J35</f>
        <v>0</v>
      </c>
      <c r="AY55" s="122">
        <f>'00 - VRN'!J36</f>
        <v>0</v>
      </c>
      <c r="AZ55" s="122">
        <f>'00 - VRN'!F33</f>
        <v>0</v>
      </c>
      <c r="BA55" s="122">
        <f>'00 - VRN'!F34</f>
        <v>0</v>
      </c>
      <c r="BB55" s="122">
        <f>'00 - VRN'!F35</f>
        <v>0</v>
      </c>
      <c r="BC55" s="122">
        <f>'00 - VRN'!F36</f>
        <v>0</v>
      </c>
      <c r="BD55" s="124">
        <f>'00 - VRN'!F37</f>
        <v>0</v>
      </c>
      <c r="BE55" s="7"/>
      <c r="BT55" s="125" t="s">
        <v>79</v>
      </c>
      <c r="BV55" s="125" t="s">
        <v>74</v>
      </c>
      <c r="BW55" s="125" t="s">
        <v>80</v>
      </c>
      <c r="BX55" s="125" t="s">
        <v>5</v>
      </c>
      <c r="CL55" s="125" t="s">
        <v>19</v>
      </c>
      <c r="CM55" s="125" t="s">
        <v>81</v>
      </c>
    </row>
    <row r="56" s="7" customFormat="1" ht="16.5" customHeight="1">
      <c r="A56" s="113" t="s">
        <v>76</v>
      </c>
      <c r="B56" s="114"/>
      <c r="C56" s="115"/>
      <c r="D56" s="116" t="s">
        <v>82</v>
      </c>
      <c r="E56" s="116"/>
      <c r="F56" s="116"/>
      <c r="G56" s="116"/>
      <c r="H56" s="116"/>
      <c r="I56" s="117"/>
      <c r="J56" s="116" t="s">
        <v>83</v>
      </c>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8">
        <f>'01 - Stavební část'!J30</f>
        <v>0</v>
      </c>
      <c r="AH56" s="117"/>
      <c r="AI56" s="117"/>
      <c r="AJ56" s="117"/>
      <c r="AK56" s="117"/>
      <c r="AL56" s="117"/>
      <c r="AM56" s="117"/>
      <c r="AN56" s="118">
        <f>SUM(AG56,AT56)</f>
        <v>0</v>
      </c>
      <c r="AO56" s="117"/>
      <c r="AP56" s="117"/>
      <c r="AQ56" s="119" t="s">
        <v>78</v>
      </c>
      <c r="AR56" s="120"/>
      <c r="AS56" s="121">
        <v>0</v>
      </c>
      <c r="AT56" s="122">
        <f>ROUND(SUM(AV56:AW56),2)</f>
        <v>0</v>
      </c>
      <c r="AU56" s="123">
        <f>'01 - Stavební část'!P95</f>
        <v>0</v>
      </c>
      <c r="AV56" s="122">
        <f>'01 - Stavební část'!J33</f>
        <v>0</v>
      </c>
      <c r="AW56" s="122">
        <f>'01 - Stavební část'!J34</f>
        <v>0</v>
      </c>
      <c r="AX56" s="122">
        <f>'01 - Stavební část'!J35</f>
        <v>0</v>
      </c>
      <c r="AY56" s="122">
        <f>'01 - Stavební část'!J36</f>
        <v>0</v>
      </c>
      <c r="AZ56" s="122">
        <f>'01 - Stavební část'!F33</f>
        <v>0</v>
      </c>
      <c r="BA56" s="122">
        <f>'01 - Stavební část'!F34</f>
        <v>0</v>
      </c>
      <c r="BB56" s="122">
        <f>'01 - Stavební část'!F35</f>
        <v>0</v>
      </c>
      <c r="BC56" s="122">
        <f>'01 - Stavební část'!F36</f>
        <v>0</v>
      </c>
      <c r="BD56" s="124">
        <f>'01 - Stavební část'!F37</f>
        <v>0</v>
      </c>
      <c r="BE56" s="7"/>
      <c r="BT56" s="125" t="s">
        <v>79</v>
      </c>
      <c r="BV56" s="125" t="s">
        <v>74</v>
      </c>
      <c r="BW56" s="125" t="s">
        <v>84</v>
      </c>
      <c r="BX56" s="125" t="s">
        <v>5</v>
      </c>
      <c r="CL56" s="125" t="s">
        <v>19</v>
      </c>
      <c r="CM56" s="125" t="s">
        <v>81</v>
      </c>
    </row>
    <row r="57" s="7" customFormat="1" ht="16.5" customHeight="1">
      <c r="A57" s="113" t="s">
        <v>76</v>
      </c>
      <c r="B57" s="114"/>
      <c r="C57" s="115"/>
      <c r="D57" s="116" t="s">
        <v>85</v>
      </c>
      <c r="E57" s="116"/>
      <c r="F57" s="116"/>
      <c r="G57" s="116"/>
      <c r="H57" s="116"/>
      <c r="I57" s="117"/>
      <c r="J57" s="116" t="s">
        <v>86</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8">
        <f>'02 - Vytápění'!J30</f>
        <v>0</v>
      </c>
      <c r="AH57" s="117"/>
      <c r="AI57" s="117"/>
      <c r="AJ57" s="117"/>
      <c r="AK57" s="117"/>
      <c r="AL57" s="117"/>
      <c r="AM57" s="117"/>
      <c r="AN57" s="118">
        <f>SUM(AG57,AT57)</f>
        <v>0</v>
      </c>
      <c r="AO57" s="117"/>
      <c r="AP57" s="117"/>
      <c r="AQ57" s="119" t="s">
        <v>78</v>
      </c>
      <c r="AR57" s="120"/>
      <c r="AS57" s="126">
        <v>0</v>
      </c>
      <c r="AT57" s="127">
        <f>ROUND(SUM(AV57:AW57),2)</f>
        <v>0</v>
      </c>
      <c r="AU57" s="128">
        <f>'02 - Vytápění'!P88</f>
        <v>0</v>
      </c>
      <c r="AV57" s="127">
        <f>'02 - Vytápění'!J33</f>
        <v>0</v>
      </c>
      <c r="AW57" s="127">
        <f>'02 - Vytápění'!J34</f>
        <v>0</v>
      </c>
      <c r="AX57" s="127">
        <f>'02 - Vytápění'!J35</f>
        <v>0</v>
      </c>
      <c r="AY57" s="127">
        <f>'02 - Vytápění'!J36</f>
        <v>0</v>
      </c>
      <c r="AZ57" s="127">
        <f>'02 - Vytápění'!F33</f>
        <v>0</v>
      </c>
      <c r="BA57" s="127">
        <f>'02 - Vytápění'!F34</f>
        <v>0</v>
      </c>
      <c r="BB57" s="127">
        <f>'02 - Vytápění'!F35</f>
        <v>0</v>
      </c>
      <c r="BC57" s="127">
        <f>'02 - Vytápění'!F36</f>
        <v>0</v>
      </c>
      <c r="BD57" s="129">
        <f>'02 - Vytápění'!F37</f>
        <v>0</v>
      </c>
      <c r="BE57" s="7"/>
      <c r="BT57" s="125" t="s">
        <v>79</v>
      </c>
      <c r="BV57" s="125" t="s">
        <v>74</v>
      </c>
      <c r="BW57" s="125" t="s">
        <v>87</v>
      </c>
      <c r="BX57" s="125" t="s">
        <v>5</v>
      </c>
      <c r="CL57" s="125" t="s">
        <v>19</v>
      </c>
      <c r="CM57" s="125" t="s">
        <v>81</v>
      </c>
    </row>
    <row r="58" s="2" customFormat="1" ht="30" customHeight="1">
      <c r="A58" s="40"/>
      <c r="B58" s="4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6"/>
      <c r="AS58" s="40"/>
      <c r="AT58" s="40"/>
      <c r="AU58" s="40"/>
      <c r="AV58" s="40"/>
      <c r="AW58" s="40"/>
      <c r="AX58" s="40"/>
      <c r="AY58" s="40"/>
      <c r="AZ58" s="40"/>
      <c r="BA58" s="40"/>
      <c r="BB58" s="40"/>
      <c r="BC58" s="40"/>
      <c r="BD58" s="40"/>
      <c r="BE58" s="40"/>
    </row>
    <row r="59" s="2" customFormat="1" ht="6.96" customHeight="1">
      <c r="A59" s="40"/>
      <c r="B59" s="61"/>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46"/>
      <c r="AS59" s="40"/>
      <c r="AT59" s="40"/>
      <c r="AU59" s="40"/>
      <c r="AV59" s="40"/>
      <c r="AW59" s="40"/>
      <c r="AX59" s="40"/>
      <c r="AY59" s="40"/>
      <c r="AZ59" s="40"/>
      <c r="BA59" s="40"/>
      <c r="BB59" s="40"/>
      <c r="BC59" s="40"/>
      <c r="BD59" s="40"/>
      <c r="BE59" s="40"/>
    </row>
  </sheetData>
  <sheetProtection sheet="1" formatColumns="0" formatRows="0" objects="1" scenarios="1" spinCount="100000" saltValue="fZpbS+wuQTnAVx8ILLDTW7mft8FlGSy8LQLXmvwrSp1d6AUkZGgTXdK5guuz+tnVcMO2fm/cwnuUEnBrEsxjkg==" hashValue="5tqisLQ5FfBdZj34p1nyALJRSA70zJkQEtQa7bh8yyBFC2php3JxvJiJvyCYT/kSvYyZSlGtobJwGVDoCpreWA==" algorithmName="SHA-512" password="80EB"/>
  <mergeCells count="50">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N56:AP56"/>
    <mergeCell ref="AG56:AM56"/>
    <mergeCell ref="D56:H56"/>
    <mergeCell ref="J56:AF56"/>
    <mergeCell ref="AN57:AP57"/>
    <mergeCell ref="AG57:AM57"/>
    <mergeCell ref="D57:H57"/>
    <mergeCell ref="J57:AF57"/>
    <mergeCell ref="AG54:AM54"/>
    <mergeCell ref="AN54:AP54"/>
    <mergeCell ref="AR2:BE2"/>
  </mergeCells>
  <hyperlinks>
    <hyperlink ref="A55" location="'00 - VRN'!C2" display="/"/>
    <hyperlink ref="A56" location="'01 - Stavební část'!C2" display="/"/>
    <hyperlink ref="A57" location="'02 - Vytápění'!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80</v>
      </c>
    </row>
    <row r="3" s="1" customFormat="1" ht="6.96" customHeight="1">
      <c r="B3" s="130"/>
      <c r="C3" s="131"/>
      <c r="D3" s="131"/>
      <c r="E3" s="131"/>
      <c r="F3" s="131"/>
      <c r="G3" s="131"/>
      <c r="H3" s="131"/>
      <c r="I3" s="131"/>
      <c r="J3" s="131"/>
      <c r="K3" s="131"/>
      <c r="L3" s="22"/>
      <c r="AT3" s="19" t="s">
        <v>81</v>
      </c>
    </row>
    <row r="4" s="1" customFormat="1" ht="24.96" customHeight="1">
      <c r="B4" s="22"/>
      <c r="D4" s="132" t="s">
        <v>88</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budovy ZŠ v Hrubém jeseníku</v>
      </c>
      <c r="F7" s="134"/>
      <c r="G7" s="134"/>
      <c r="H7" s="134"/>
      <c r="L7" s="22"/>
    </row>
    <row r="8" s="2" customFormat="1" ht="12" customHeight="1">
      <c r="A8" s="40"/>
      <c r="B8" s="46"/>
      <c r="C8" s="40"/>
      <c r="D8" s="134" t="s">
        <v>89</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90</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13. 5. 2021</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ROUND(J85,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ROUND((SUM(BE85:BE100)),  2)</f>
        <v>0</v>
      </c>
      <c r="G33" s="40"/>
      <c r="H33" s="40"/>
      <c r="I33" s="150">
        <v>0.20999999999999999</v>
      </c>
      <c r="J33" s="149">
        <f>ROUND(((SUM(BE85:BE100))*I33),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ROUND((SUM(BF85:BF100)),  2)</f>
        <v>0</v>
      </c>
      <c r="G34" s="40"/>
      <c r="H34" s="40"/>
      <c r="I34" s="150">
        <v>0.14999999999999999</v>
      </c>
      <c r="J34" s="149">
        <f>ROUND(((SUM(BF85:BF100))*I34),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ROUND((SUM(BG85:BG100)),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ROUND((SUM(BH85:BH100)),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ROUND((SUM(BI85:BI100)),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91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budovy ZŠ v Hrubém jeseníku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89</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00 - VRN</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Hrubý Jeseník, č.p. 123, parc. č. St. 76</v>
      </c>
      <c r="G52" s="42"/>
      <c r="H52" s="42"/>
      <c r="I52" s="34" t="s">
        <v>23</v>
      </c>
      <c r="J52" s="74" t="str">
        <f>IF(J12="","",J12)</f>
        <v>13. 5. 2021</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Obec Hrubý Jeseník</v>
      </c>
      <c r="G54" s="42"/>
      <c r="H54" s="42"/>
      <c r="I54" s="34" t="s">
        <v>31</v>
      </c>
      <c r="J54" s="38" t="str">
        <f>E21</f>
        <v>ANDAMI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Michal Kubelka</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92</v>
      </c>
      <c r="D57" s="164"/>
      <c r="E57" s="164"/>
      <c r="F57" s="164"/>
      <c r="G57" s="164"/>
      <c r="H57" s="164"/>
      <c r="I57" s="164"/>
      <c r="J57" s="165" t="s">
        <v>93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J85</f>
        <v>0</v>
      </c>
      <c r="K59" s="42"/>
      <c r="L59" s="136"/>
      <c r="S59" s="40"/>
      <c r="T59" s="40"/>
      <c r="U59" s="40"/>
      <c r="V59" s="40"/>
      <c r="W59" s="40"/>
      <c r="X59" s="40"/>
      <c r="Y59" s="40"/>
      <c r="Z59" s="40"/>
      <c r="AA59" s="40"/>
      <c r="AB59" s="40"/>
      <c r="AC59" s="40"/>
      <c r="AD59" s="40"/>
      <c r="AE59" s="40"/>
      <c r="AU59" s="19" t="s">
        <v>94</v>
      </c>
    </row>
    <row r="60" s="9" customFormat="1" ht="24.96" customHeight="1">
      <c r="A60" s="9"/>
      <c r="B60" s="167"/>
      <c r="C60" s="168"/>
      <c r="D60" s="169" t="s">
        <v>95</v>
      </c>
      <c r="E60" s="170"/>
      <c r="F60" s="170"/>
      <c r="G60" s="170"/>
      <c r="H60" s="170"/>
      <c r="I60" s="170"/>
      <c r="J60" s="171">
        <f>J86</f>
        <v>0</v>
      </c>
      <c r="K60" s="168"/>
      <c r="L60" s="172"/>
      <c r="S60" s="9"/>
      <c r="T60" s="9"/>
      <c r="U60" s="9"/>
      <c r="V60" s="9"/>
      <c r="W60" s="9"/>
      <c r="X60" s="9"/>
      <c r="Y60" s="9"/>
      <c r="Z60" s="9"/>
      <c r="AA60" s="9"/>
      <c r="AB60" s="9"/>
      <c r="AC60" s="9"/>
      <c r="AD60" s="9"/>
      <c r="AE60" s="9"/>
    </row>
    <row r="61" s="10" customFormat="1" ht="19.92" customHeight="1">
      <c r="A61" s="10"/>
      <c r="B61" s="173"/>
      <c r="C61" s="174"/>
      <c r="D61" s="175" t="s">
        <v>96</v>
      </c>
      <c r="E61" s="176"/>
      <c r="F61" s="176"/>
      <c r="G61" s="176"/>
      <c r="H61" s="176"/>
      <c r="I61" s="176"/>
      <c r="J61" s="177">
        <f>J87</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97</v>
      </c>
      <c r="E62" s="176"/>
      <c r="F62" s="176"/>
      <c r="G62" s="176"/>
      <c r="H62" s="176"/>
      <c r="I62" s="176"/>
      <c r="J62" s="177">
        <f>J89</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98</v>
      </c>
      <c r="E63" s="176"/>
      <c r="F63" s="176"/>
      <c r="G63" s="176"/>
      <c r="H63" s="176"/>
      <c r="I63" s="176"/>
      <c r="J63" s="177">
        <f>J91</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99</v>
      </c>
      <c r="E64" s="176"/>
      <c r="F64" s="176"/>
      <c r="G64" s="176"/>
      <c r="H64" s="176"/>
      <c r="I64" s="176"/>
      <c r="J64" s="177">
        <f>J96</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100</v>
      </c>
      <c r="E65" s="176"/>
      <c r="F65" s="176"/>
      <c r="G65" s="176"/>
      <c r="H65" s="176"/>
      <c r="I65" s="176"/>
      <c r="J65" s="177">
        <f>J98</f>
        <v>0</v>
      </c>
      <c r="K65" s="174"/>
      <c r="L65" s="178"/>
      <c r="S65" s="10"/>
      <c r="T65" s="10"/>
      <c r="U65" s="10"/>
      <c r="V65" s="10"/>
      <c r="W65" s="10"/>
      <c r="X65" s="10"/>
      <c r="Y65" s="10"/>
      <c r="Z65" s="10"/>
      <c r="AA65" s="10"/>
      <c r="AB65" s="10"/>
      <c r="AC65" s="10"/>
      <c r="AD65" s="10"/>
      <c r="AE65" s="10"/>
    </row>
    <row r="66" s="2" customFormat="1" ht="21.84" customHeight="1">
      <c r="A66" s="40"/>
      <c r="B66" s="41"/>
      <c r="C66" s="42"/>
      <c r="D66" s="42"/>
      <c r="E66" s="42"/>
      <c r="F66" s="42"/>
      <c r="G66" s="42"/>
      <c r="H66" s="42"/>
      <c r="I66" s="42"/>
      <c r="J66" s="42"/>
      <c r="K66" s="42"/>
      <c r="L66" s="136"/>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62"/>
      <c r="J67" s="62"/>
      <c r="K67" s="62"/>
      <c r="L67" s="136"/>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64"/>
      <c r="J71" s="64"/>
      <c r="K71" s="64"/>
      <c r="L71" s="136"/>
      <c r="S71" s="40"/>
      <c r="T71" s="40"/>
      <c r="U71" s="40"/>
      <c r="V71" s="40"/>
      <c r="W71" s="40"/>
      <c r="X71" s="40"/>
      <c r="Y71" s="40"/>
      <c r="Z71" s="40"/>
      <c r="AA71" s="40"/>
      <c r="AB71" s="40"/>
      <c r="AC71" s="40"/>
      <c r="AD71" s="40"/>
      <c r="AE71" s="40"/>
    </row>
    <row r="72" s="2" customFormat="1" ht="24.96" customHeight="1">
      <c r="A72" s="40"/>
      <c r="B72" s="41"/>
      <c r="C72" s="25" t="s">
        <v>101</v>
      </c>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16.5" customHeight="1">
      <c r="A75" s="40"/>
      <c r="B75" s="41"/>
      <c r="C75" s="42"/>
      <c r="D75" s="42"/>
      <c r="E75" s="162" t="str">
        <f>E7</f>
        <v>Rekonstrukce budovy ZŠ v Hrubém jeseníku</v>
      </c>
      <c r="F75" s="34"/>
      <c r="G75" s="34"/>
      <c r="H75" s="34"/>
      <c r="I75" s="42"/>
      <c r="J75" s="42"/>
      <c r="K75" s="42"/>
      <c r="L75" s="136"/>
      <c r="S75" s="40"/>
      <c r="T75" s="40"/>
      <c r="U75" s="40"/>
      <c r="V75" s="40"/>
      <c r="W75" s="40"/>
      <c r="X75" s="40"/>
      <c r="Y75" s="40"/>
      <c r="Z75" s="40"/>
      <c r="AA75" s="40"/>
      <c r="AB75" s="40"/>
      <c r="AC75" s="40"/>
      <c r="AD75" s="40"/>
      <c r="AE75" s="40"/>
    </row>
    <row r="76" s="2" customFormat="1" ht="12" customHeight="1">
      <c r="A76" s="40"/>
      <c r="B76" s="41"/>
      <c r="C76" s="34" t="s">
        <v>89</v>
      </c>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16.5" customHeight="1">
      <c r="A77" s="40"/>
      <c r="B77" s="41"/>
      <c r="C77" s="42"/>
      <c r="D77" s="42"/>
      <c r="E77" s="71" t="str">
        <f>E9</f>
        <v>00 - VRN</v>
      </c>
      <c r="F77" s="42"/>
      <c r="G77" s="42"/>
      <c r="H77" s="42"/>
      <c r="I77" s="42"/>
      <c r="J77" s="42"/>
      <c r="K77" s="42"/>
      <c r="L77" s="136"/>
      <c r="S77" s="40"/>
      <c r="T77" s="40"/>
      <c r="U77" s="40"/>
      <c r="V77" s="40"/>
      <c r="W77" s="40"/>
      <c r="X77" s="40"/>
      <c r="Y77" s="40"/>
      <c r="Z77" s="40"/>
      <c r="AA77" s="40"/>
      <c r="AB77" s="40"/>
      <c r="AC77" s="40"/>
      <c r="AD77" s="40"/>
      <c r="AE77" s="40"/>
    </row>
    <row r="78" s="2" customFormat="1" ht="6.96" customHeight="1">
      <c r="A78" s="40"/>
      <c r="B78" s="41"/>
      <c r="C78" s="42"/>
      <c r="D78" s="42"/>
      <c r="E78" s="42"/>
      <c r="F78" s="42"/>
      <c r="G78" s="42"/>
      <c r="H78" s="42"/>
      <c r="I78" s="42"/>
      <c r="J78" s="42"/>
      <c r="K78" s="42"/>
      <c r="L78" s="136"/>
      <c r="S78" s="40"/>
      <c r="T78" s="40"/>
      <c r="U78" s="40"/>
      <c r="V78" s="40"/>
      <c r="W78" s="40"/>
      <c r="X78" s="40"/>
      <c r="Y78" s="40"/>
      <c r="Z78" s="40"/>
      <c r="AA78" s="40"/>
      <c r="AB78" s="40"/>
      <c r="AC78" s="40"/>
      <c r="AD78" s="40"/>
      <c r="AE78" s="40"/>
    </row>
    <row r="79" s="2" customFormat="1" ht="12" customHeight="1">
      <c r="A79" s="40"/>
      <c r="B79" s="41"/>
      <c r="C79" s="34" t="s">
        <v>21</v>
      </c>
      <c r="D79" s="42"/>
      <c r="E79" s="42"/>
      <c r="F79" s="29" t="str">
        <f>F12</f>
        <v>k.ú. Hrubý Jeseník, č.p. 123, parc. č. St. 76</v>
      </c>
      <c r="G79" s="42"/>
      <c r="H79" s="42"/>
      <c r="I79" s="34" t="s">
        <v>23</v>
      </c>
      <c r="J79" s="74" t="str">
        <f>IF(J12="","",J12)</f>
        <v>13. 5. 2021</v>
      </c>
      <c r="K79" s="42"/>
      <c r="L79" s="13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15.15" customHeight="1">
      <c r="A81" s="40"/>
      <c r="B81" s="41"/>
      <c r="C81" s="34" t="s">
        <v>25</v>
      </c>
      <c r="D81" s="42"/>
      <c r="E81" s="42"/>
      <c r="F81" s="29" t="str">
        <f>E15</f>
        <v>Obec Hrubý Jeseník</v>
      </c>
      <c r="G81" s="42"/>
      <c r="H81" s="42"/>
      <c r="I81" s="34" t="s">
        <v>31</v>
      </c>
      <c r="J81" s="38" t="str">
        <f>E21</f>
        <v>ANDAMI s.r.o.</v>
      </c>
      <c r="K81" s="42"/>
      <c r="L81" s="136"/>
      <c r="S81" s="40"/>
      <c r="T81" s="40"/>
      <c r="U81" s="40"/>
      <c r="V81" s="40"/>
      <c r="W81" s="40"/>
      <c r="X81" s="40"/>
      <c r="Y81" s="40"/>
      <c r="Z81" s="40"/>
      <c r="AA81" s="40"/>
      <c r="AB81" s="40"/>
      <c r="AC81" s="40"/>
      <c r="AD81" s="40"/>
      <c r="AE81" s="40"/>
    </row>
    <row r="82" s="2" customFormat="1" ht="15.15" customHeight="1">
      <c r="A82" s="40"/>
      <c r="B82" s="41"/>
      <c r="C82" s="34" t="s">
        <v>29</v>
      </c>
      <c r="D82" s="42"/>
      <c r="E82" s="42"/>
      <c r="F82" s="29" t="str">
        <f>IF(E18="","",E18)</f>
        <v>Vyplň údaj</v>
      </c>
      <c r="G82" s="42"/>
      <c r="H82" s="42"/>
      <c r="I82" s="34" t="s">
        <v>34</v>
      </c>
      <c r="J82" s="38" t="str">
        <f>E24</f>
        <v>Michal Kubelka</v>
      </c>
      <c r="K82" s="42"/>
      <c r="L82" s="136"/>
      <c r="S82" s="40"/>
      <c r="T82" s="40"/>
      <c r="U82" s="40"/>
      <c r="V82" s="40"/>
      <c r="W82" s="40"/>
      <c r="X82" s="40"/>
      <c r="Y82" s="40"/>
      <c r="Z82" s="40"/>
      <c r="AA82" s="40"/>
      <c r="AB82" s="40"/>
      <c r="AC82" s="40"/>
      <c r="AD82" s="40"/>
      <c r="AE82" s="40"/>
    </row>
    <row r="83" s="2" customFormat="1" ht="10.32"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11" customFormat="1" ht="29.28" customHeight="1">
      <c r="A84" s="179"/>
      <c r="B84" s="180"/>
      <c r="C84" s="181" t="s">
        <v>102</v>
      </c>
      <c r="D84" s="182" t="s">
        <v>57</v>
      </c>
      <c r="E84" s="182" t="s">
        <v>53</v>
      </c>
      <c r="F84" s="182" t="s">
        <v>54</v>
      </c>
      <c r="G84" s="182" t="s">
        <v>103</v>
      </c>
      <c r="H84" s="182" t="s">
        <v>104</v>
      </c>
      <c r="I84" s="182" t="s">
        <v>105</v>
      </c>
      <c r="J84" s="182" t="s">
        <v>93</v>
      </c>
      <c r="K84" s="183" t="s">
        <v>106</v>
      </c>
      <c r="L84" s="184"/>
      <c r="M84" s="94" t="s">
        <v>19</v>
      </c>
      <c r="N84" s="95" t="s">
        <v>42</v>
      </c>
      <c r="O84" s="95" t="s">
        <v>107</v>
      </c>
      <c r="P84" s="95" t="s">
        <v>108</v>
      </c>
      <c r="Q84" s="95" t="s">
        <v>109</v>
      </c>
      <c r="R84" s="95" t="s">
        <v>110</v>
      </c>
      <c r="S84" s="95" t="s">
        <v>111</v>
      </c>
      <c r="T84" s="96" t="s">
        <v>112</v>
      </c>
      <c r="U84" s="179"/>
      <c r="V84" s="179"/>
      <c r="W84" s="179"/>
      <c r="X84" s="179"/>
      <c r="Y84" s="179"/>
      <c r="Z84" s="179"/>
      <c r="AA84" s="179"/>
      <c r="AB84" s="179"/>
      <c r="AC84" s="179"/>
      <c r="AD84" s="179"/>
      <c r="AE84" s="179"/>
    </row>
    <row r="85" s="2" customFormat="1" ht="22.8" customHeight="1">
      <c r="A85" s="40"/>
      <c r="B85" s="41"/>
      <c r="C85" s="101" t="s">
        <v>113</v>
      </c>
      <c r="D85" s="42"/>
      <c r="E85" s="42"/>
      <c r="F85" s="42"/>
      <c r="G85" s="42"/>
      <c r="H85" s="42"/>
      <c r="I85" s="42"/>
      <c r="J85" s="185">
        <f>BK85</f>
        <v>0</v>
      </c>
      <c r="K85" s="42"/>
      <c r="L85" s="46"/>
      <c r="M85" s="97"/>
      <c r="N85" s="186"/>
      <c r="O85" s="98"/>
      <c r="P85" s="187">
        <f>P86</f>
        <v>0</v>
      </c>
      <c r="Q85" s="98"/>
      <c r="R85" s="187">
        <f>R86</f>
        <v>0</v>
      </c>
      <c r="S85" s="98"/>
      <c r="T85" s="188">
        <f>T86</f>
        <v>0</v>
      </c>
      <c r="U85" s="40"/>
      <c r="V85" s="40"/>
      <c r="W85" s="40"/>
      <c r="X85" s="40"/>
      <c r="Y85" s="40"/>
      <c r="Z85" s="40"/>
      <c r="AA85" s="40"/>
      <c r="AB85" s="40"/>
      <c r="AC85" s="40"/>
      <c r="AD85" s="40"/>
      <c r="AE85" s="40"/>
      <c r="AT85" s="19" t="s">
        <v>71</v>
      </c>
      <c r="AU85" s="19" t="s">
        <v>94</v>
      </c>
      <c r="BK85" s="189">
        <f>BK86</f>
        <v>0</v>
      </c>
    </row>
    <row r="86" s="12" customFormat="1" ht="25.92" customHeight="1">
      <c r="A86" s="12"/>
      <c r="B86" s="190"/>
      <c r="C86" s="191"/>
      <c r="D86" s="192" t="s">
        <v>71</v>
      </c>
      <c r="E86" s="193" t="s">
        <v>77</v>
      </c>
      <c r="F86" s="193" t="s">
        <v>114</v>
      </c>
      <c r="G86" s="191"/>
      <c r="H86" s="191"/>
      <c r="I86" s="194"/>
      <c r="J86" s="195">
        <f>BK86</f>
        <v>0</v>
      </c>
      <c r="K86" s="191"/>
      <c r="L86" s="196"/>
      <c r="M86" s="197"/>
      <c r="N86" s="198"/>
      <c r="O86" s="198"/>
      <c r="P86" s="199">
        <f>P87+P89+P91+P96+P98</f>
        <v>0</v>
      </c>
      <c r="Q86" s="198"/>
      <c r="R86" s="199">
        <f>R87+R89+R91+R96+R98</f>
        <v>0</v>
      </c>
      <c r="S86" s="198"/>
      <c r="T86" s="200">
        <f>T87+T89+T91+T96+T98</f>
        <v>0</v>
      </c>
      <c r="U86" s="12"/>
      <c r="V86" s="12"/>
      <c r="W86" s="12"/>
      <c r="X86" s="12"/>
      <c r="Y86" s="12"/>
      <c r="Z86" s="12"/>
      <c r="AA86" s="12"/>
      <c r="AB86" s="12"/>
      <c r="AC86" s="12"/>
      <c r="AD86" s="12"/>
      <c r="AE86" s="12"/>
      <c r="AR86" s="201" t="s">
        <v>115</v>
      </c>
      <c r="AT86" s="202" t="s">
        <v>71</v>
      </c>
      <c r="AU86" s="202" t="s">
        <v>72</v>
      </c>
      <c r="AY86" s="201" t="s">
        <v>116</v>
      </c>
      <c r="BK86" s="203">
        <f>BK87+BK89+BK91+BK96+BK98</f>
        <v>0</v>
      </c>
    </row>
    <row r="87" s="12" customFormat="1" ht="22.8" customHeight="1">
      <c r="A87" s="12"/>
      <c r="B87" s="190"/>
      <c r="C87" s="191"/>
      <c r="D87" s="192" t="s">
        <v>71</v>
      </c>
      <c r="E87" s="204" t="s">
        <v>117</v>
      </c>
      <c r="F87" s="204" t="s">
        <v>118</v>
      </c>
      <c r="G87" s="191"/>
      <c r="H87" s="191"/>
      <c r="I87" s="194"/>
      <c r="J87" s="205">
        <f>BK87</f>
        <v>0</v>
      </c>
      <c r="K87" s="191"/>
      <c r="L87" s="196"/>
      <c r="M87" s="197"/>
      <c r="N87" s="198"/>
      <c r="O87" s="198"/>
      <c r="P87" s="199">
        <f>P88</f>
        <v>0</v>
      </c>
      <c r="Q87" s="198"/>
      <c r="R87" s="199">
        <f>R88</f>
        <v>0</v>
      </c>
      <c r="S87" s="198"/>
      <c r="T87" s="200">
        <f>T88</f>
        <v>0</v>
      </c>
      <c r="U87" s="12"/>
      <c r="V87" s="12"/>
      <c r="W87" s="12"/>
      <c r="X87" s="12"/>
      <c r="Y87" s="12"/>
      <c r="Z87" s="12"/>
      <c r="AA87" s="12"/>
      <c r="AB87" s="12"/>
      <c r="AC87" s="12"/>
      <c r="AD87" s="12"/>
      <c r="AE87" s="12"/>
      <c r="AR87" s="201" t="s">
        <v>115</v>
      </c>
      <c r="AT87" s="202" t="s">
        <v>71</v>
      </c>
      <c r="AU87" s="202" t="s">
        <v>79</v>
      </c>
      <c r="AY87" s="201" t="s">
        <v>116</v>
      </c>
      <c r="BK87" s="203">
        <f>BK88</f>
        <v>0</v>
      </c>
    </row>
    <row r="88" s="2" customFormat="1" ht="16.5" customHeight="1">
      <c r="A88" s="40"/>
      <c r="B88" s="41"/>
      <c r="C88" s="206" t="s">
        <v>79</v>
      </c>
      <c r="D88" s="206" t="s">
        <v>119</v>
      </c>
      <c r="E88" s="207" t="s">
        <v>120</v>
      </c>
      <c r="F88" s="208" t="s">
        <v>121</v>
      </c>
      <c r="G88" s="209" t="s">
        <v>122</v>
      </c>
      <c r="H88" s="210">
        <v>1</v>
      </c>
      <c r="I88" s="211"/>
      <c r="J88" s="212">
        <f>ROUND(I88*H88,2)</f>
        <v>0</v>
      </c>
      <c r="K88" s="208" t="s">
        <v>123</v>
      </c>
      <c r="L88" s="46"/>
      <c r="M88" s="213" t="s">
        <v>19</v>
      </c>
      <c r="N88" s="214" t="s">
        <v>43</v>
      </c>
      <c r="O88" s="86"/>
      <c r="P88" s="215">
        <f>O88*H88</f>
        <v>0</v>
      </c>
      <c r="Q88" s="215">
        <v>0</v>
      </c>
      <c r="R88" s="215">
        <f>Q88*H88</f>
        <v>0</v>
      </c>
      <c r="S88" s="215">
        <v>0</v>
      </c>
      <c r="T88" s="216">
        <f>S88*H88</f>
        <v>0</v>
      </c>
      <c r="U88" s="40"/>
      <c r="V88" s="40"/>
      <c r="W88" s="40"/>
      <c r="X88" s="40"/>
      <c r="Y88" s="40"/>
      <c r="Z88" s="40"/>
      <c r="AA88" s="40"/>
      <c r="AB88" s="40"/>
      <c r="AC88" s="40"/>
      <c r="AD88" s="40"/>
      <c r="AE88" s="40"/>
      <c r="AR88" s="217" t="s">
        <v>124</v>
      </c>
      <c r="AT88" s="217" t="s">
        <v>119</v>
      </c>
      <c r="AU88" s="217" t="s">
        <v>81</v>
      </c>
      <c r="AY88" s="19" t="s">
        <v>116</v>
      </c>
      <c r="BE88" s="218">
        <f>IF(N88="základní",J88,0)</f>
        <v>0</v>
      </c>
      <c r="BF88" s="218">
        <f>IF(N88="snížená",J88,0)</f>
        <v>0</v>
      </c>
      <c r="BG88" s="218">
        <f>IF(N88="zákl. přenesená",J88,0)</f>
        <v>0</v>
      </c>
      <c r="BH88" s="218">
        <f>IF(N88="sníž. přenesená",J88,0)</f>
        <v>0</v>
      </c>
      <c r="BI88" s="218">
        <f>IF(N88="nulová",J88,0)</f>
        <v>0</v>
      </c>
      <c r="BJ88" s="19" t="s">
        <v>79</v>
      </c>
      <c r="BK88" s="218">
        <f>ROUND(I88*H88,2)</f>
        <v>0</v>
      </c>
      <c r="BL88" s="19" t="s">
        <v>124</v>
      </c>
      <c r="BM88" s="217" t="s">
        <v>125</v>
      </c>
    </row>
    <row r="89" s="12" customFormat="1" ht="22.8" customHeight="1">
      <c r="A89" s="12"/>
      <c r="B89" s="190"/>
      <c r="C89" s="191"/>
      <c r="D89" s="192" t="s">
        <v>71</v>
      </c>
      <c r="E89" s="204" t="s">
        <v>126</v>
      </c>
      <c r="F89" s="204" t="s">
        <v>127</v>
      </c>
      <c r="G89" s="191"/>
      <c r="H89" s="191"/>
      <c r="I89" s="194"/>
      <c r="J89" s="205">
        <f>BK89</f>
        <v>0</v>
      </c>
      <c r="K89" s="191"/>
      <c r="L89" s="196"/>
      <c r="M89" s="197"/>
      <c r="N89" s="198"/>
      <c r="O89" s="198"/>
      <c r="P89" s="199">
        <f>P90</f>
        <v>0</v>
      </c>
      <c r="Q89" s="198"/>
      <c r="R89" s="199">
        <f>R90</f>
        <v>0</v>
      </c>
      <c r="S89" s="198"/>
      <c r="T89" s="200">
        <f>T90</f>
        <v>0</v>
      </c>
      <c r="U89" s="12"/>
      <c r="V89" s="12"/>
      <c r="W89" s="12"/>
      <c r="X89" s="12"/>
      <c r="Y89" s="12"/>
      <c r="Z89" s="12"/>
      <c r="AA89" s="12"/>
      <c r="AB89" s="12"/>
      <c r="AC89" s="12"/>
      <c r="AD89" s="12"/>
      <c r="AE89" s="12"/>
      <c r="AR89" s="201" t="s">
        <v>115</v>
      </c>
      <c r="AT89" s="202" t="s">
        <v>71</v>
      </c>
      <c r="AU89" s="202" t="s">
        <v>79</v>
      </c>
      <c r="AY89" s="201" t="s">
        <v>116</v>
      </c>
      <c r="BK89" s="203">
        <f>BK90</f>
        <v>0</v>
      </c>
    </row>
    <row r="90" s="2" customFormat="1" ht="16.5" customHeight="1">
      <c r="A90" s="40"/>
      <c r="B90" s="41"/>
      <c r="C90" s="206" t="s">
        <v>81</v>
      </c>
      <c r="D90" s="206" t="s">
        <v>119</v>
      </c>
      <c r="E90" s="207" t="s">
        <v>128</v>
      </c>
      <c r="F90" s="208" t="s">
        <v>127</v>
      </c>
      <c r="G90" s="209" t="s">
        <v>122</v>
      </c>
      <c r="H90" s="210">
        <v>1</v>
      </c>
      <c r="I90" s="211"/>
      <c r="J90" s="212">
        <f>ROUND(I90*H90,2)</f>
        <v>0</v>
      </c>
      <c r="K90" s="208" t="s">
        <v>123</v>
      </c>
      <c r="L90" s="46"/>
      <c r="M90" s="213" t="s">
        <v>19</v>
      </c>
      <c r="N90" s="214" t="s">
        <v>43</v>
      </c>
      <c r="O90" s="86"/>
      <c r="P90" s="215">
        <f>O90*H90</f>
        <v>0</v>
      </c>
      <c r="Q90" s="215">
        <v>0</v>
      </c>
      <c r="R90" s="215">
        <f>Q90*H90</f>
        <v>0</v>
      </c>
      <c r="S90" s="215">
        <v>0</v>
      </c>
      <c r="T90" s="216">
        <f>S90*H90</f>
        <v>0</v>
      </c>
      <c r="U90" s="40"/>
      <c r="V90" s="40"/>
      <c r="W90" s="40"/>
      <c r="X90" s="40"/>
      <c r="Y90" s="40"/>
      <c r="Z90" s="40"/>
      <c r="AA90" s="40"/>
      <c r="AB90" s="40"/>
      <c r="AC90" s="40"/>
      <c r="AD90" s="40"/>
      <c r="AE90" s="40"/>
      <c r="AR90" s="217" t="s">
        <v>124</v>
      </c>
      <c r="AT90" s="217" t="s">
        <v>119</v>
      </c>
      <c r="AU90" s="217" t="s">
        <v>81</v>
      </c>
      <c r="AY90" s="19" t="s">
        <v>116</v>
      </c>
      <c r="BE90" s="218">
        <f>IF(N90="základní",J90,0)</f>
        <v>0</v>
      </c>
      <c r="BF90" s="218">
        <f>IF(N90="snížená",J90,0)</f>
        <v>0</v>
      </c>
      <c r="BG90" s="218">
        <f>IF(N90="zákl. přenesená",J90,0)</f>
        <v>0</v>
      </c>
      <c r="BH90" s="218">
        <f>IF(N90="sníž. přenesená",J90,0)</f>
        <v>0</v>
      </c>
      <c r="BI90" s="218">
        <f>IF(N90="nulová",J90,0)</f>
        <v>0</v>
      </c>
      <c r="BJ90" s="19" t="s">
        <v>79</v>
      </c>
      <c r="BK90" s="218">
        <f>ROUND(I90*H90,2)</f>
        <v>0</v>
      </c>
      <c r="BL90" s="19" t="s">
        <v>124</v>
      </c>
      <c r="BM90" s="217" t="s">
        <v>129</v>
      </c>
    </row>
    <row r="91" s="12" customFormat="1" ht="22.8" customHeight="1">
      <c r="A91" s="12"/>
      <c r="B91" s="190"/>
      <c r="C91" s="191"/>
      <c r="D91" s="192" t="s">
        <v>71</v>
      </c>
      <c r="E91" s="204" t="s">
        <v>130</v>
      </c>
      <c r="F91" s="204" t="s">
        <v>131</v>
      </c>
      <c r="G91" s="191"/>
      <c r="H91" s="191"/>
      <c r="I91" s="194"/>
      <c r="J91" s="205">
        <f>BK91</f>
        <v>0</v>
      </c>
      <c r="K91" s="191"/>
      <c r="L91" s="196"/>
      <c r="M91" s="197"/>
      <c r="N91" s="198"/>
      <c r="O91" s="198"/>
      <c r="P91" s="199">
        <f>SUM(P92:P95)</f>
        <v>0</v>
      </c>
      <c r="Q91" s="198"/>
      <c r="R91" s="199">
        <f>SUM(R92:R95)</f>
        <v>0</v>
      </c>
      <c r="S91" s="198"/>
      <c r="T91" s="200">
        <f>SUM(T92:T95)</f>
        <v>0</v>
      </c>
      <c r="U91" s="12"/>
      <c r="V91" s="12"/>
      <c r="W91" s="12"/>
      <c r="X91" s="12"/>
      <c r="Y91" s="12"/>
      <c r="Z91" s="12"/>
      <c r="AA91" s="12"/>
      <c r="AB91" s="12"/>
      <c r="AC91" s="12"/>
      <c r="AD91" s="12"/>
      <c r="AE91" s="12"/>
      <c r="AR91" s="201" t="s">
        <v>115</v>
      </c>
      <c r="AT91" s="202" t="s">
        <v>71</v>
      </c>
      <c r="AU91" s="202" t="s">
        <v>79</v>
      </c>
      <c r="AY91" s="201" t="s">
        <v>116</v>
      </c>
      <c r="BK91" s="203">
        <f>SUM(BK92:BK95)</f>
        <v>0</v>
      </c>
    </row>
    <row r="92" s="2" customFormat="1" ht="16.5" customHeight="1">
      <c r="A92" s="40"/>
      <c r="B92" s="41"/>
      <c r="C92" s="206" t="s">
        <v>132</v>
      </c>
      <c r="D92" s="206" t="s">
        <v>119</v>
      </c>
      <c r="E92" s="207" t="s">
        <v>133</v>
      </c>
      <c r="F92" s="208" t="s">
        <v>131</v>
      </c>
      <c r="G92" s="209" t="s">
        <v>122</v>
      </c>
      <c r="H92" s="210">
        <v>1</v>
      </c>
      <c r="I92" s="211"/>
      <c r="J92" s="212">
        <f>ROUND(I92*H92,2)</f>
        <v>0</v>
      </c>
      <c r="K92" s="208" t="s">
        <v>123</v>
      </c>
      <c r="L92" s="46"/>
      <c r="M92" s="213" t="s">
        <v>19</v>
      </c>
      <c r="N92" s="214" t="s">
        <v>43</v>
      </c>
      <c r="O92" s="86"/>
      <c r="P92" s="215">
        <f>O92*H92</f>
        <v>0</v>
      </c>
      <c r="Q92" s="215">
        <v>0</v>
      </c>
      <c r="R92" s="215">
        <f>Q92*H92</f>
        <v>0</v>
      </c>
      <c r="S92" s="215">
        <v>0</v>
      </c>
      <c r="T92" s="216">
        <f>S92*H92</f>
        <v>0</v>
      </c>
      <c r="U92" s="40"/>
      <c r="V92" s="40"/>
      <c r="W92" s="40"/>
      <c r="X92" s="40"/>
      <c r="Y92" s="40"/>
      <c r="Z92" s="40"/>
      <c r="AA92" s="40"/>
      <c r="AB92" s="40"/>
      <c r="AC92" s="40"/>
      <c r="AD92" s="40"/>
      <c r="AE92" s="40"/>
      <c r="AR92" s="217" t="s">
        <v>124</v>
      </c>
      <c r="AT92" s="217" t="s">
        <v>119</v>
      </c>
      <c r="AU92" s="217" t="s">
        <v>81</v>
      </c>
      <c r="AY92" s="19" t="s">
        <v>116</v>
      </c>
      <c r="BE92" s="218">
        <f>IF(N92="základní",J92,0)</f>
        <v>0</v>
      </c>
      <c r="BF92" s="218">
        <f>IF(N92="snížená",J92,0)</f>
        <v>0</v>
      </c>
      <c r="BG92" s="218">
        <f>IF(N92="zákl. přenesená",J92,0)</f>
        <v>0</v>
      </c>
      <c r="BH92" s="218">
        <f>IF(N92="sníž. přenesená",J92,0)</f>
        <v>0</v>
      </c>
      <c r="BI92" s="218">
        <f>IF(N92="nulová",J92,0)</f>
        <v>0</v>
      </c>
      <c r="BJ92" s="19" t="s">
        <v>79</v>
      </c>
      <c r="BK92" s="218">
        <f>ROUND(I92*H92,2)</f>
        <v>0</v>
      </c>
      <c r="BL92" s="19" t="s">
        <v>124</v>
      </c>
      <c r="BM92" s="217" t="s">
        <v>134</v>
      </c>
    </row>
    <row r="93" s="2" customFormat="1" ht="16.5" customHeight="1">
      <c r="A93" s="40"/>
      <c r="B93" s="41"/>
      <c r="C93" s="206" t="s">
        <v>135</v>
      </c>
      <c r="D93" s="206" t="s">
        <v>119</v>
      </c>
      <c r="E93" s="207" t="s">
        <v>136</v>
      </c>
      <c r="F93" s="208" t="s">
        <v>137</v>
      </c>
      <c r="G93" s="209" t="s">
        <v>122</v>
      </c>
      <c r="H93" s="210">
        <v>1</v>
      </c>
      <c r="I93" s="211"/>
      <c r="J93" s="212">
        <f>ROUND(I93*H93,2)</f>
        <v>0</v>
      </c>
      <c r="K93" s="208" t="s">
        <v>123</v>
      </c>
      <c r="L93" s="46"/>
      <c r="M93" s="213" t="s">
        <v>19</v>
      </c>
      <c r="N93" s="214" t="s">
        <v>43</v>
      </c>
      <c r="O93" s="86"/>
      <c r="P93" s="215">
        <f>O93*H93</f>
        <v>0</v>
      </c>
      <c r="Q93" s="215">
        <v>0</v>
      </c>
      <c r="R93" s="215">
        <f>Q93*H93</f>
        <v>0</v>
      </c>
      <c r="S93" s="215">
        <v>0</v>
      </c>
      <c r="T93" s="216">
        <f>S93*H93</f>
        <v>0</v>
      </c>
      <c r="U93" s="40"/>
      <c r="V93" s="40"/>
      <c r="W93" s="40"/>
      <c r="X93" s="40"/>
      <c r="Y93" s="40"/>
      <c r="Z93" s="40"/>
      <c r="AA93" s="40"/>
      <c r="AB93" s="40"/>
      <c r="AC93" s="40"/>
      <c r="AD93" s="40"/>
      <c r="AE93" s="40"/>
      <c r="AR93" s="217" t="s">
        <v>124</v>
      </c>
      <c r="AT93" s="217" t="s">
        <v>119</v>
      </c>
      <c r="AU93" s="217" t="s">
        <v>81</v>
      </c>
      <c r="AY93" s="19" t="s">
        <v>116</v>
      </c>
      <c r="BE93" s="218">
        <f>IF(N93="základní",J93,0)</f>
        <v>0</v>
      </c>
      <c r="BF93" s="218">
        <f>IF(N93="snížená",J93,0)</f>
        <v>0</v>
      </c>
      <c r="BG93" s="218">
        <f>IF(N93="zákl. přenesená",J93,0)</f>
        <v>0</v>
      </c>
      <c r="BH93" s="218">
        <f>IF(N93="sníž. přenesená",J93,0)</f>
        <v>0</v>
      </c>
      <c r="BI93" s="218">
        <f>IF(N93="nulová",J93,0)</f>
        <v>0</v>
      </c>
      <c r="BJ93" s="19" t="s">
        <v>79</v>
      </c>
      <c r="BK93" s="218">
        <f>ROUND(I93*H93,2)</f>
        <v>0</v>
      </c>
      <c r="BL93" s="19" t="s">
        <v>124</v>
      </c>
      <c r="BM93" s="217" t="s">
        <v>138</v>
      </c>
    </row>
    <row r="94" s="2" customFormat="1" ht="16.5" customHeight="1">
      <c r="A94" s="40"/>
      <c r="B94" s="41"/>
      <c r="C94" s="206" t="s">
        <v>115</v>
      </c>
      <c r="D94" s="206" t="s">
        <v>119</v>
      </c>
      <c r="E94" s="207" t="s">
        <v>139</v>
      </c>
      <c r="F94" s="208" t="s">
        <v>140</v>
      </c>
      <c r="G94" s="209" t="s">
        <v>122</v>
      </c>
      <c r="H94" s="210">
        <v>1</v>
      </c>
      <c r="I94" s="211"/>
      <c r="J94" s="212">
        <f>ROUND(I94*H94,2)</f>
        <v>0</v>
      </c>
      <c r="K94" s="208" t="s">
        <v>123</v>
      </c>
      <c r="L94" s="46"/>
      <c r="M94" s="213" t="s">
        <v>19</v>
      </c>
      <c r="N94" s="214" t="s">
        <v>43</v>
      </c>
      <c r="O94" s="86"/>
      <c r="P94" s="215">
        <f>O94*H94</f>
        <v>0</v>
      </c>
      <c r="Q94" s="215">
        <v>0</v>
      </c>
      <c r="R94" s="215">
        <f>Q94*H94</f>
        <v>0</v>
      </c>
      <c r="S94" s="215">
        <v>0</v>
      </c>
      <c r="T94" s="216">
        <f>S94*H94</f>
        <v>0</v>
      </c>
      <c r="U94" s="40"/>
      <c r="V94" s="40"/>
      <c r="W94" s="40"/>
      <c r="X94" s="40"/>
      <c r="Y94" s="40"/>
      <c r="Z94" s="40"/>
      <c r="AA94" s="40"/>
      <c r="AB94" s="40"/>
      <c r="AC94" s="40"/>
      <c r="AD94" s="40"/>
      <c r="AE94" s="40"/>
      <c r="AR94" s="217" t="s">
        <v>124</v>
      </c>
      <c r="AT94" s="217" t="s">
        <v>119</v>
      </c>
      <c r="AU94" s="217" t="s">
        <v>81</v>
      </c>
      <c r="AY94" s="19" t="s">
        <v>116</v>
      </c>
      <c r="BE94" s="218">
        <f>IF(N94="základní",J94,0)</f>
        <v>0</v>
      </c>
      <c r="BF94" s="218">
        <f>IF(N94="snížená",J94,0)</f>
        <v>0</v>
      </c>
      <c r="BG94" s="218">
        <f>IF(N94="zákl. přenesená",J94,0)</f>
        <v>0</v>
      </c>
      <c r="BH94" s="218">
        <f>IF(N94="sníž. přenesená",J94,0)</f>
        <v>0</v>
      </c>
      <c r="BI94" s="218">
        <f>IF(N94="nulová",J94,0)</f>
        <v>0</v>
      </c>
      <c r="BJ94" s="19" t="s">
        <v>79</v>
      </c>
      <c r="BK94" s="218">
        <f>ROUND(I94*H94,2)</f>
        <v>0</v>
      </c>
      <c r="BL94" s="19" t="s">
        <v>124</v>
      </c>
      <c r="BM94" s="217" t="s">
        <v>141</v>
      </c>
    </row>
    <row r="95" s="2" customFormat="1" ht="16.5" customHeight="1">
      <c r="A95" s="40"/>
      <c r="B95" s="41"/>
      <c r="C95" s="206" t="s">
        <v>142</v>
      </c>
      <c r="D95" s="206" t="s">
        <v>119</v>
      </c>
      <c r="E95" s="207" t="s">
        <v>143</v>
      </c>
      <c r="F95" s="208" t="s">
        <v>144</v>
      </c>
      <c r="G95" s="209" t="s">
        <v>122</v>
      </c>
      <c r="H95" s="210">
        <v>1</v>
      </c>
      <c r="I95" s="211"/>
      <c r="J95" s="212">
        <f>ROUND(I95*H95,2)</f>
        <v>0</v>
      </c>
      <c r="K95" s="208" t="s">
        <v>19</v>
      </c>
      <c r="L95" s="46"/>
      <c r="M95" s="213" t="s">
        <v>19</v>
      </c>
      <c r="N95" s="214" t="s">
        <v>43</v>
      </c>
      <c r="O95" s="86"/>
      <c r="P95" s="215">
        <f>O95*H95</f>
        <v>0</v>
      </c>
      <c r="Q95" s="215">
        <v>0</v>
      </c>
      <c r="R95" s="215">
        <f>Q95*H95</f>
        <v>0</v>
      </c>
      <c r="S95" s="215">
        <v>0</v>
      </c>
      <c r="T95" s="216">
        <f>S95*H95</f>
        <v>0</v>
      </c>
      <c r="U95" s="40"/>
      <c r="V95" s="40"/>
      <c r="W95" s="40"/>
      <c r="X95" s="40"/>
      <c r="Y95" s="40"/>
      <c r="Z95" s="40"/>
      <c r="AA95" s="40"/>
      <c r="AB95" s="40"/>
      <c r="AC95" s="40"/>
      <c r="AD95" s="40"/>
      <c r="AE95" s="40"/>
      <c r="AR95" s="217" t="s">
        <v>124</v>
      </c>
      <c r="AT95" s="217" t="s">
        <v>119</v>
      </c>
      <c r="AU95" s="217" t="s">
        <v>81</v>
      </c>
      <c r="AY95" s="19" t="s">
        <v>116</v>
      </c>
      <c r="BE95" s="218">
        <f>IF(N95="základní",J95,0)</f>
        <v>0</v>
      </c>
      <c r="BF95" s="218">
        <f>IF(N95="snížená",J95,0)</f>
        <v>0</v>
      </c>
      <c r="BG95" s="218">
        <f>IF(N95="zákl. přenesená",J95,0)</f>
        <v>0</v>
      </c>
      <c r="BH95" s="218">
        <f>IF(N95="sníž. přenesená",J95,0)</f>
        <v>0</v>
      </c>
      <c r="BI95" s="218">
        <f>IF(N95="nulová",J95,0)</f>
        <v>0</v>
      </c>
      <c r="BJ95" s="19" t="s">
        <v>79</v>
      </c>
      <c r="BK95" s="218">
        <f>ROUND(I95*H95,2)</f>
        <v>0</v>
      </c>
      <c r="BL95" s="19" t="s">
        <v>124</v>
      </c>
      <c r="BM95" s="217" t="s">
        <v>145</v>
      </c>
    </row>
    <row r="96" s="12" customFormat="1" ht="22.8" customHeight="1">
      <c r="A96" s="12"/>
      <c r="B96" s="190"/>
      <c r="C96" s="191"/>
      <c r="D96" s="192" t="s">
        <v>71</v>
      </c>
      <c r="E96" s="204" t="s">
        <v>146</v>
      </c>
      <c r="F96" s="204" t="s">
        <v>147</v>
      </c>
      <c r="G96" s="191"/>
      <c r="H96" s="191"/>
      <c r="I96" s="194"/>
      <c r="J96" s="205">
        <f>BK96</f>
        <v>0</v>
      </c>
      <c r="K96" s="191"/>
      <c r="L96" s="196"/>
      <c r="M96" s="197"/>
      <c r="N96" s="198"/>
      <c r="O96" s="198"/>
      <c r="P96" s="199">
        <f>P97</f>
        <v>0</v>
      </c>
      <c r="Q96" s="198"/>
      <c r="R96" s="199">
        <f>R97</f>
        <v>0</v>
      </c>
      <c r="S96" s="198"/>
      <c r="T96" s="200">
        <f>T97</f>
        <v>0</v>
      </c>
      <c r="U96" s="12"/>
      <c r="V96" s="12"/>
      <c r="W96" s="12"/>
      <c r="X96" s="12"/>
      <c r="Y96" s="12"/>
      <c r="Z96" s="12"/>
      <c r="AA96" s="12"/>
      <c r="AB96" s="12"/>
      <c r="AC96" s="12"/>
      <c r="AD96" s="12"/>
      <c r="AE96" s="12"/>
      <c r="AR96" s="201" t="s">
        <v>115</v>
      </c>
      <c r="AT96" s="202" t="s">
        <v>71</v>
      </c>
      <c r="AU96" s="202" t="s">
        <v>79</v>
      </c>
      <c r="AY96" s="201" t="s">
        <v>116</v>
      </c>
      <c r="BK96" s="203">
        <f>BK97</f>
        <v>0</v>
      </c>
    </row>
    <row r="97" s="2" customFormat="1" ht="16.5" customHeight="1">
      <c r="A97" s="40"/>
      <c r="B97" s="41"/>
      <c r="C97" s="206" t="s">
        <v>148</v>
      </c>
      <c r="D97" s="206" t="s">
        <v>119</v>
      </c>
      <c r="E97" s="207" t="s">
        <v>149</v>
      </c>
      <c r="F97" s="208" t="s">
        <v>150</v>
      </c>
      <c r="G97" s="209" t="s">
        <v>122</v>
      </c>
      <c r="H97" s="210">
        <v>1</v>
      </c>
      <c r="I97" s="211"/>
      <c r="J97" s="212">
        <f>ROUND(I97*H97,2)</f>
        <v>0</v>
      </c>
      <c r="K97" s="208" t="s">
        <v>123</v>
      </c>
      <c r="L97" s="46"/>
      <c r="M97" s="213" t="s">
        <v>19</v>
      </c>
      <c r="N97" s="214" t="s">
        <v>43</v>
      </c>
      <c r="O97" s="86"/>
      <c r="P97" s="215">
        <f>O97*H97</f>
        <v>0</v>
      </c>
      <c r="Q97" s="215">
        <v>0</v>
      </c>
      <c r="R97" s="215">
        <f>Q97*H97</f>
        <v>0</v>
      </c>
      <c r="S97" s="215">
        <v>0</v>
      </c>
      <c r="T97" s="216">
        <f>S97*H97</f>
        <v>0</v>
      </c>
      <c r="U97" s="40"/>
      <c r="V97" s="40"/>
      <c r="W97" s="40"/>
      <c r="X97" s="40"/>
      <c r="Y97" s="40"/>
      <c r="Z97" s="40"/>
      <c r="AA97" s="40"/>
      <c r="AB97" s="40"/>
      <c r="AC97" s="40"/>
      <c r="AD97" s="40"/>
      <c r="AE97" s="40"/>
      <c r="AR97" s="217" t="s">
        <v>124</v>
      </c>
      <c r="AT97" s="217" t="s">
        <v>119</v>
      </c>
      <c r="AU97" s="217" t="s">
        <v>81</v>
      </c>
      <c r="AY97" s="19" t="s">
        <v>116</v>
      </c>
      <c r="BE97" s="218">
        <f>IF(N97="základní",J97,0)</f>
        <v>0</v>
      </c>
      <c r="BF97" s="218">
        <f>IF(N97="snížená",J97,0)</f>
        <v>0</v>
      </c>
      <c r="BG97" s="218">
        <f>IF(N97="zákl. přenesená",J97,0)</f>
        <v>0</v>
      </c>
      <c r="BH97" s="218">
        <f>IF(N97="sníž. přenesená",J97,0)</f>
        <v>0</v>
      </c>
      <c r="BI97" s="218">
        <f>IF(N97="nulová",J97,0)</f>
        <v>0</v>
      </c>
      <c r="BJ97" s="19" t="s">
        <v>79</v>
      </c>
      <c r="BK97" s="218">
        <f>ROUND(I97*H97,2)</f>
        <v>0</v>
      </c>
      <c r="BL97" s="19" t="s">
        <v>124</v>
      </c>
      <c r="BM97" s="217" t="s">
        <v>151</v>
      </c>
    </row>
    <row r="98" s="12" customFormat="1" ht="22.8" customHeight="1">
      <c r="A98" s="12"/>
      <c r="B98" s="190"/>
      <c r="C98" s="191"/>
      <c r="D98" s="192" t="s">
        <v>71</v>
      </c>
      <c r="E98" s="204" t="s">
        <v>152</v>
      </c>
      <c r="F98" s="204" t="s">
        <v>153</v>
      </c>
      <c r="G98" s="191"/>
      <c r="H98" s="191"/>
      <c r="I98" s="194"/>
      <c r="J98" s="205">
        <f>BK98</f>
        <v>0</v>
      </c>
      <c r="K98" s="191"/>
      <c r="L98" s="196"/>
      <c r="M98" s="197"/>
      <c r="N98" s="198"/>
      <c r="O98" s="198"/>
      <c r="P98" s="199">
        <f>SUM(P99:P100)</f>
        <v>0</v>
      </c>
      <c r="Q98" s="198"/>
      <c r="R98" s="199">
        <f>SUM(R99:R100)</f>
        <v>0</v>
      </c>
      <c r="S98" s="198"/>
      <c r="T98" s="200">
        <f>SUM(T99:T100)</f>
        <v>0</v>
      </c>
      <c r="U98" s="12"/>
      <c r="V98" s="12"/>
      <c r="W98" s="12"/>
      <c r="X98" s="12"/>
      <c r="Y98" s="12"/>
      <c r="Z98" s="12"/>
      <c r="AA98" s="12"/>
      <c r="AB98" s="12"/>
      <c r="AC98" s="12"/>
      <c r="AD98" s="12"/>
      <c r="AE98" s="12"/>
      <c r="AR98" s="201" t="s">
        <v>115</v>
      </c>
      <c r="AT98" s="202" t="s">
        <v>71</v>
      </c>
      <c r="AU98" s="202" t="s">
        <v>79</v>
      </c>
      <c r="AY98" s="201" t="s">
        <v>116</v>
      </c>
      <c r="BK98" s="203">
        <f>SUM(BK99:BK100)</f>
        <v>0</v>
      </c>
    </row>
    <row r="99" s="2" customFormat="1" ht="24.15" customHeight="1">
      <c r="A99" s="40"/>
      <c r="B99" s="41"/>
      <c r="C99" s="206" t="s">
        <v>154</v>
      </c>
      <c r="D99" s="206" t="s">
        <v>119</v>
      </c>
      <c r="E99" s="207" t="s">
        <v>155</v>
      </c>
      <c r="F99" s="208" t="s">
        <v>156</v>
      </c>
      <c r="G99" s="209" t="s">
        <v>122</v>
      </c>
      <c r="H99" s="210">
        <v>1</v>
      </c>
      <c r="I99" s="211"/>
      <c r="J99" s="212">
        <f>ROUND(I99*H99,2)</f>
        <v>0</v>
      </c>
      <c r="K99" s="208" t="s">
        <v>123</v>
      </c>
      <c r="L99" s="46"/>
      <c r="M99" s="213" t="s">
        <v>19</v>
      </c>
      <c r="N99" s="214" t="s">
        <v>43</v>
      </c>
      <c r="O99" s="86"/>
      <c r="P99" s="215">
        <f>O99*H99</f>
        <v>0</v>
      </c>
      <c r="Q99" s="215">
        <v>0</v>
      </c>
      <c r="R99" s="215">
        <f>Q99*H99</f>
        <v>0</v>
      </c>
      <c r="S99" s="215">
        <v>0</v>
      </c>
      <c r="T99" s="216">
        <f>S99*H99</f>
        <v>0</v>
      </c>
      <c r="U99" s="40"/>
      <c r="V99" s="40"/>
      <c r="W99" s="40"/>
      <c r="X99" s="40"/>
      <c r="Y99" s="40"/>
      <c r="Z99" s="40"/>
      <c r="AA99" s="40"/>
      <c r="AB99" s="40"/>
      <c r="AC99" s="40"/>
      <c r="AD99" s="40"/>
      <c r="AE99" s="40"/>
      <c r="AR99" s="217" t="s">
        <v>124</v>
      </c>
      <c r="AT99" s="217" t="s">
        <v>119</v>
      </c>
      <c r="AU99" s="217" t="s">
        <v>81</v>
      </c>
      <c r="AY99" s="19" t="s">
        <v>116</v>
      </c>
      <c r="BE99" s="218">
        <f>IF(N99="základní",J99,0)</f>
        <v>0</v>
      </c>
      <c r="BF99" s="218">
        <f>IF(N99="snížená",J99,0)</f>
        <v>0</v>
      </c>
      <c r="BG99" s="218">
        <f>IF(N99="zákl. přenesená",J99,0)</f>
        <v>0</v>
      </c>
      <c r="BH99" s="218">
        <f>IF(N99="sníž. přenesená",J99,0)</f>
        <v>0</v>
      </c>
      <c r="BI99" s="218">
        <f>IF(N99="nulová",J99,0)</f>
        <v>0</v>
      </c>
      <c r="BJ99" s="19" t="s">
        <v>79</v>
      </c>
      <c r="BK99" s="218">
        <f>ROUND(I99*H99,2)</f>
        <v>0</v>
      </c>
      <c r="BL99" s="19" t="s">
        <v>124</v>
      </c>
      <c r="BM99" s="217" t="s">
        <v>157</v>
      </c>
    </row>
    <row r="100" s="2" customFormat="1" ht="33" customHeight="1">
      <c r="A100" s="40"/>
      <c r="B100" s="41"/>
      <c r="C100" s="206" t="s">
        <v>158</v>
      </c>
      <c r="D100" s="206" t="s">
        <v>119</v>
      </c>
      <c r="E100" s="207" t="s">
        <v>159</v>
      </c>
      <c r="F100" s="208" t="s">
        <v>160</v>
      </c>
      <c r="G100" s="209" t="s">
        <v>122</v>
      </c>
      <c r="H100" s="210">
        <v>1</v>
      </c>
      <c r="I100" s="211"/>
      <c r="J100" s="212">
        <f>ROUND(I100*H100,2)</f>
        <v>0</v>
      </c>
      <c r="K100" s="208" t="s">
        <v>123</v>
      </c>
      <c r="L100" s="46"/>
      <c r="M100" s="219" t="s">
        <v>19</v>
      </c>
      <c r="N100" s="220" t="s">
        <v>43</v>
      </c>
      <c r="O100" s="221"/>
      <c r="P100" s="222">
        <f>O100*H100</f>
        <v>0</v>
      </c>
      <c r="Q100" s="222">
        <v>0</v>
      </c>
      <c r="R100" s="222">
        <f>Q100*H100</f>
        <v>0</v>
      </c>
      <c r="S100" s="222">
        <v>0</v>
      </c>
      <c r="T100" s="223">
        <f>S100*H100</f>
        <v>0</v>
      </c>
      <c r="U100" s="40"/>
      <c r="V100" s="40"/>
      <c r="W100" s="40"/>
      <c r="X100" s="40"/>
      <c r="Y100" s="40"/>
      <c r="Z100" s="40"/>
      <c r="AA100" s="40"/>
      <c r="AB100" s="40"/>
      <c r="AC100" s="40"/>
      <c r="AD100" s="40"/>
      <c r="AE100" s="40"/>
      <c r="AR100" s="217" t="s">
        <v>124</v>
      </c>
      <c r="AT100" s="217" t="s">
        <v>119</v>
      </c>
      <c r="AU100" s="217" t="s">
        <v>81</v>
      </c>
      <c r="AY100" s="19" t="s">
        <v>116</v>
      </c>
      <c r="BE100" s="218">
        <f>IF(N100="základní",J100,0)</f>
        <v>0</v>
      </c>
      <c r="BF100" s="218">
        <f>IF(N100="snížená",J100,0)</f>
        <v>0</v>
      </c>
      <c r="BG100" s="218">
        <f>IF(N100="zákl. přenesená",J100,0)</f>
        <v>0</v>
      </c>
      <c r="BH100" s="218">
        <f>IF(N100="sníž. přenesená",J100,0)</f>
        <v>0</v>
      </c>
      <c r="BI100" s="218">
        <f>IF(N100="nulová",J100,0)</f>
        <v>0</v>
      </c>
      <c r="BJ100" s="19" t="s">
        <v>79</v>
      </c>
      <c r="BK100" s="218">
        <f>ROUND(I100*H100,2)</f>
        <v>0</v>
      </c>
      <c r="BL100" s="19" t="s">
        <v>124</v>
      </c>
      <c r="BM100" s="217" t="s">
        <v>161</v>
      </c>
    </row>
    <row r="101" s="2" customFormat="1" ht="6.96" customHeight="1">
      <c r="A101" s="40"/>
      <c r="B101" s="61"/>
      <c r="C101" s="62"/>
      <c r="D101" s="62"/>
      <c r="E101" s="62"/>
      <c r="F101" s="62"/>
      <c r="G101" s="62"/>
      <c r="H101" s="62"/>
      <c r="I101" s="62"/>
      <c r="J101" s="62"/>
      <c r="K101" s="62"/>
      <c r="L101" s="46"/>
      <c r="M101" s="40"/>
      <c r="O101" s="40"/>
      <c r="P101" s="40"/>
      <c r="Q101" s="40"/>
      <c r="R101" s="40"/>
      <c r="S101" s="40"/>
      <c r="T101" s="40"/>
      <c r="U101" s="40"/>
      <c r="V101" s="40"/>
      <c r="W101" s="40"/>
      <c r="X101" s="40"/>
      <c r="Y101" s="40"/>
      <c r="Z101" s="40"/>
      <c r="AA101" s="40"/>
      <c r="AB101" s="40"/>
      <c r="AC101" s="40"/>
      <c r="AD101" s="40"/>
      <c r="AE101" s="40"/>
    </row>
  </sheetData>
  <sheetProtection sheet="1" autoFilter="0" formatColumns="0" formatRows="0" objects="1" scenarios="1" spinCount="100000" saltValue="Q3FcoW52wVAzscOd4aNSnBLDO+cN4xZfmbuEJOBQPzpZbXV6a0aXnKoI84MaRuUMwQ4X5rIZJBTIWkVl6nLJ8w==" hashValue="zPT16SXvydeRwj/fOgjF49z8rN+xXNJv7xt2GWyp34vN2iO3hzrwh9A5cnl348HrYU27Ysp0sLOYKCLeHI/PCg==" algorithmName="SHA-512" password="80EB"/>
  <autoFilter ref="C84:K100"/>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84</v>
      </c>
    </row>
    <row r="3" s="1" customFormat="1" ht="6.96" customHeight="1">
      <c r="B3" s="130"/>
      <c r="C3" s="131"/>
      <c r="D3" s="131"/>
      <c r="E3" s="131"/>
      <c r="F3" s="131"/>
      <c r="G3" s="131"/>
      <c r="H3" s="131"/>
      <c r="I3" s="131"/>
      <c r="J3" s="131"/>
      <c r="K3" s="131"/>
      <c r="L3" s="22"/>
      <c r="AT3" s="19" t="s">
        <v>81</v>
      </c>
    </row>
    <row r="4" s="1" customFormat="1" ht="24.96" customHeight="1">
      <c r="B4" s="22"/>
      <c r="D4" s="132" t="s">
        <v>88</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budovy ZŠ v Hrubém jeseníku</v>
      </c>
      <c r="F7" s="134"/>
      <c r="G7" s="134"/>
      <c r="H7" s="134"/>
      <c r="L7" s="22"/>
    </row>
    <row r="8" s="2" customFormat="1" ht="12" customHeight="1">
      <c r="A8" s="40"/>
      <c r="B8" s="46"/>
      <c r="C8" s="40"/>
      <c r="D8" s="134" t="s">
        <v>89</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162</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13. 5. 2021</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ROUND(J95,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ROUND((SUM(BE95:BE836)),  2)</f>
        <v>0</v>
      </c>
      <c r="G33" s="40"/>
      <c r="H33" s="40"/>
      <c r="I33" s="150">
        <v>0.20999999999999999</v>
      </c>
      <c r="J33" s="149">
        <f>ROUND(((SUM(BE95:BE836))*I33),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ROUND((SUM(BF95:BF836)),  2)</f>
        <v>0</v>
      </c>
      <c r="G34" s="40"/>
      <c r="H34" s="40"/>
      <c r="I34" s="150">
        <v>0.14999999999999999</v>
      </c>
      <c r="J34" s="149">
        <f>ROUND(((SUM(BF95:BF836))*I34),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ROUND((SUM(BG95:BG836)),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ROUND((SUM(BH95:BH836)),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ROUND((SUM(BI95:BI836)),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91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budovy ZŠ v Hrubém jeseníku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89</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01 - Stavební část</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Hrubý Jeseník, č.p. 123, parc. č. St. 76</v>
      </c>
      <c r="G52" s="42"/>
      <c r="H52" s="42"/>
      <c r="I52" s="34" t="s">
        <v>23</v>
      </c>
      <c r="J52" s="74" t="str">
        <f>IF(J12="","",J12)</f>
        <v>13. 5. 2021</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Obec Hrubý Jeseník</v>
      </c>
      <c r="G54" s="42"/>
      <c r="H54" s="42"/>
      <c r="I54" s="34" t="s">
        <v>31</v>
      </c>
      <c r="J54" s="38" t="str">
        <f>E21</f>
        <v>ANDAMI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Michal Kubelka</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92</v>
      </c>
      <c r="D57" s="164"/>
      <c r="E57" s="164"/>
      <c r="F57" s="164"/>
      <c r="G57" s="164"/>
      <c r="H57" s="164"/>
      <c r="I57" s="164"/>
      <c r="J57" s="165" t="s">
        <v>93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J95</f>
        <v>0</v>
      </c>
      <c r="K59" s="42"/>
      <c r="L59" s="136"/>
      <c r="S59" s="40"/>
      <c r="T59" s="40"/>
      <c r="U59" s="40"/>
      <c r="V59" s="40"/>
      <c r="W59" s="40"/>
      <c r="X59" s="40"/>
      <c r="Y59" s="40"/>
      <c r="Z59" s="40"/>
      <c r="AA59" s="40"/>
      <c r="AB59" s="40"/>
      <c r="AC59" s="40"/>
      <c r="AD59" s="40"/>
      <c r="AE59" s="40"/>
      <c r="AU59" s="19" t="s">
        <v>94</v>
      </c>
    </row>
    <row r="60" s="9" customFormat="1" ht="24.96" customHeight="1">
      <c r="A60" s="9"/>
      <c r="B60" s="167"/>
      <c r="C60" s="168"/>
      <c r="D60" s="169" t="s">
        <v>163</v>
      </c>
      <c r="E60" s="170"/>
      <c r="F60" s="170"/>
      <c r="G60" s="170"/>
      <c r="H60" s="170"/>
      <c r="I60" s="170"/>
      <c r="J60" s="171">
        <f>J96</f>
        <v>0</v>
      </c>
      <c r="K60" s="168"/>
      <c r="L60" s="172"/>
      <c r="S60" s="9"/>
      <c r="T60" s="9"/>
      <c r="U60" s="9"/>
      <c r="V60" s="9"/>
      <c r="W60" s="9"/>
      <c r="X60" s="9"/>
      <c r="Y60" s="9"/>
      <c r="Z60" s="9"/>
      <c r="AA60" s="9"/>
      <c r="AB60" s="9"/>
      <c r="AC60" s="9"/>
      <c r="AD60" s="9"/>
      <c r="AE60" s="9"/>
    </row>
    <row r="61" s="10" customFormat="1" ht="19.92" customHeight="1">
      <c r="A61" s="10"/>
      <c r="B61" s="173"/>
      <c r="C61" s="174"/>
      <c r="D61" s="175" t="s">
        <v>164</v>
      </c>
      <c r="E61" s="176"/>
      <c r="F61" s="176"/>
      <c r="G61" s="176"/>
      <c r="H61" s="176"/>
      <c r="I61" s="176"/>
      <c r="J61" s="177">
        <f>J97</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165</v>
      </c>
      <c r="E62" s="176"/>
      <c r="F62" s="176"/>
      <c r="G62" s="176"/>
      <c r="H62" s="176"/>
      <c r="I62" s="176"/>
      <c r="J62" s="177">
        <f>J121</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166</v>
      </c>
      <c r="E63" s="176"/>
      <c r="F63" s="176"/>
      <c r="G63" s="176"/>
      <c r="H63" s="176"/>
      <c r="I63" s="176"/>
      <c r="J63" s="177">
        <f>J143</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167</v>
      </c>
      <c r="E64" s="176"/>
      <c r="F64" s="176"/>
      <c r="G64" s="176"/>
      <c r="H64" s="176"/>
      <c r="I64" s="176"/>
      <c r="J64" s="177">
        <f>J162</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168</v>
      </c>
      <c r="E65" s="176"/>
      <c r="F65" s="176"/>
      <c r="G65" s="176"/>
      <c r="H65" s="176"/>
      <c r="I65" s="176"/>
      <c r="J65" s="177">
        <f>J359</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169</v>
      </c>
      <c r="E66" s="176"/>
      <c r="F66" s="176"/>
      <c r="G66" s="176"/>
      <c r="H66" s="176"/>
      <c r="I66" s="176"/>
      <c r="J66" s="177">
        <f>J492</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170</v>
      </c>
      <c r="E67" s="176"/>
      <c r="F67" s="176"/>
      <c r="G67" s="176"/>
      <c r="H67" s="176"/>
      <c r="I67" s="176"/>
      <c r="J67" s="177">
        <f>J515</f>
        <v>0</v>
      </c>
      <c r="K67" s="174"/>
      <c r="L67" s="178"/>
      <c r="S67" s="10"/>
      <c r="T67" s="10"/>
      <c r="U67" s="10"/>
      <c r="V67" s="10"/>
      <c r="W67" s="10"/>
      <c r="X67" s="10"/>
      <c r="Y67" s="10"/>
      <c r="Z67" s="10"/>
      <c r="AA67" s="10"/>
      <c r="AB67" s="10"/>
      <c r="AC67" s="10"/>
      <c r="AD67" s="10"/>
      <c r="AE67" s="10"/>
    </row>
    <row r="68" s="9" customFormat="1" ht="24.96" customHeight="1">
      <c r="A68" s="9"/>
      <c r="B68" s="167"/>
      <c r="C68" s="168"/>
      <c r="D68" s="169" t="s">
        <v>171</v>
      </c>
      <c r="E68" s="170"/>
      <c r="F68" s="170"/>
      <c r="G68" s="170"/>
      <c r="H68" s="170"/>
      <c r="I68" s="170"/>
      <c r="J68" s="171">
        <f>J519</f>
        <v>0</v>
      </c>
      <c r="K68" s="168"/>
      <c r="L68" s="172"/>
      <c r="S68" s="9"/>
      <c r="T68" s="9"/>
      <c r="U68" s="9"/>
      <c r="V68" s="9"/>
      <c r="W68" s="9"/>
      <c r="X68" s="9"/>
      <c r="Y68" s="9"/>
      <c r="Z68" s="9"/>
      <c r="AA68" s="9"/>
      <c r="AB68" s="9"/>
      <c r="AC68" s="9"/>
      <c r="AD68" s="9"/>
      <c r="AE68" s="9"/>
    </row>
    <row r="69" s="10" customFormat="1" ht="19.92" customHeight="1">
      <c r="A69" s="10"/>
      <c r="B69" s="173"/>
      <c r="C69" s="174"/>
      <c r="D69" s="175" t="s">
        <v>172</v>
      </c>
      <c r="E69" s="176"/>
      <c r="F69" s="176"/>
      <c r="G69" s="176"/>
      <c r="H69" s="176"/>
      <c r="I69" s="176"/>
      <c r="J69" s="177">
        <f>J520</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173</v>
      </c>
      <c r="E70" s="176"/>
      <c r="F70" s="176"/>
      <c r="G70" s="176"/>
      <c r="H70" s="176"/>
      <c r="I70" s="176"/>
      <c r="J70" s="177">
        <f>J532</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174</v>
      </c>
      <c r="E71" s="176"/>
      <c r="F71" s="176"/>
      <c r="G71" s="176"/>
      <c r="H71" s="176"/>
      <c r="I71" s="176"/>
      <c r="J71" s="177">
        <f>J537</f>
        <v>0</v>
      </c>
      <c r="K71" s="174"/>
      <c r="L71" s="178"/>
      <c r="S71" s="10"/>
      <c r="T71" s="10"/>
      <c r="U71" s="10"/>
      <c r="V71" s="10"/>
      <c r="W71" s="10"/>
      <c r="X71" s="10"/>
      <c r="Y71" s="10"/>
      <c r="Z71" s="10"/>
      <c r="AA71" s="10"/>
      <c r="AB71" s="10"/>
      <c r="AC71" s="10"/>
      <c r="AD71" s="10"/>
      <c r="AE71" s="10"/>
    </row>
    <row r="72" s="10" customFormat="1" ht="19.92" customHeight="1">
      <c r="A72" s="10"/>
      <c r="B72" s="173"/>
      <c r="C72" s="174"/>
      <c r="D72" s="175" t="s">
        <v>175</v>
      </c>
      <c r="E72" s="176"/>
      <c r="F72" s="176"/>
      <c r="G72" s="176"/>
      <c r="H72" s="176"/>
      <c r="I72" s="176"/>
      <c r="J72" s="177">
        <f>J545</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176</v>
      </c>
      <c r="E73" s="176"/>
      <c r="F73" s="176"/>
      <c r="G73" s="176"/>
      <c r="H73" s="176"/>
      <c r="I73" s="176"/>
      <c r="J73" s="177">
        <f>J581</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177</v>
      </c>
      <c r="E74" s="176"/>
      <c r="F74" s="176"/>
      <c r="G74" s="176"/>
      <c r="H74" s="176"/>
      <c r="I74" s="176"/>
      <c r="J74" s="177">
        <f>J692</f>
        <v>0</v>
      </c>
      <c r="K74" s="174"/>
      <c r="L74" s="178"/>
      <c r="S74" s="10"/>
      <c r="T74" s="10"/>
      <c r="U74" s="10"/>
      <c r="V74" s="10"/>
      <c r="W74" s="10"/>
      <c r="X74" s="10"/>
      <c r="Y74" s="10"/>
      <c r="Z74" s="10"/>
      <c r="AA74" s="10"/>
      <c r="AB74" s="10"/>
      <c r="AC74" s="10"/>
      <c r="AD74" s="10"/>
      <c r="AE74" s="10"/>
    </row>
    <row r="75" s="9" customFormat="1" ht="24.96" customHeight="1">
      <c r="A75" s="9"/>
      <c r="B75" s="167"/>
      <c r="C75" s="168"/>
      <c r="D75" s="169" t="s">
        <v>178</v>
      </c>
      <c r="E75" s="170"/>
      <c r="F75" s="170"/>
      <c r="G75" s="170"/>
      <c r="H75" s="170"/>
      <c r="I75" s="170"/>
      <c r="J75" s="171">
        <f>J832</f>
        <v>0</v>
      </c>
      <c r="K75" s="168"/>
      <c r="L75" s="172"/>
      <c r="S75" s="9"/>
      <c r="T75" s="9"/>
      <c r="U75" s="9"/>
      <c r="V75" s="9"/>
      <c r="W75" s="9"/>
      <c r="X75" s="9"/>
      <c r="Y75" s="9"/>
      <c r="Z75" s="9"/>
      <c r="AA75" s="9"/>
      <c r="AB75" s="9"/>
      <c r="AC75" s="9"/>
      <c r="AD75" s="9"/>
      <c r="AE75" s="9"/>
    </row>
    <row r="76" s="2" customFormat="1" ht="21.84" customHeight="1">
      <c r="A76" s="40"/>
      <c r="B76" s="41"/>
      <c r="C76" s="42"/>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6.96" customHeight="1">
      <c r="A77" s="40"/>
      <c r="B77" s="61"/>
      <c r="C77" s="62"/>
      <c r="D77" s="62"/>
      <c r="E77" s="62"/>
      <c r="F77" s="62"/>
      <c r="G77" s="62"/>
      <c r="H77" s="62"/>
      <c r="I77" s="62"/>
      <c r="J77" s="62"/>
      <c r="K77" s="62"/>
      <c r="L77" s="136"/>
      <c r="S77" s="40"/>
      <c r="T77" s="40"/>
      <c r="U77" s="40"/>
      <c r="V77" s="40"/>
      <c r="W77" s="40"/>
      <c r="X77" s="40"/>
      <c r="Y77" s="40"/>
      <c r="Z77" s="40"/>
      <c r="AA77" s="40"/>
      <c r="AB77" s="40"/>
      <c r="AC77" s="40"/>
      <c r="AD77" s="40"/>
      <c r="AE77" s="40"/>
    </row>
    <row r="81" s="2" customFormat="1" ht="6.96" customHeight="1">
      <c r="A81" s="40"/>
      <c r="B81" s="63"/>
      <c r="C81" s="64"/>
      <c r="D81" s="64"/>
      <c r="E81" s="64"/>
      <c r="F81" s="64"/>
      <c r="G81" s="64"/>
      <c r="H81" s="64"/>
      <c r="I81" s="64"/>
      <c r="J81" s="64"/>
      <c r="K81" s="64"/>
      <c r="L81" s="136"/>
      <c r="S81" s="40"/>
      <c r="T81" s="40"/>
      <c r="U81" s="40"/>
      <c r="V81" s="40"/>
      <c r="W81" s="40"/>
      <c r="X81" s="40"/>
      <c r="Y81" s="40"/>
      <c r="Z81" s="40"/>
      <c r="AA81" s="40"/>
      <c r="AB81" s="40"/>
      <c r="AC81" s="40"/>
      <c r="AD81" s="40"/>
      <c r="AE81" s="40"/>
    </row>
    <row r="82" s="2" customFormat="1" ht="24.96" customHeight="1">
      <c r="A82" s="40"/>
      <c r="B82" s="41"/>
      <c r="C82" s="25" t="s">
        <v>101</v>
      </c>
      <c r="D82" s="42"/>
      <c r="E82" s="42"/>
      <c r="F82" s="42"/>
      <c r="G82" s="42"/>
      <c r="H82" s="42"/>
      <c r="I82" s="42"/>
      <c r="J82" s="42"/>
      <c r="K82" s="42"/>
      <c r="L82" s="13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16.5" customHeight="1">
      <c r="A85" s="40"/>
      <c r="B85" s="41"/>
      <c r="C85" s="42"/>
      <c r="D85" s="42"/>
      <c r="E85" s="162" t="str">
        <f>E7</f>
        <v>Rekonstrukce budovy ZŠ v Hrubém jeseníku</v>
      </c>
      <c r="F85" s="34"/>
      <c r="G85" s="34"/>
      <c r="H85" s="34"/>
      <c r="I85" s="42"/>
      <c r="J85" s="42"/>
      <c r="K85" s="42"/>
      <c r="L85" s="136"/>
      <c r="S85" s="40"/>
      <c r="T85" s="40"/>
      <c r="U85" s="40"/>
      <c r="V85" s="40"/>
      <c r="W85" s="40"/>
      <c r="X85" s="40"/>
      <c r="Y85" s="40"/>
      <c r="Z85" s="40"/>
      <c r="AA85" s="40"/>
      <c r="AB85" s="40"/>
      <c r="AC85" s="40"/>
      <c r="AD85" s="40"/>
      <c r="AE85" s="40"/>
    </row>
    <row r="86" s="2" customFormat="1" ht="12" customHeight="1">
      <c r="A86" s="40"/>
      <c r="B86" s="41"/>
      <c r="C86" s="34" t="s">
        <v>89</v>
      </c>
      <c r="D86" s="42"/>
      <c r="E86" s="42"/>
      <c r="F86" s="42"/>
      <c r="G86" s="42"/>
      <c r="H86" s="42"/>
      <c r="I86" s="42"/>
      <c r="J86" s="42"/>
      <c r="K86" s="42"/>
      <c r="L86" s="136"/>
      <c r="S86" s="40"/>
      <c r="T86" s="40"/>
      <c r="U86" s="40"/>
      <c r="V86" s="40"/>
      <c r="W86" s="40"/>
      <c r="X86" s="40"/>
      <c r="Y86" s="40"/>
      <c r="Z86" s="40"/>
      <c r="AA86" s="40"/>
      <c r="AB86" s="40"/>
      <c r="AC86" s="40"/>
      <c r="AD86" s="40"/>
      <c r="AE86" s="40"/>
    </row>
    <row r="87" s="2" customFormat="1" ht="16.5" customHeight="1">
      <c r="A87" s="40"/>
      <c r="B87" s="41"/>
      <c r="C87" s="42"/>
      <c r="D87" s="42"/>
      <c r="E87" s="71" t="str">
        <f>E9</f>
        <v>01 - Stavební část</v>
      </c>
      <c r="F87" s="42"/>
      <c r="G87" s="42"/>
      <c r="H87" s="42"/>
      <c r="I87" s="42"/>
      <c r="J87" s="42"/>
      <c r="K87" s="42"/>
      <c r="L87" s="136"/>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136"/>
      <c r="S88" s="40"/>
      <c r="T88" s="40"/>
      <c r="U88" s="40"/>
      <c r="V88" s="40"/>
      <c r="W88" s="40"/>
      <c r="X88" s="40"/>
      <c r="Y88" s="40"/>
      <c r="Z88" s="40"/>
      <c r="AA88" s="40"/>
      <c r="AB88" s="40"/>
      <c r="AC88" s="40"/>
      <c r="AD88" s="40"/>
      <c r="AE88" s="40"/>
    </row>
    <row r="89" s="2" customFormat="1" ht="12" customHeight="1">
      <c r="A89" s="40"/>
      <c r="B89" s="41"/>
      <c r="C89" s="34" t="s">
        <v>21</v>
      </c>
      <c r="D89" s="42"/>
      <c r="E89" s="42"/>
      <c r="F89" s="29" t="str">
        <f>F12</f>
        <v>k.ú. Hrubý Jeseník, č.p. 123, parc. č. St. 76</v>
      </c>
      <c r="G89" s="42"/>
      <c r="H89" s="42"/>
      <c r="I89" s="34" t="s">
        <v>23</v>
      </c>
      <c r="J89" s="74" t="str">
        <f>IF(J12="","",J12)</f>
        <v>13. 5. 2021</v>
      </c>
      <c r="K89" s="42"/>
      <c r="L89" s="136"/>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136"/>
      <c r="S90" s="40"/>
      <c r="T90" s="40"/>
      <c r="U90" s="40"/>
      <c r="V90" s="40"/>
      <c r="W90" s="40"/>
      <c r="X90" s="40"/>
      <c r="Y90" s="40"/>
      <c r="Z90" s="40"/>
      <c r="AA90" s="40"/>
      <c r="AB90" s="40"/>
      <c r="AC90" s="40"/>
      <c r="AD90" s="40"/>
      <c r="AE90" s="40"/>
    </row>
    <row r="91" s="2" customFormat="1" ht="15.15" customHeight="1">
      <c r="A91" s="40"/>
      <c r="B91" s="41"/>
      <c r="C91" s="34" t="s">
        <v>25</v>
      </c>
      <c r="D91" s="42"/>
      <c r="E91" s="42"/>
      <c r="F91" s="29" t="str">
        <f>E15</f>
        <v>Obec Hrubý Jeseník</v>
      </c>
      <c r="G91" s="42"/>
      <c r="H91" s="42"/>
      <c r="I91" s="34" t="s">
        <v>31</v>
      </c>
      <c r="J91" s="38" t="str">
        <f>E21</f>
        <v>ANDAMI s.r.o.</v>
      </c>
      <c r="K91" s="42"/>
      <c r="L91" s="136"/>
      <c r="S91" s="40"/>
      <c r="T91" s="40"/>
      <c r="U91" s="40"/>
      <c r="V91" s="40"/>
      <c r="W91" s="40"/>
      <c r="X91" s="40"/>
      <c r="Y91" s="40"/>
      <c r="Z91" s="40"/>
      <c r="AA91" s="40"/>
      <c r="AB91" s="40"/>
      <c r="AC91" s="40"/>
      <c r="AD91" s="40"/>
      <c r="AE91" s="40"/>
    </row>
    <row r="92" s="2" customFormat="1" ht="15.15" customHeight="1">
      <c r="A92" s="40"/>
      <c r="B92" s="41"/>
      <c r="C92" s="34" t="s">
        <v>29</v>
      </c>
      <c r="D92" s="42"/>
      <c r="E92" s="42"/>
      <c r="F92" s="29" t="str">
        <f>IF(E18="","",E18)</f>
        <v>Vyplň údaj</v>
      </c>
      <c r="G92" s="42"/>
      <c r="H92" s="42"/>
      <c r="I92" s="34" t="s">
        <v>34</v>
      </c>
      <c r="J92" s="38" t="str">
        <f>E24</f>
        <v>Michal Kubelka</v>
      </c>
      <c r="K92" s="42"/>
      <c r="L92" s="136"/>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42"/>
      <c r="J93" s="42"/>
      <c r="K93" s="42"/>
      <c r="L93" s="136"/>
      <c r="S93" s="40"/>
      <c r="T93" s="40"/>
      <c r="U93" s="40"/>
      <c r="V93" s="40"/>
      <c r="W93" s="40"/>
      <c r="X93" s="40"/>
      <c r="Y93" s="40"/>
      <c r="Z93" s="40"/>
      <c r="AA93" s="40"/>
      <c r="AB93" s="40"/>
      <c r="AC93" s="40"/>
      <c r="AD93" s="40"/>
      <c r="AE93" s="40"/>
    </row>
    <row r="94" s="11" customFormat="1" ht="29.28" customHeight="1">
      <c r="A94" s="179"/>
      <c r="B94" s="180"/>
      <c r="C94" s="181" t="s">
        <v>102</v>
      </c>
      <c r="D94" s="182" t="s">
        <v>57</v>
      </c>
      <c r="E94" s="182" t="s">
        <v>53</v>
      </c>
      <c r="F94" s="182" t="s">
        <v>54</v>
      </c>
      <c r="G94" s="182" t="s">
        <v>103</v>
      </c>
      <c r="H94" s="182" t="s">
        <v>104</v>
      </c>
      <c r="I94" s="182" t="s">
        <v>105</v>
      </c>
      <c r="J94" s="182" t="s">
        <v>93</v>
      </c>
      <c r="K94" s="183" t="s">
        <v>106</v>
      </c>
      <c r="L94" s="184"/>
      <c r="M94" s="94" t="s">
        <v>19</v>
      </c>
      <c r="N94" s="95" t="s">
        <v>42</v>
      </c>
      <c r="O94" s="95" t="s">
        <v>107</v>
      </c>
      <c r="P94" s="95" t="s">
        <v>108</v>
      </c>
      <c r="Q94" s="95" t="s">
        <v>109</v>
      </c>
      <c r="R94" s="95" t="s">
        <v>110</v>
      </c>
      <c r="S94" s="95" t="s">
        <v>111</v>
      </c>
      <c r="T94" s="96" t="s">
        <v>112</v>
      </c>
      <c r="U94" s="179"/>
      <c r="V94" s="179"/>
      <c r="W94" s="179"/>
      <c r="X94" s="179"/>
      <c r="Y94" s="179"/>
      <c r="Z94" s="179"/>
      <c r="AA94" s="179"/>
      <c r="AB94" s="179"/>
      <c r="AC94" s="179"/>
      <c r="AD94" s="179"/>
      <c r="AE94" s="179"/>
    </row>
    <row r="95" s="2" customFormat="1" ht="22.8" customHeight="1">
      <c r="A95" s="40"/>
      <c r="B95" s="41"/>
      <c r="C95" s="101" t="s">
        <v>113</v>
      </c>
      <c r="D95" s="42"/>
      <c r="E95" s="42"/>
      <c r="F95" s="42"/>
      <c r="G95" s="42"/>
      <c r="H95" s="42"/>
      <c r="I95" s="42"/>
      <c r="J95" s="185">
        <f>BK95</f>
        <v>0</v>
      </c>
      <c r="K95" s="42"/>
      <c r="L95" s="46"/>
      <c r="M95" s="97"/>
      <c r="N95" s="186"/>
      <c r="O95" s="98"/>
      <c r="P95" s="187">
        <f>P96+P519+P832</f>
        <v>0</v>
      </c>
      <c r="Q95" s="98"/>
      <c r="R95" s="187">
        <f>R96+R519+R832</f>
        <v>44.055819969999995</v>
      </c>
      <c r="S95" s="98"/>
      <c r="T95" s="188">
        <f>T96+T519+T832</f>
        <v>26.315875499999997</v>
      </c>
      <c r="U95" s="40"/>
      <c r="V95" s="40"/>
      <c r="W95" s="40"/>
      <c r="X95" s="40"/>
      <c r="Y95" s="40"/>
      <c r="Z95" s="40"/>
      <c r="AA95" s="40"/>
      <c r="AB95" s="40"/>
      <c r="AC95" s="40"/>
      <c r="AD95" s="40"/>
      <c r="AE95" s="40"/>
      <c r="AT95" s="19" t="s">
        <v>71</v>
      </c>
      <c r="AU95" s="19" t="s">
        <v>94</v>
      </c>
      <c r="BK95" s="189">
        <f>BK96+BK519+BK832</f>
        <v>0</v>
      </c>
    </row>
    <row r="96" s="12" customFormat="1" ht="25.92" customHeight="1">
      <c r="A96" s="12"/>
      <c r="B96" s="190"/>
      <c r="C96" s="191"/>
      <c r="D96" s="192" t="s">
        <v>71</v>
      </c>
      <c r="E96" s="193" t="s">
        <v>179</v>
      </c>
      <c r="F96" s="193" t="s">
        <v>180</v>
      </c>
      <c r="G96" s="191"/>
      <c r="H96" s="191"/>
      <c r="I96" s="194"/>
      <c r="J96" s="195">
        <f>BK96</f>
        <v>0</v>
      </c>
      <c r="K96" s="191"/>
      <c r="L96" s="196"/>
      <c r="M96" s="197"/>
      <c r="N96" s="198"/>
      <c r="O96" s="198"/>
      <c r="P96" s="199">
        <f>P97+P121+P143+P162+P359+P492+P515</f>
        <v>0</v>
      </c>
      <c r="Q96" s="198"/>
      <c r="R96" s="199">
        <f>R97+R121+R143+R162+R359+R492+R515</f>
        <v>41.806249809999997</v>
      </c>
      <c r="S96" s="198"/>
      <c r="T96" s="200">
        <f>T97+T121+T143+T162+T359+T492+T515</f>
        <v>25.644452999999999</v>
      </c>
      <c r="U96" s="12"/>
      <c r="V96" s="12"/>
      <c r="W96" s="12"/>
      <c r="X96" s="12"/>
      <c r="Y96" s="12"/>
      <c r="Z96" s="12"/>
      <c r="AA96" s="12"/>
      <c r="AB96" s="12"/>
      <c r="AC96" s="12"/>
      <c r="AD96" s="12"/>
      <c r="AE96" s="12"/>
      <c r="AR96" s="201" t="s">
        <v>79</v>
      </c>
      <c r="AT96" s="202" t="s">
        <v>71</v>
      </c>
      <c r="AU96" s="202" t="s">
        <v>72</v>
      </c>
      <c r="AY96" s="201" t="s">
        <v>116</v>
      </c>
      <c r="BK96" s="203">
        <f>BK97+BK121+BK143+BK162+BK359+BK492+BK515</f>
        <v>0</v>
      </c>
    </row>
    <row r="97" s="12" customFormat="1" ht="22.8" customHeight="1">
      <c r="A97" s="12"/>
      <c r="B97" s="190"/>
      <c r="C97" s="191"/>
      <c r="D97" s="192" t="s">
        <v>71</v>
      </c>
      <c r="E97" s="204" t="s">
        <v>79</v>
      </c>
      <c r="F97" s="204" t="s">
        <v>181</v>
      </c>
      <c r="G97" s="191"/>
      <c r="H97" s="191"/>
      <c r="I97" s="194"/>
      <c r="J97" s="205">
        <f>BK97</f>
        <v>0</v>
      </c>
      <c r="K97" s="191"/>
      <c r="L97" s="196"/>
      <c r="M97" s="197"/>
      <c r="N97" s="198"/>
      <c r="O97" s="198"/>
      <c r="P97" s="199">
        <f>SUM(P98:P120)</f>
        <v>0</v>
      </c>
      <c r="Q97" s="198"/>
      <c r="R97" s="199">
        <f>SUM(R98:R120)</f>
        <v>0</v>
      </c>
      <c r="S97" s="198"/>
      <c r="T97" s="200">
        <f>SUM(T98:T120)</f>
        <v>0</v>
      </c>
      <c r="U97" s="12"/>
      <c r="V97" s="12"/>
      <c r="W97" s="12"/>
      <c r="X97" s="12"/>
      <c r="Y97" s="12"/>
      <c r="Z97" s="12"/>
      <c r="AA97" s="12"/>
      <c r="AB97" s="12"/>
      <c r="AC97" s="12"/>
      <c r="AD97" s="12"/>
      <c r="AE97" s="12"/>
      <c r="AR97" s="201" t="s">
        <v>79</v>
      </c>
      <c r="AT97" s="202" t="s">
        <v>71</v>
      </c>
      <c r="AU97" s="202" t="s">
        <v>79</v>
      </c>
      <c r="AY97" s="201" t="s">
        <v>116</v>
      </c>
      <c r="BK97" s="203">
        <f>SUM(BK98:BK120)</f>
        <v>0</v>
      </c>
    </row>
    <row r="98" s="2" customFormat="1" ht="24.15" customHeight="1">
      <c r="A98" s="40"/>
      <c r="B98" s="41"/>
      <c r="C98" s="206" t="s">
        <v>79</v>
      </c>
      <c r="D98" s="206" t="s">
        <v>119</v>
      </c>
      <c r="E98" s="207" t="s">
        <v>182</v>
      </c>
      <c r="F98" s="208" t="s">
        <v>183</v>
      </c>
      <c r="G98" s="209" t="s">
        <v>184</v>
      </c>
      <c r="H98" s="210">
        <v>16.681000000000001</v>
      </c>
      <c r="I98" s="211"/>
      <c r="J98" s="212">
        <f>ROUND(I98*H98,2)</f>
        <v>0</v>
      </c>
      <c r="K98" s="208" t="s">
        <v>185</v>
      </c>
      <c r="L98" s="46"/>
      <c r="M98" s="213" t="s">
        <v>19</v>
      </c>
      <c r="N98" s="214" t="s">
        <v>43</v>
      </c>
      <c r="O98" s="86"/>
      <c r="P98" s="215">
        <f>O98*H98</f>
        <v>0</v>
      </c>
      <c r="Q98" s="215">
        <v>0</v>
      </c>
      <c r="R98" s="215">
        <f>Q98*H98</f>
        <v>0</v>
      </c>
      <c r="S98" s="215">
        <v>0</v>
      </c>
      <c r="T98" s="216">
        <f>S98*H98</f>
        <v>0</v>
      </c>
      <c r="U98" s="40"/>
      <c r="V98" s="40"/>
      <c r="W98" s="40"/>
      <c r="X98" s="40"/>
      <c r="Y98" s="40"/>
      <c r="Z98" s="40"/>
      <c r="AA98" s="40"/>
      <c r="AB98" s="40"/>
      <c r="AC98" s="40"/>
      <c r="AD98" s="40"/>
      <c r="AE98" s="40"/>
      <c r="AR98" s="217" t="s">
        <v>135</v>
      </c>
      <c r="AT98" s="217" t="s">
        <v>119</v>
      </c>
      <c r="AU98" s="217" t="s">
        <v>81</v>
      </c>
      <c r="AY98" s="19" t="s">
        <v>116</v>
      </c>
      <c r="BE98" s="218">
        <f>IF(N98="základní",J98,0)</f>
        <v>0</v>
      </c>
      <c r="BF98" s="218">
        <f>IF(N98="snížená",J98,0)</f>
        <v>0</v>
      </c>
      <c r="BG98" s="218">
        <f>IF(N98="zákl. přenesená",J98,0)</f>
        <v>0</v>
      </c>
      <c r="BH98" s="218">
        <f>IF(N98="sníž. přenesená",J98,0)</f>
        <v>0</v>
      </c>
      <c r="BI98" s="218">
        <f>IF(N98="nulová",J98,0)</f>
        <v>0</v>
      </c>
      <c r="BJ98" s="19" t="s">
        <v>79</v>
      </c>
      <c r="BK98" s="218">
        <f>ROUND(I98*H98,2)</f>
        <v>0</v>
      </c>
      <c r="BL98" s="19" t="s">
        <v>135</v>
      </c>
      <c r="BM98" s="217" t="s">
        <v>186</v>
      </c>
    </row>
    <row r="99" s="2" customFormat="1">
      <c r="A99" s="40"/>
      <c r="B99" s="41"/>
      <c r="C99" s="42"/>
      <c r="D99" s="224" t="s">
        <v>187</v>
      </c>
      <c r="E99" s="42"/>
      <c r="F99" s="225" t="s">
        <v>188</v>
      </c>
      <c r="G99" s="42"/>
      <c r="H99" s="42"/>
      <c r="I99" s="226"/>
      <c r="J99" s="42"/>
      <c r="K99" s="42"/>
      <c r="L99" s="46"/>
      <c r="M99" s="227"/>
      <c r="N99" s="228"/>
      <c r="O99" s="86"/>
      <c r="P99" s="86"/>
      <c r="Q99" s="86"/>
      <c r="R99" s="86"/>
      <c r="S99" s="86"/>
      <c r="T99" s="87"/>
      <c r="U99" s="40"/>
      <c r="V99" s="40"/>
      <c r="W99" s="40"/>
      <c r="X99" s="40"/>
      <c r="Y99" s="40"/>
      <c r="Z99" s="40"/>
      <c r="AA99" s="40"/>
      <c r="AB99" s="40"/>
      <c r="AC99" s="40"/>
      <c r="AD99" s="40"/>
      <c r="AE99" s="40"/>
      <c r="AT99" s="19" t="s">
        <v>187</v>
      </c>
      <c r="AU99" s="19" t="s">
        <v>81</v>
      </c>
    </row>
    <row r="100" s="2" customFormat="1">
      <c r="A100" s="40"/>
      <c r="B100" s="41"/>
      <c r="C100" s="42"/>
      <c r="D100" s="229" t="s">
        <v>189</v>
      </c>
      <c r="E100" s="42"/>
      <c r="F100" s="230" t="s">
        <v>190</v>
      </c>
      <c r="G100" s="42"/>
      <c r="H100" s="42"/>
      <c r="I100" s="226"/>
      <c r="J100" s="42"/>
      <c r="K100" s="42"/>
      <c r="L100" s="46"/>
      <c r="M100" s="227"/>
      <c r="N100" s="228"/>
      <c r="O100" s="86"/>
      <c r="P100" s="86"/>
      <c r="Q100" s="86"/>
      <c r="R100" s="86"/>
      <c r="S100" s="86"/>
      <c r="T100" s="87"/>
      <c r="U100" s="40"/>
      <c r="V100" s="40"/>
      <c r="W100" s="40"/>
      <c r="X100" s="40"/>
      <c r="Y100" s="40"/>
      <c r="Z100" s="40"/>
      <c r="AA100" s="40"/>
      <c r="AB100" s="40"/>
      <c r="AC100" s="40"/>
      <c r="AD100" s="40"/>
      <c r="AE100" s="40"/>
      <c r="AT100" s="19" t="s">
        <v>189</v>
      </c>
      <c r="AU100" s="19" t="s">
        <v>81</v>
      </c>
    </row>
    <row r="101" s="13" customFormat="1">
      <c r="A101" s="13"/>
      <c r="B101" s="231"/>
      <c r="C101" s="232"/>
      <c r="D101" s="229" t="s">
        <v>191</v>
      </c>
      <c r="E101" s="233" t="s">
        <v>19</v>
      </c>
      <c r="F101" s="234" t="s">
        <v>192</v>
      </c>
      <c r="G101" s="232"/>
      <c r="H101" s="233" t="s">
        <v>19</v>
      </c>
      <c r="I101" s="235"/>
      <c r="J101" s="232"/>
      <c r="K101" s="232"/>
      <c r="L101" s="236"/>
      <c r="M101" s="237"/>
      <c r="N101" s="238"/>
      <c r="O101" s="238"/>
      <c r="P101" s="238"/>
      <c r="Q101" s="238"/>
      <c r="R101" s="238"/>
      <c r="S101" s="238"/>
      <c r="T101" s="239"/>
      <c r="U101" s="13"/>
      <c r="V101" s="13"/>
      <c r="W101" s="13"/>
      <c r="X101" s="13"/>
      <c r="Y101" s="13"/>
      <c r="Z101" s="13"/>
      <c r="AA101" s="13"/>
      <c r="AB101" s="13"/>
      <c r="AC101" s="13"/>
      <c r="AD101" s="13"/>
      <c r="AE101" s="13"/>
      <c r="AT101" s="240" t="s">
        <v>191</v>
      </c>
      <c r="AU101" s="240" t="s">
        <v>81</v>
      </c>
      <c r="AV101" s="13" t="s">
        <v>79</v>
      </c>
      <c r="AW101" s="13" t="s">
        <v>33</v>
      </c>
      <c r="AX101" s="13" t="s">
        <v>72</v>
      </c>
      <c r="AY101" s="240" t="s">
        <v>116</v>
      </c>
    </row>
    <row r="102" s="14" customFormat="1">
      <c r="A102" s="14"/>
      <c r="B102" s="241"/>
      <c r="C102" s="242"/>
      <c r="D102" s="229" t="s">
        <v>191</v>
      </c>
      <c r="E102" s="243" t="s">
        <v>19</v>
      </c>
      <c r="F102" s="244" t="s">
        <v>193</v>
      </c>
      <c r="G102" s="242"/>
      <c r="H102" s="245">
        <v>16.681000000000001</v>
      </c>
      <c r="I102" s="246"/>
      <c r="J102" s="242"/>
      <c r="K102" s="242"/>
      <c r="L102" s="247"/>
      <c r="M102" s="248"/>
      <c r="N102" s="249"/>
      <c r="O102" s="249"/>
      <c r="P102" s="249"/>
      <c r="Q102" s="249"/>
      <c r="R102" s="249"/>
      <c r="S102" s="249"/>
      <c r="T102" s="250"/>
      <c r="U102" s="14"/>
      <c r="V102" s="14"/>
      <c r="W102" s="14"/>
      <c r="X102" s="14"/>
      <c r="Y102" s="14"/>
      <c r="Z102" s="14"/>
      <c r="AA102" s="14"/>
      <c r="AB102" s="14"/>
      <c r="AC102" s="14"/>
      <c r="AD102" s="14"/>
      <c r="AE102" s="14"/>
      <c r="AT102" s="251" t="s">
        <v>191</v>
      </c>
      <c r="AU102" s="251" t="s">
        <v>81</v>
      </c>
      <c r="AV102" s="14" t="s">
        <v>81</v>
      </c>
      <c r="AW102" s="14" t="s">
        <v>33</v>
      </c>
      <c r="AX102" s="14" t="s">
        <v>79</v>
      </c>
      <c r="AY102" s="251" t="s">
        <v>116</v>
      </c>
    </row>
    <row r="103" s="2" customFormat="1" ht="33" customHeight="1">
      <c r="A103" s="40"/>
      <c r="B103" s="41"/>
      <c r="C103" s="206" t="s">
        <v>81</v>
      </c>
      <c r="D103" s="206" t="s">
        <v>119</v>
      </c>
      <c r="E103" s="207" t="s">
        <v>194</v>
      </c>
      <c r="F103" s="208" t="s">
        <v>195</v>
      </c>
      <c r="G103" s="209" t="s">
        <v>184</v>
      </c>
      <c r="H103" s="210">
        <v>16.681000000000001</v>
      </c>
      <c r="I103" s="211"/>
      <c r="J103" s="212">
        <f>ROUND(I103*H103,2)</f>
        <v>0</v>
      </c>
      <c r="K103" s="208" t="s">
        <v>196</v>
      </c>
      <c r="L103" s="46"/>
      <c r="M103" s="213" t="s">
        <v>19</v>
      </c>
      <c r="N103" s="214" t="s">
        <v>43</v>
      </c>
      <c r="O103" s="86"/>
      <c r="P103" s="215">
        <f>O103*H103</f>
        <v>0</v>
      </c>
      <c r="Q103" s="215">
        <v>0</v>
      </c>
      <c r="R103" s="215">
        <f>Q103*H103</f>
        <v>0</v>
      </c>
      <c r="S103" s="215">
        <v>0</v>
      </c>
      <c r="T103" s="216">
        <f>S103*H103</f>
        <v>0</v>
      </c>
      <c r="U103" s="40"/>
      <c r="V103" s="40"/>
      <c r="W103" s="40"/>
      <c r="X103" s="40"/>
      <c r="Y103" s="40"/>
      <c r="Z103" s="40"/>
      <c r="AA103" s="40"/>
      <c r="AB103" s="40"/>
      <c r="AC103" s="40"/>
      <c r="AD103" s="40"/>
      <c r="AE103" s="40"/>
      <c r="AR103" s="217" t="s">
        <v>135</v>
      </c>
      <c r="AT103" s="217" t="s">
        <v>119</v>
      </c>
      <c r="AU103" s="217" t="s">
        <v>81</v>
      </c>
      <c r="AY103" s="19" t="s">
        <v>116</v>
      </c>
      <c r="BE103" s="218">
        <f>IF(N103="základní",J103,0)</f>
        <v>0</v>
      </c>
      <c r="BF103" s="218">
        <f>IF(N103="snížená",J103,0)</f>
        <v>0</v>
      </c>
      <c r="BG103" s="218">
        <f>IF(N103="zákl. přenesená",J103,0)</f>
        <v>0</v>
      </c>
      <c r="BH103" s="218">
        <f>IF(N103="sníž. přenesená",J103,0)</f>
        <v>0</v>
      </c>
      <c r="BI103" s="218">
        <f>IF(N103="nulová",J103,0)</f>
        <v>0</v>
      </c>
      <c r="BJ103" s="19" t="s">
        <v>79</v>
      </c>
      <c r="BK103" s="218">
        <f>ROUND(I103*H103,2)</f>
        <v>0</v>
      </c>
      <c r="BL103" s="19" t="s">
        <v>135</v>
      </c>
      <c r="BM103" s="217" t="s">
        <v>197</v>
      </c>
    </row>
    <row r="104" s="2" customFormat="1">
      <c r="A104" s="40"/>
      <c r="B104" s="41"/>
      <c r="C104" s="42"/>
      <c r="D104" s="224" t="s">
        <v>187</v>
      </c>
      <c r="E104" s="42"/>
      <c r="F104" s="225" t="s">
        <v>198</v>
      </c>
      <c r="G104" s="42"/>
      <c r="H104" s="42"/>
      <c r="I104" s="226"/>
      <c r="J104" s="42"/>
      <c r="K104" s="42"/>
      <c r="L104" s="46"/>
      <c r="M104" s="227"/>
      <c r="N104" s="228"/>
      <c r="O104" s="86"/>
      <c r="P104" s="86"/>
      <c r="Q104" s="86"/>
      <c r="R104" s="86"/>
      <c r="S104" s="86"/>
      <c r="T104" s="87"/>
      <c r="U104" s="40"/>
      <c r="V104" s="40"/>
      <c r="W104" s="40"/>
      <c r="X104" s="40"/>
      <c r="Y104" s="40"/>
      <c r="Z104" s="40"/>
      <c r="AA104" s="40"/>
      <c r="AB104" s="40"/>
      <c r="AC104" s="40"/>
      <c r="AD104" s="40"/>
      <c r="AE104" s="40"/>
      <c r="AT104" s="19" t="s">
        <v>187</v>
      </c>
      <c r="AU104" s="19" t="s">
        <v>81</v>
      </c>
    </row>
    <row r="105" s="2" customFormat="1" ht="33" customHeight="1">
      <c r="A105" s="40"/>
      <c r="B105" s="41"/>
      <c r="C105" s="206" t="s">
        <v>132</v>
      </c>
      <c r="D105" s="206" t="s">
        <v>119</v>
      </c>
      <c r="E105" s="207" t="s">
        <v>199</v>
      </c>
      <c r="F105" s="208" t="s">
        <v>200</v>
      </c>
      <c r="G105" s="209" t="s">
        <v>184</v>
      </c>
      <c r="H105" s="210">
        <v>33.362000000000002</v>
      </c>
      <c r="I105" s="211"/>
      <c r="J105" s="212">
        <f>ROUND(I105*H105,2)</f>
        <v>0</v>
      </c>
      <c r="K105" s="208" t="s">
        <v>196</v>
      </c>
      <c r="L105" s="46"/>
      <c r="M105" s="213" t="s">
        <v>19</v>
      </c>
      <c r="N105" s="214" t="s">
        <v>43</v>
      </c>
      <c r="O105" s="86"/>
      <c r="P105" s="215">
        <f>O105*H105</f>
        <v>0</v>
      </c>
      <c r="Q105" s="215">
        <v>0</v>
      </c>
      <c r="R105" s="215">
        <f>Q105*H105</f>
        <v>0</v>
      </c>
      <c r="S105" s="215">
        <v>0</v>
      </c>
      <c r="T105" s="216">
        <f>S105*H105</f>
        <v>0</v>
      </c>
      <c r="U105" s="40"/>
      <c r="V105" s="40"/>
      <c r="W105" s="40"/>
      <c r="X105" s="40"/>
      <c r="Y105" s="40"/>
      <c r="Z105" s="40"/>
      <c r="AA105" s="40"/>
      <c r="AB105" s="40"/>
      <c r="AC105" s="40"/>
      <c r="AD105" s="40"/>
      <c r="AE105" s="40"/>
      <c r="AR105" s="217" t="s">
        <v>135</v>
      </c>
      <c r="AT105" s="217" t="s">
        <v>119</v>
      </c>
      <c r="AU105" s="217" t="s">
        <v>81</v>
      </c>
      <c r="AY105" s="19" t="s">
        <v>116</v>
      </c>
      <c r="BE105" s="218">
        <f>IF(N105="základní",J105,0)</f>
        <v>0</v>
      </c>
      <c r="BF105" s="218">
        <f>IF(N105="snížená",J105,0)</f>
        <v>0</v>
      </c>
      <c r="BG105" s="218">
        <f>IF(N105="zákl. přenesená",J105,0)</f>
        <v>0</v>
      </c>
      <c r="BH105" s="218">
        <f>IF(N105="sníž. přenesená",J105,0)</f>
        <v>0</v>
      </c>
      <c r="BI105" s="218">
        <f>IF(N105="nulová",J105,0)</f>
        <v>0</v>
      </c>
      <c r="BJ105" s="19" t="s">
        <v>79</v>
      </c>
      <c r="BK105" s="218">
        <f>ROUND(I105*H105,2)</f>
        <v>0</v>
      </c>
      <c r="BL105" s="19" t="s">
        <v>135</v>
      </c>
      <c r="BM105" s="217" t="s">
        <v>201</v>
      </c>
    </row>
    <row r="106" s="2" customFormat="1">
      <c r="A106" s="40"/>
      <c r="B106" s="41"/>
      <c r="C106" s="42"/>
      <c r="D106" s="224" t="s">
        <v>187</v>
      </c>
      <c r="E106" s="42"/>
      <c r="F106" s="225" t="s">
        <v>202</v>
      </c>
      <c r="G106" s="42"/>
      <c r="H106" s="42"/>
      <c r="I106" s="226"/>
      <c r="J106" s="42"/>
      <c r="K106" s="42"/>
      <c r="L106" s="46"/>
      <c r="M106" s="227"/>
      <c r="N106" s="228"/>
      <c r="O106" s="86"/>
      <c r="P106" s="86"/>
      <c r="Q106" s="86"/>
      <c r="R106" s="86"/>
      <c r="S106" s="86"/>
      <c r="T106" s="87"/>
      <c r="U106" s="40"/>
      <c r="V106" s="40"/>
      <c r="W106" s="40"/>
      <c r="X106" s="40"/>
      <c r="Y106" s="40"/>
      <c r="Z106" s="40"/>
      <c r="AA106" s="40"/>
      <c r="AB106" s="40"/>
      <c r="AC106" s="40"/>
      <c r="AD106" s="40"/>
      <c r="AE106" s="40"/>
      <c r="AT106" s="19" t="s">
        <v>187</v>
      </c>
      <c r="AU106" s="19" t="s">
        <v>81</v>
      </c>
    </row>
    <row r="107" s="14" customFormat="1">
      <c r="A107" s="14"/>
      <c r="B107" s="241"/>
      <c r="C107" s="242"/>
      <c r="D107" s="229" t="s">
        <v>191</v>
      </c>
      <c r="E107" s="243" t="s">
        <v>19</v>
      </c>
      <c r="F107" s="244" t="s">
        <v>203</v>
      </c>
      <c r="G107" s="242"/>
      <c r="H107" s="245">
        <v>33.362000000000002</v>
      </c>
      <c r="I107" s="246"/>
      <c r="J107" s="242"/>
      <c r="K107" s="242"/>
      <c r="L107" s="247"/>
      <c r="M107" s="248"/>
      <c r="N107" s="249"/>
      <c r="O107" s="249"/>
      <c r="P107" s="249"/>
      <c r="Q107" s="249"/>
      <c r="R107" s="249"/>
      <c r="S107" s="249"/>
      <c r="T107" s="250"/>
      <c r="U107" s="14"/>
      <c r="V107" s="14"/>
      <c r="W107" s="14"/>
      <c r="X107" s="14"/>
      <c r="Y107" s="14"/>
      <c r="Z107" s="14"/>
      <c r="AA107" s="14"/>
      <c r="AB107" s="14"/>
      <c r="AC107" s="14"/>
      <c r="AD107" s="14"/>
      <c r="AE107" s="14"/>
      <c r="AT107" s="251" t="s">
        <v>191</v>
      </c>
      <c r="AU107" s="251" t="s">
        <v>81</v>
      </c>
      <c r="AV107" s="14" t="s">
        <v>81</v>
      </c>
      <c r="AW107" s="14" t="s">
        <v>33</v>
      </c>
      <c r="AX107" s="14" t="s">
        <v>79</v>
      </c>
      <c r="AY107" s="251" t="s">
        <v>116</v>
      </c>
    </row>
    <row r="108" s="2" customFormat="1" ht="24.15" customHeight="1">
      <c r="A108" s="40"/>
      <c r="B108" s="41"/>
      <c r="C108" s="206" t="s">
        <v>135</v>
      </c>
      <c r="D108" s="206" t="s">
        <v>119</v>
      </c>
      <c r="E108" s="207" t="s">
        <v>204</v>
      </c>
      <c r="F108" s="208" t="s">
        <v>205</v>
      </c>
      <c r="G108" s="209" t="s">
        <v>184</v>
      </c>
      <c r="H108" s="210">
        <v>16.681000000000001</v>
      </c>
      <c r="I108" s="211"/>
      <c r="J108" s="212">
        <f>ROUND(I108*H108,2)</f>
        <v>0</v>
      </c>
      <c r="K108" s="208" t="s">
        <v>196</v>
      </c>
      <c r="L108" s="46"/>
      <c r="M108" s="213" t="s">
        <v>19</v>
      </c>
      <c r="N108" s="214" t="s">
        <v>43</v>
      </c>
      <c r="O108" s="86"/>
      <c r="P108" s="215">
        <f>O108*H108</f>
        <v>0</v>
      </c>
      <c r="Q108" s="215">
        <v>0</v>
      </c>
      <c r="R108" s="215">
        <f>Q108*H108</f>
        <v>0</v>
      </c>
      <c r="S108" s="215">
        <v>0</v>
      </c>
      <c r="T108" s="216">
        <f>S108*H108</f>
        <v>0</v>
      </c>
      <c r="U108" s="40"/>
      <c r="V108" s="40"/>
      <c r="W108" s="40"/>
      <c r="X108" s="40"/>
      <c r="Y108" s="40"/>
      <c r="Z108" s="40"/>
      <c r="AA108" s="40"/>
      <c r="AB108" s="40"/>
      <c r="AC108" s="40"/>
      <c r="AD108" s="40"/>
      <c r="AE108" s="40"/>
      <c r="AR108" s="217" t="s">
        <v>135</v>
      </c>
      <c r="AT108" s="217" t="s">
        <v>119</v>
      </c>
      <c r="AU108" s="217" t="s">
        <v>81</v>
      </c>
      <c r="AY108" s="19" t="s">
        <v>116</v>
      </c>
      <c r="BE108" s="218">
        <f>IF(N108="základní",J108,0)</f>
        <v>0</v>
      </c>
      <c r="BF108" s="218">
        <f>IF(N108="snížená",J108,0)</f>
        <v>0</v>
      </c>
      <c r="BG108" s="218">
        <f>IF(N108="zákl. přenesená",J108,0)</f>
        <v>0</v>
      </c>
      <c r="BH108" s="218">
        <f>IF(N108="sníž. přenesená",J108,0)</f>
        <v>0</v>
      </c>
      <c r="BI108" s="218">
        <f>IF(N108="nulová",J108,0)</f>
        <v>0</v>
      </c>
      <c r="BJ108" s="19" t="s">
        <v>79</v>
      </c>
      <c r="BK108" s="218">
        <f>ROUND(I108*H108,2)</f>
        <v>0</v>
      </c>
      <c r="BL108" s="19" t="s">
        <v>135</v>
      </c>
      <c r="BM108" s="217" t="s">
        <v>206</v>
      </c>
    </row>
    <row r="109" s="2" customFormat="1">
      <c r="A109" s="40"/>
      <c r="B109" s="41"/>
      <c r="C109" s="42"/>
      <c r="D109" s="224" t="s">
        <v>187</v>
      </c>
      <c r="E109" s="42"/>
      <c r="F109" s="225" t="s">
        <v>207</v>
      </c>
      <c r="G109" s="42"/>
      <c r="H109" s="42"/>
      <c r="I109" s="226"/>
      <c r="J109" s="42"/>
      <c r="K109" s="42"/>
      <c r="L109" s="46"/>
      <c r="M109" s="227"/>
      <c r="N109" s="228"/>
      <c r="O109" s="86"/>
      <c r="P109" s="86"/>
      <c r="Q109" s="86"/>
      <c r="R109" s="86"/>
      <c r="S109" s="86"/>
      <c r="T109" s="87"/>
      <c r="U109" s="40"/>
      <c r="V109" s="40"/>
      <c r="W109" s="40"/>
      <c r="X109" s="40"/>
      <c r="Y109" s="40"/>
      <c r="Z109" s="40"/>
      <c r="AA109" s="40"/>
      <c r="AB109" s="40"/>
      <c r="AC109" s="40"/>
      <c r="AD109" s="40"/>
      <c r="AE109" s="40"/>
      <c r="AT109" s="19" t="s">
        <v>187</v>
      </c>
      <c r="AU109" s="19" t="s">
        <v>81</v>
      </c>
    </row>
    <row r="110" s="2" customFormat="1">
      <c r="A110" s="40"/>
      <c r="B110" s="41"/>
      <c r="C110" s="42"/>
      <c r="D110" s="229" t="s">
        <v>189</v>
      </c>
      <c r="E110" s="42"/>
      <c r="F110" s="230" t="s">
        <v>208</v>
      </c>
      <c r="G110" s="42"/>
      <c r="H110" s="42"/>
      <c r="I110" s="226"/>
      <c r="J110" s="42"/>
      <c r="K110" s="42"/>
      <c r="L110" s="46"/>
      <c r="M110" s="227"/>
      <c r="N110" s="228"/>
      <c r="O110" s="86"/>
      <c r="P110" s="86"/>
      <c r="Q110" s="86"/>
      <c r="R110" s="86"/>
      <c r="S110" s="86"/>
      <c r="T110" s="87"/>
      <c r="U110" s="40"/>
      <c r="V110" s="40"/>
      <c r="W110" s="40"/>
      <c r="X110" s="40"/>
      <c r="Y110" s="40"/>
      <c r="Z110" s="40"/>
      <c r="AA110" s="40"/>
      <c r="AB110" s="40"/>
      <c r="AC110" s="40"/>
      <c r="AD110" s="40"/>
      <c r="AE110" s="40"/>
      <c r="AT110" s="19" t="s">
        <v>189</v>
      </c>
      <c r="AU110" s="19" t="s">
        <v>81</v>
      </c>
    </row>
    <row r="111" s="2" customFormat="1" ht="37.8" customHeight="1">
      <c r="A111" s="40"/>
      <c r="B111" s="41"/>
      <c r="C111" s="206" t="s">
        <v>115</v>
      </c>
      <c r="D111" s="206" t="s">
        <v>119</v>
      </c>
      <c r="E111" s="207" t="s">
        <v>209</v>
      </c>
      <c r="F111" s="208" t="s">
        <v>210</v>
      </c>
      <c r="G111" s="209" t="s">
        <v>184</v>
      </c>
      <c r="H111" s="210">
        <v>16.681000000000001</v>
      </c>
      <c r="I111" s="211"/>
      <c r="J111" s="212">
        <f>ROUND(I111*H111,2)</f>
        <v>0</v>
      </c>
      <c r="K111" s="208" t="s">
        <v>196</v>
      </c>
      <c r="L111" s="46"/>
      <c r="M111" s="213" t="s">
        <v>19</v>
      </c>
      <c r="N111" s="214" t="s">
        <v>43</v>
      </c>
      <c r="O111" s="86"/>
      <c r="P111" s="215">
        <f>O111*H111</f>
        <v>0</v>
      </c>
      <c r="Q111" s="215">
        <v>0</v>
      </c>
      <c r="R111" s="215">
        <f>Q111*H111</f>
        <v>0</v>
      </c>
      <c r="S111" s="215">
        <v>0</v>
      </c>
      <c r="T111" s="216">
        <f>S111*H111</f>
        <v>0</v>
      </c>
      <c r="U111" s="40"/>
      <c r="V111" s="40"/>
      <c r="W111" s="40"/>
      <c r="X111" s="40"/>
      <c r="Y111" s="40"/>
      <c r="Z111" s="40"/>
      <c r="AA111" s="40"/>
      <c r="AB111" s="40"/>
      <c r="AC111" s="40"/>
      <c r="AD111" s="40"/>
      <c r="AE111" s="40"/>
      <c r="AR111" s="217" t="s">
        <v>135</v>
      </c>
      <c r="AT111" s="217" t="s">
        <v>119</v>
      </c>
      <c r="AU111" s="217" t="s">
        <v>81</v>
      </c>
      <c r="AY111" s="19" t="s">
        <v>116</v>
      </c>
      <c r="BE111" s="218">
        <f>IF(N111="základní",J111,0)</f>
        <v>0</v>
      </c>
      <c r="BF111" s="218">
        <f>IF(N111="snížená",J111,0)</f>
        <v>0</v>
      </c>
      <c r="BG111" s="218">
        <f>IF(N111="zákl. přenesená",J111,0)</f>
        <v>0</v>
      </c>
      <c r="BH111" s="218">
        <f>IF(N111="sníž. přenesená",J111,0)</f>
        <v>0</v>
      </c>
      <c r="BI111" s="218">
        <f>IF(N111="nulová",J111,0)</f>
        <v>0</v>
      </c>
      <c r="BJ111" s="19" t="s">
        <v>79</v>
      </c>
      <c r="BK111" s="218">
        <f>ROUND(I111*H111,2)</f>
        <v>0</v>
      </c>
      <c r="BL111" s="19" t="s">
        <v>135</v>
      </c>
      <c r="BM111" s="217" t="s">
        <v>211</v>
      </c>
    </row>
    <row r="112" s="2" customFormat="1">
      <c r="A112" s="40"/>
      <c r="B112" s="41"/>
      <c r="C112" s="42"/>
      <c r="D112" s="224" t="s">
        <v>187</v>
      </c>
      <c r="E112" s="42"/>
      <c r="F112" s="225" t="s">
        <v>212</v>
      </c>
      <c r="G112" s="42"/>
      <c r="H112" s="42"/>
      <c r="I112" s="226"/>
      <c r="J112" s="42"/>
      <c r="K112" s="42"/>
      <c r="L112" s="46"/>
      <c r="M112" s="227"/>
      <c r="N112" s="228"/>
      <c r="O112" s="86"/>
      <c r="P112" s="86"/>
      <c r="Q112" s="86"/>
      <c r="R112" s="86"/>
      <c r="S112" s="86"/>
      <c r="T112" s="87"/>
      <c r="U112" s="40"/>
      <c r="V112" s="40"/>
      <c r="W112" s="40"/>
      <c r="X112" s="40"/>
      <c r="Y112" s="40"/>
      <c r="Z112" s="40"/>
      <c r="AA112" s="40"/>
      <c r="AB112" s="40"/>
      <c r="AC112" s="40"/>
      <c r="AD112" s="40"/>
      <c r="AE112" s="40"/>
      <c r="AT112" s="19" t="s">
        <v>187</v>
      </c>
      <c r="AU112" s="19" t="s">
        <v>81</v>
      </c>
    </row>
    <row r="113" s="2" customFormat="1">
      <c r="A113" s="40"/>
      <c r="B113" s="41"/>
      <c r="C113" s="42"/>
      <c r="D113" s="229" t="s">
        <v>189</v>
      </c>
      <c r="E113" s="42"/>
      <c r="F113" s="230" t="s">
        <v>213</v>
      </c>
      <c r="G113" s="42"/>
      <c r="H113" s="42"/>
      <c r="I113" s="226"/>
      <c r="J113" s="42"/>
      <c r="K113" s="42"/>
      <c r="L113" s="46"/>
      <c r="M113" s="227"/>
      <c r="N113" s="228"/>
      <c r="O113" s="86"/>
      <c r="P113" s="86"/>
      <c r="Q113" s="86"/>
      <c r="R113" s="86"/>
      <c r="S113" s="86"/>
      <c r="T113" s="87"/>
      <c r="U113" s="40"/>
      <c r="V113" s="40"/>
      <c r="W113" s="40"/>
      <c r="X113" s="40"/>
      <c r="Y113" s="40"/>
      <c r="Z113" s="40"/>
      <c r="AA113" s="40"/>
      <c r="AB113" s="40"/>
      <c r="AC113" s="40"/>
      <c r="AD113" s="40"/>
      <c r="AE113" s="40"/>
      <c r="AT113" s="19" t="s">
        <v>189</v>
      </c>
      <c r="AU113" s="19" t="s">
        <v>81</v>
      </c>
    </row>
    <row r="114" s="2" customFormat="1" ht="24.15" customHeight="1">
      <c r="A114" s="40"/>
      <c r="B114" s="41"/>
      <c r="C114" s="206" t="s">
        <v>142</v>
      </c>
      <c r="D114" s="206" t="s">
        <v>119</v>
      </c>
      <c r="E114" s="207" t="s">
        <v>214</v>
      </c>
      <c r="F114" s="208" t="s">
        <v>215</v>
      </c>
      <c r="G114" s="209" t="s">
        <v>184</v>
      </c>
      <c r="H114" s="210">
        <v>16.681000000000001</v>
      </c>
      <c r="I114" s="211"/>
      <c r="J114" s="212">
        <f>ROUND(I114*H114,2)</f>
        <v>0</v>
      </c>
      <c r="K114" s="208" t="s">
        <v>196</v>
      </c>
      <c r="L114" s="46"/>
      <c r="M114" s="213" t="s">
        <v>19</v>
      </c>
      <c r="N114" s="214" t="s">
        <v>43</v>
      </c>
      <c r="O114" s="86"/>
      <c r="P114" s="215">
        <f>O114*H114</f>
        <v>0</v>
      </c>
      <c r="Q114" s="215">
        <v>0</v>
      </c>
      <c r="R114" s="215">
        <f>Q114*H114</f>
        <v>0</v>
      </c>
      <c r="S114" s="215">
        <v>0</v>
      </c>
      <c r="T114" s="216">
        <f>S114*H114</f>
        <v>0</v>
      </c>
      <c r="U114" s="40"/>
      <c r="V114" s="40"/>
      <c r="W114" s="40"/>
      <c r="X114" s="40"/>
      <c r="Y114" s="40"/>
      <c r="Z114" s="40"/>
      <c r="AA114" s="40"/>
      <c r="AB114" s="40"/>
      <c r="AC114" s="40"/>
      <c r="AD114" s="40"/>
      <c r="AE114" s="40"/>
      <c r="AR114" s="217" t="s">
        <v>135</v>
      </c>
      <c r="AT114" s="217" t="s">
        <v>119</v>
      </c>
      <c r="AU114" s="217" t="s">
        <v>81</v>
      </c>
      <c r="AY114" s="19" t="s">
        <v>116</v>
      </c>
      <c r="BE114" s="218">
        <f>IF(N114="základní",J114,0)</f>
        <v>0</v>
      </c>
      <c r="BF114" s="218">
        <f>IF(N114="snížená",J114,0)</f>
        <v>0</v>
      </c>
      <c r="BG114" s="218">
        <f>IF(N114="zákl. přenesená",J114,0)</f>
        <v>0</v>
      </c>
      <c r="BH114" s="218">
        <f>IF(N114="sníž. přenesená",J114,0)</f>
        <v>0</v>
      </c>
      <c r="BI114" s="218">
        <f>IF(N114="nulová",J114,0)</f>
        <v>0</v>
      </c>
      <c r="BJ114" s="19" t="s">
        <v>79</v>
      </c>
      <c r="BK114" s="218">
        <f>ROUND(I114*H114,2)</f>
        <v>0</v>
      </c>
      <c r="BL114" s="19" t="s">
        <v>135</v>
      </c>
      <c r="BM114" s="217" t="s">
        <v>216</v>
      </c>
    </row>
    <row r="115" s="2" customFormat="1">
      <c r="A115" s="40"/>
      <c r="B115" s="41"/>
      <c r="C115" s="42"/>
      <c r="D115" s="224" t="s">
        <v>187</v>
      </c>
      <c r="E115" s="42"/>
      <c r="F115" s="225" t="s">
        <v>217</v>
      </c>
      <c r="G115" s="42"/>
      <c r="H115" s="42"/>
      <c r="I115" s="226"/>
      <c r="J115" s="42"/>
      <c r="K115" s="42"/>
      <c r="L115" s="46"/>
      <c r="M115" s="227"/>
      <c r="N115" s="228"/>
      <c r="O115" s="86"/>
      <c r="P115" s="86"/>
      <c r="Q115" s="86"/>
      <c r="R115" s="86"/>
      <c r="S115" s="86"/>
      <c r="T115" s="87"/>
      <c r="U115" s="40"/>
      <c r="V115" s="40"/>
      <c r="W115" s="40"/>
      <c r="X115" s="40"/>
      <c r="Y115" s="40"/>
      <c r="Z115" s="40"/>
      <c r="AA115" s="40"/>
      <c r="AB115" s="40"/>
      <c r="AC115" s="40"/>
      <c r="AD115" s="40"/>
      <c r="AE115" s="40"/>
      <c r="AT115" s="19" t="s">
        <v>187</v>
      </c>
      <c r="AU115" s="19" t="s">
        <v>81</v>
      </c>
    </row>
    <row r="116" s="2" customFormat="1">
      <c r="A116" s="40"/>
      <c r="B116" s="41"/>
      <c r="C116" s="42"/>
      <c r="D116" s="229" t="s">
        <v>189</v>
      </c>
      <c r="E116" s="42"/>
      <c r="F116" s="230" t="s">
        <v>218</v>
      </c>
      <c r="G116" s="42"/>
      <c r="H116" s="42"/>
      <c r="I116" s="226"/>
      <c r="J116" s="42"/>
      <c r="K116" s="42"/>
      <c r="L116" s="46"/>
      <c r="M116" s="227"/>
      <c r="N116" s="228"/>
      <c r="O116" s="86"/>
      <c r="P116" s="86"/>
      <c r="Q116" s="86"/>
      <c r="R116" s="86"/>
      <c r="S116" s="86"/>
      <c r="T116" s="87"/>
      <c r="U116" s="40"/>
      <c r="V116" s="40"/>
      <c r="W116" s="40"/>
      <c r="X116" s="40"/>
      <c r="Y116" s="40"/>
      <c r="Z116" s="40"/>
      <c r="AA116" s="40"/>
      <c r="AB116" s="40"/>
      <c r="AC116" s="40"/>
      <c r="AD116" s="40"/>
      <c r="AE116" s="40"/>
      <c r="AT116" s="19" t="s">
        <v>189</v>
      </c>
      <c r="AU116" s="19" t="s">
        <v>81</v>
      </c>
    </row>
    <row r="117" s="2" customFormat="1" ht="24.15" customHeight="1">
      <c r="A117" s="40"/>
      <c r="B117" s="41"/>
      <c r="C117" s="206" t="s">
        <v>148</v>
      </c>
      <c r="D117" s="206" t="s">
        <v>119</v>
      </c>
      <c r="E117" s="207" t="s">
        <v>219</v>
      </c>
      <c r="F117" s="208" t="s">
        <v>220</v>
      </c>
      <c r="G117" s="209" t="s">
        <v>221</v>
      </c>
      <c r="H117" s="210">
        <v>30.026</v>
      </c>
      <c r="I117" s="211"/>
      <c r="J117" s="212">
        <f>ROUND(I117*H117,2)</f>
        <v>0</v>
      </c>
      <c r="K117" s="208" t="s">
        <v>196</v>
      </c>
      <c r="L117" s="46"/>
      <c r="M117" s="213" t="s">
        <v>19</v>
      </c>
      <c r="N117" s="214" t="s">
        <v>43</v>
      </c>
      <c r="O117" s="86"/>
      <c r="P117" s="215">
        <f>O117*H117</f>
        <v>0</v>
      </c>
      <c r="Q117" s="215">
        <v>0</v>
      </c>
      <c r="R117" s="215">
        <f>Q117*H117</f>
        <v>0</v>
      </c>
      <c r="S117" s="215">
        <v>0</v>
      </c>
      <c r="T117" s="216">
        <f>S117*H117</f>
        <v>0</v>
      </c>
      <c r="U117" s="40"/>
      <c r="V117" s="40"/>
      <c r="W117" s="40"/>
      <c r="X117" s="40"/>
      <c r="Y117" s="40"/>
      <c r="Z117" s="40"/>
      <c r="AA117" s="40"/>
      <c r="AB117" s="40"/>
      <c r="AC117" s="40"/>
      <c r="AD117" s="40"/>
      <c r="AE117" s="40"/>
      <c r="AR117" s="217" t="s">
        <v>135</v>
      </c>
      <c r="AT117" s="217" t="s">
        <v>119</v>
      </c>
      <c r="AU117" s="217" t="s">
        <v>81</v>
      </c>
      <c r="AY117" s="19" t="s">
        <v>116</v>
      </c>
      <c r="BE117" s="218">
        <f>IF(N117="základní",J117,0)</f>
        <v>0</v>
      </c>
      <c r="BF117" s="218">
        <f>IF(N117="snížená",J117,0)</f>
        <v>0</v>
      </c>
      <c r="BG117" s="218">
        <f>IF(N117="zákl. přenesená",J117,0)</f>
        <v>0</v>
      </c>
      <c r="BH117" s="218">
        <f>IF(N117="sníž. přenesená",J117,0)</f>
        <v>0</v>
      </c>
      <c r="BI117" s="218">
        <f>IF(N117="nulová",J117,0)</f>
        <v>0</v>
      </c>
      <c r="BJ117" s="19" t="s">
        <v>79</v>
      </c>
      <c r="BK117" s="218">
        <f>ROUND(I117*H117,2)</f>
        <v>0</v>
      </c>
      <c r="BL117" s="19" t="s">
        <v>135</v>
      </c>
      <c r="BM117" s="217" t="s">
        <v>222</v>
      </c>
    </row>
    <row r="118" s="2" customFormat="1">
      <c r="A118" s="40"/>
      <c r="B118" s="41"/>
      <c r="C118" s="42"/>
      <c r="D118" s="224" t="s">
        <v>187</v>
      </c>
      <c r="E118" s="42"/>
      <c r="F118" s="225" t="s">
        <v>223</v>
      </c>
      <c r="G118" s="42"/>
      <c r="H118" s="42"/>
      <c r="I118" s="226"/>
      <c r="J118" s="42"/>
      <c r="K118" s="42"/>
      <c r="L118" s="46"/>
      <c r="M118" s="227"/>
      <c r="N118" s="228"/>
      <c r="O118" s="86"/>
      <c r="P118" s="86"/>
      <c r="Q118" s="86"/>
      <c r="R118" s="86"/>
      <c r="S118" s="86"/>
      <c r="T118" s="87"/>
      <c r="U118" s="40"/>
      <c r="V118" s="40"/>
      <c r="W118" s="40"/>
      <c r="X118" s="40"/>
      <c r="Y118" s="40"/>
      <c r="Z118" s="40"/>
      <c r="AA118" s="40"/>
      <c r="AB118" s="40"/>
      <c r="AC118" s="40"/>
      <c r="AD118" s="40"/>
      <c r="AE118" s="40"/>
      <c r="AT118" s="19" t="s">
        <v>187</v>
      </c>
      <c r="AU118" s="19" t="s">
        <v>81</v>
      </c>
    </row>
    <row r="119" s="2" customFormat="1">
      <c r="A119" s="40"/>
      <c r="B119" s="41"/>
      <c r="C119" s="42"/>
      <c r="D119" s="229" t="s">
        <v>189</v>
      </c>
      <c r="E119" s="42"/>
      <c r="F119" s="230" t="s">
        <v>224</v>
      </c>
      <c r="G119" s="42"/>
      <c r="H119" s="42"/>
      <c r="I119" s="226"/>
      <c r="J119" s="42"/>
      <c r="K119" s="42"/>
      <c r="L119" s="46"/>
      <c r="M119" s="227"/>
      <c r="N119" s="228"/>
      <c r="O119" s="86"/>
      <c r="P119" s="86"/>
      <c r="Q119" s="86"/>
      <c r="R119" s="86"/>
      <c r="S119" s="86"/>
      <c r="T119" s="87"/>
      <c r="U119" s="40"/>
      <c r="V119" s="40"/>
      <c r="W119" s="40"/>
      <c r="X119" s="40"/>
      <c r="Y119" s="40"/>
      <c r="Z119" s="40"/>
      <c r="AA119" s="40"/>
      <c r="AB119" s="40"/>
      <c r="AC119" s="40"/>
      <c r="AD119" s="40"/>
      <c r="AE119" s="40"/>
      <c r="AT119" s="19" t="s">
        <v>189</v>
      </c>
      <c r="AU119" s="19" t="s">
        <v>81</v>
      </c>
    </row>
    <row r="120" s="14" customFormat="1">
      <c r="A120" s="14"/>
      <c r="B120" s="241"/>
      <c r="C120" s="242"/>
      <c r="D120" s="229" t="s">
        <v>191</v>
      </c>
      <c r="E120" s="243" t="s">
        <v>19</v>
      </c>
      <c r="F120" s="244" t="s">
        <v>225</v>
      </c>
      <c r="G120" s="242"/>
      <c r="H120" s="245">
        <v>30.026</v>
      </c>
      <c r="I120" s="246"/>
      <c r="J120" s="242"/>
      <c r="K120" s="242"/>
      <c r="L120" s="247"/>
      <c r="M120" s="248"/>
      <c r="N120" s="249"/>
      <c r="O120" s="249"/>
      <c r="P120" s="249"/>
      <c r="Q120" s="249"/>
      <c r="R120" s="249"/>
      <c r="S120" s="249"/>
      <c r="T120" s="250"/>
      <c r="U120" s="14"/>
      <c r="V120" s="14"/>
      <c r="W120" s="14"/>
      <c r="X120" s="14"/>
      <c r="Y120" s="14"/>
      <c r="Z120" s="14"/>
      <c r="AA120" s="14"/>
      <c r="AB120" s="14"/>
      <c r="AC120" s="14"/>
      <c r="AD120" s="14"/>
      <c r="AE120" s="14"/>
      <c r="AT120" s="251" t="s">
        <v>191</v>
      </c>
      <c r="AU120" s="251" t="s">
        <v>81</v>
      </c>
      <c r="AV120" s="14" t="s">
        <v>81</v>
      </c>
      <c r="AW120" s="14" t="s">
        <v>33</v>
      </c>
      <c r="AX120" s="14" t="s">
        <v>79</v>
      </c>
      <c r="AY120" s="251" t="s">
        <v>116</v>
      </c>
    </row>
    <row r="121" s="12" customFormat="1" ht="22.8" customHeight="1">
      <c r="A121" s="12"/>
      <c r="B121" s="190"/>
      <c r="C121" s="191"/>
      <c r="D121" s="192" t="s">
        <v>71</v>
      </c>
      <c r="E121" s="204" t="s">
        <v>81</v>
      </c>
      <c r="F121" s="204" t="s">
        <v>226</v>
      </c>
      <c r="G121" s="191"/>
      <c r="H121" s="191"/>
      <c r="I121" s="194"/>
      <c r="J121" s="205">
        <f>BK121</f>
        <v>0</v>
      </c>
      <c r="K121" s="191"/>
      <c r="L121" s="196"/>
      <c r="M121" s="197"/>
      <c r="N121" s="198"/>
      <c r="O121" s="198"/>
      <c r="P121" s="199">
        <f>SUM(P122:P142)</f>
        <v>0</v>
      </c>
      <c r="Q121" s="198"/>
      <c r="R121" s="199">
        <f>SUM(R122:R142)</f>
        <v>6.6165431999999988</v>
      </c>
      <c r="S121" s="198"/>
      <c r="T121" s="200">
        <f>SUM(T122:T142)</f>
        <v>0</v>
      </c>
      <c r="U121" s="12"/>
      <c r="V121" s="12"/>
      <c r="W121" s="12"/>
      <c r="X121" s="12"/>
      <c r="Y121" s="12"/>
      <c r="Z121" s="12"/>
      <c r="AA121" s="12"/>
      <c r="AB121" s="12"/>
      <c r="AC121" s="12"/>
      <c r="AD121" s="12"/>
      <c r="AE121" s="12"/>
      <c r="AR121" s="201" t="s">
        <v>79</v>
      </c>
      <c r="AT121" s="202" t="s">
        <v>71</v>
      </c>
      <c r="AU121" s="202" t="s">
        <v>79</v>
      </c>
      <c r="AY121" s="201" t="s">
        <v>116</v>
      </c>
      <c r="BK121" s="203">
        <f>SUM(BK122:BK142)</f>
        <v>0</v>
      </c>
    </row>
    <row r="122" s="2" customFormat="1" ht="16.5" customHeight="1">
      <c r="A122" s="40"/>
      <c r="B122" s="41"/>
      <c r="C122" s="206" t="s">
        <v>154</v>
      </c>
      <c r="D122" s="206" t="s">
        <v>119</v>
      </c>
      <c r="E122" s="207" t="s">
        <v>227</v>
      </c>
      <c r="F122" s="208" t="s">
        <v>228</v>
      </c>
      <c r="G122" s="209" t="s">
        <v>184</v>
      </c>
      <c r="H122" s="210">
        <v>2.8599999999999999</v>
      </c>
      <c r="I122" s="211"/>
      <c r="J122" s="212">
        <f>ROUND(I122*H122,2)</f>
        <v>0</v>
      </c>
      <c r="K122" s="208" t="s">
        <v>196</v>
      </c>
      <c r="L122" s="46"/>
      <c r="M122" s="213" t="s">
        <v>19</v>
      </c>
      <c r="N122" s="214" t="s">
        <v>43</v>
      </c>
      <c r="O122" s="86"/>
      <c r="P122" s="215">
        <f>O122*H122</f>
        <v>0</v>
      </c>
      <c r="Q122" s="215">
        <v>2.3010199999999998</v>
      </c>
      <c r="R122" s="215">
        <f>Q122*H122</f>
        <v>6.5809171999999991</v>
      </c>
      <c r="S122" s="215">
        <v>0</v>
      </c>
      <c r="T122" s="216">
        <f>S122*H122</f>
        <v>0</v>
      </c>
      <c r="U122" s="40"/>
      <c r="V122" s="40"/>
      <c r="W122" s="40"/>
      <c r="X122" s="40"/>
      <c r="Y122" s="40"/>
      <c r="Z122" s="40"/>
      <c r="AA122" s="40"/>
      <c r="AB122" s="40"/>
      <c r="AC122" s="40"/>
      <c r="AD122" s="40"/>
      <c r="AE122" s="40"/>
      <c r="AR122" s="217" t="s">
        <v>135</v>
      </c>
      <c r="AT122" s="217" t="s">
        <v>119</v>
      </c>
      <c r="AU122" s="217" t="s">
        <v>81</v>
      </c>
      <c r="AY122" s="19" t="s">
        <v>116</v>
      </c>
      <c r="BE122" s="218">
        <f>IF(N122="základní",J122,0)</f>
        <v>0</v>
      </c>
      <c r="BF122" s="218">
        <f>IF(N122="snížená",J122,0)</f>
        <v>0</v>
      </c>
      <c r="BG122" s="218">
        <f>IF(N122="zákl. přenesená",J122,0)</f>
        <v>0</v>
      </c>
      <c r="BH122" s="218">
        <f>IF(N122="sníž. přenesená",J122,0)</f>
        <v>0</v>
      </c>
      <c r="BI122" s="218">
        <f>IF(N122="nulová",J122,0)</f>
        <v>0</v>
      </c>
      <c r="BJ122" s="19" t="s">
        <v>79</v>
      </c>
      <c r="BK122" s="218">
        <f>ROUND(I122*H122,2)</f>
        <v>0</v>
      </c>
      <c r="BL122" s="19" t="s">
        <v>135</v>
      </c>
      <c r="BM122" s="217" t="s">
        <v>229</v>
      </c>
    </row>
    <row r="123" s="2" customFormat="1">
      <c r="A123" s="40"/>
      <c r="B123" s="41"/>
      <c r="C123" s="42"/>
      <c r="D123" s="224" t="s">
        <v>187</v>
      </c>
      <c r="E123" s="42"/>
      <c r="F123" s="225" t="s">
        <v>230</v>
      </c>
      <c r="G123" s="42"/>
      <c r="H123" s="42"/>
      <c r="I123" s="226"/>
      <c r="J123" s="42"/>
      <c r="K123" s="42"/>
      <c r="L123" s="46"/>
      <c r="M123" s="227"/>
      <c r="N123" s="228"/>
      <c r="O123" s="86"/>
      <c r="P123" s="86"/>
      <c r="Q123" s="86"/>
      <c r="R123" s="86"/>
      <c r="S123" s="86"/>
      <c r="T123" s="87"/>
      <c r="U123" s="40"/>
      <c r="V123" s="40"/>
      <c r="W123" s="40"/>
      <c r="X123" s="40"/>
      <c r="Y123" s="40"/>
      <c r="Z123" s="40"/>
      <c r="AA123" s="40"/>
      <c r="AB123" s="40"/>
      <c r="AC123" s="40"/>
      <c r="AD123" s="40"/>
      <c r="AE123" s="40"/>
      <c r="AT123" s="19" t="s">
        <v>187</v>
      </c>
      <c r="AU123" s="19" t="s">
        <v>81</v>
      </c>
    </row>
    <row r="124" s="2" customFormat="1">
      <c r="A124" s="40"/>
      <c r="B124" s="41"/>
      <c r="C124" s="42"/>
      <c r="D124" s="229" t="s">
        <v>189</v>
      </c>
      <c r="E124" s="42"/>
      <c r="F124" s="230" t="s">
        <v>231</v>
      </c>
      <c r="G124" s="42"/>
      <c r="H124" s="42"/>
      <c r="I124" s="226"/>
      <c r="J124" s="42"/>
      <c r="K124" s="42"/>
      <c r="L124" s="46"/>
      <c r="M124" s="227"/>
      <c r="N124" s="228"/>
      <c r="O124" s="86"/>
      <c r="P124" s="86"/>
      <c r="Q124" s="86"/>
      <c r="R124" s="86"/>
      <c r="S124" s="86"/>
      <c r="T124" s="87"/>
      <c r="U124" s="40"/>
      <c r="V124" s="40"/>
      <c r="W124" s="40"/>
      <c r="X124" s="40"/>
      <c r="Y124" s="40"/>
      <c r="Z124" s="40"/>
      <c r="AA124" s="40"/>
      <c r="AB124" s="40"/>
      <c r="AC124" s="40"/>
      <c r="AD124" s="40"/>
      <c r="AE124" s="40"/>
      <c r="AT124" s="19" t="s">
        <v>189</v>
      </c>
      <c r="AU124" s="19" t="s">
        <v>81</v>
      </c>
    </row>
    <row r="125" s="13" customFormat="1">
      <c r="A125" s="13"/>
      <c r="B125" s="231"/>
      <c r="C125" s="232"/>
      <c r="D125" s="229" t="s">
        <v>191</v>
      </c>
      <c r="E125" s="233" t="s">
        <v>19</v>
      </c>
      <c r="F125" s="234" t="s">
        <v>232</v>
      </c>
      <c r="G125" s="232"/>
      <c r="H125" s="233" t="s">
        <v>19</v>
      </c>
      <c r="I125" s="235"/>
      <c r="J125" s="232"/>
      <c r="K125" s="232"/>
      <c r="L125" s="236"/>
      <c r="M125" s="237"/>
      <c r="N125" s="238"/>
      <c r="O125" s="238"/>
      <c r="P125" s="238"/>
      <c r="Q125" s="238"/>
      <c r="R125" s="238"/>
      <c r="S125" s="238"/>
      <c r="T125" s="239"/>
      <c r="U125" s="13"/>
      <c r="V125" s="13"/>
      <c r="W125" s="13"/>
      <c r="X125" s="13"/>
      <c r="Y125" s="13"/>
      <c r="Z125" s="13"/>
      <c r="AA125" s="13"/>
      <c r="AB125" s="13"/>
      <c r="AC125" s="13"/>
      <c r="AD125" s="13"/>
      <c r="AE125" s="13"/>
      <c r="AT125" s="240" t="s">
        <v>191</v>
      </c>
      <c r="AU125" s="240" t="s">
        <v>81</v>
      </c>
      <c r="AV125" s="13" t="s">
        <v>79</v>
      </c>
      <c r="AW125" s="13" t="s">
        <v>33</v>
      </c>
      <c r="AX125" s="13" t="s">
        <v>72</v>
      </c>
      <c r="AY125" s="240" t="s">
        <v>116</v>
      </c>
    </row>
    <row r="126" s="14" customFormat="1">
      <c r="A126" s="14"/>
      <c r="B126" s="241"/>
      <c r="C126" s="242"/>
      <c r="D126" s="229" t="s">
        <v>191</v>
      </c>
      <c r="E126" s="243" t="s">
        <v>19</v>
      </c>
      <c r="F126" s="244" t="s">
        <v>233</v>
      </c>
      <c r="G126" s="242"/>
      <c r="H126" s="245">
        <v>2.8599999999999999</v>
      </c>
      <c r="I126" s="246"/>
      <c r="J126" s="242"/>
      <c r="K126" s="242"/>
      <c r="L126" s="247"/>
      <c r="M126" s="248"/>
      <c r="N126" s="249"/>
      <c r="O126" s="249"/>
      <c r="P126" s="249"/>
      <c r="Q126" s="249"/>
      <c r="R126" s="249"/>
      <c r="S126" s="249"/>
      <c r="T126" s="250"/>
      <c r="U126" s="14"/>
      <c r="V126" s="14"/>
      <c r="W126" s="14"/>
      <c r="X126" s="14"/>
      <c r="Y126" s="14"/>
      <c r="Z126" s="14"/>
      <c r="AA126" s="14"/>
      <c r="AB126" s="14"/>
      <c r="AC126" s="14"/>
      <c r="AD126" s="14"/>
      <c r="AE126" s="14"/>
      <c r="AT126" s="251" t="s">
        <v>191</v>
      </c>
      <c r="AU126" s="251" t="s">
        <v>81</v>
      </c>
      <c r="AV126" s="14" t="s">
        <v>81</v>
      </c>
      <c r="AW126" s="14" t="s">
        <v>33</v>
      </c>
      <c r="AX126" s="14" t="s">
        <v>79</v>
      </c>
      <c r="AY126" s="251" t="s">
        <v>116</v>
      </c>
    </row>
    <row r="127" s="2" customFormat="1" ht="24.15" customHeight="1">
      <c r="A127" s="40"/>
      <c r="B127" s="41"/>
      <c r="C127" s="206" t="s">
        <v>158</v>
      </c>
      <c r="D127" s="206" t="s">
        <v>119</v>
      </c>
      <c r="E127" s="207" t="s">
        <v>234</v>
      </c>
      <c r="F127" s="208" t="s">
        <v>235</v>
      </c>
      <c r="G127" s="209" t="s">
        <v>236</v>
      </c>
      <c r="H127" s="210">
        <v>23.829999999999998</v>
      </c>
      <c r="I127" s="211"/>
      <c r="J127" s="212">
        <f>ROUND(I127*H127,2)</f>
        <v>0</v>
      </c>
      <c r="K127" s="208" t="s">
        <v>196</v>
      </c>
      <c r="L127" s="46"/>
      <c r="M127" s="213" t="s">
        <v>19</v>
      </c>
      <c r="N127" s="214" t="s">
        <v>43</v>
      </c>
      <c r="O127" s="86"/>
      <c r="P127" s="215">
        <f>O127*H127</f>
        <v>0</v>
      </c>
      <c r="Q127" s="215">
        <v>0.00017000000000000001</v>
      </c>
      <c r="R127" s="215">
        <f>Q127*H127</f>
        <v>0.0040511000000000002</v>
      </c>
      <c r="S127" s="215">
        <v>0</v>
      </c>
      <c r="T127" s="216">
        <f>S127*H127</f>
        <v>0</v>
      </c>
      <c r="U127" s="40"/>
      <c r="V127" s="40"/>
      <c r="W127" s="40"/>
      <c r="X127" s="40"/>
      <c r="Y127" s="40"/>
      <c r="Z127" s="40"/>
      <c r="AA127" s="40"/>
      <c r="AB127" s="40"/>
      <c r="AC127" s="40"/>
      <c r="AD127" s="40"/>
      <c r="AE127" s="40"/>
      <c r="AR127" s="217" t="s">
        <v>135</v>
      </c>
      <c r="AT127" s="217" t="s">
        <v>119</v>
      </c>
      <c r="AU127" s="217" t="s">
        <v>81</v>
      </c>
      <c r="AY127" s="19" t="s">
        <v>116</v>
      </c>
      <c r="BE127" s="218">
        <f>IF(N127="základní",J127,0)</f>
        <v>0</v>
      </c>
      <c r="BF127" s="218">
        <f>IF(N127="snížená",J127,0)</f>
        <v>0</v>
      </c>
      <c r="BG127" s="218">
        <f>IF(N127="zákl. přenesená",J127,0)</f>
        <v>0</v>
      </c>
      <c r="BH127" s="218">
        <f>IF(N127="sníž. přenesená",J127,0)</f>
        <v>0</v>
      </c>
      <c r="BI127" s="218">
        <f>IF(N127="nulová",J127,0)</f>
        <v>0</v>
      </c>
      <c r="BJ127" s="19" t="s">
        <v>79</v>
      </c>
      <c r="BK127" s="218">
        <f>ROUND(I127*H127,2)</f>
        <v>0</v>
      </c>
      <c r="BL127" s="19" t="s">
        <v>135</v>
      </c>
      <c r="BM127" s="217" t="s">
        <v>237</v>
      </c>
    </row>
    <row r="128" s="2" customFormat="1">
      <c r="A128" s="40"/>
      <c r="B128" s="41"/>
      <c r="C128" s="42"/>
      <c r="D128" s="224" t="s">
        <v>187</v>
      </c>
      <c r="E128" s="42"/>
      <c r="F128" s="225" t="s">
        <v>238</v>
      </c>
      <c r="G128" s="42"/>
      <c r="H128" s="42"/>
      <c r="I128" s="226"/>
      <c r="J128" s="42"/>
      <c r="K128" s="42"/>
      <c r="L128" s="46"/>
      <c r="M128" s="227"/>
      <c r="N128" s="228"/>
      <c r="O128" s="86"/>
      <c r="P128" s="86"/>
      <c r="Q128" s="86"/>
      <c r="R128" s="86"/>
      <c r="S128" s="86"/>
      <c r="T128" s="87"/>
      <c r="U128" s="40"/>
      <c r="V128" s="40"/>
      <c r="W128" s="40"/>
      <c r="X128" s="40"/>
      <c r="Y128" s="40"/>
      <c r="Z128" s="40"/>
      <c r="AA128" s="40"/>
      <c r="AB128" s="40"/>
      <c r="AC128" s="40"/>
      <c r="AD128" s="40"/>
      <c r="AE128" s="40"/>
      <c r="AT128" s="19" t="s">
        <v>187</v>
      </c>
      <c r="AU128" s="19" t="s">
        <v>81</v>
      </c>
    </row>
    <row r="129" s="2" customFormat="1">
      <c r="A129" s="40"/>
      <c r="B129" s="41"/>
      <c r="C129" s="42"/>
      <c r="D129" s="229" t="s">
        <v>189</v>
      </c>
      <c r="E129" s="42"/>
      <c r="F129" s="230" t="s">
        <v>239</v>
      </c>
      <c r="G129" s="42"/>
      <c r="H129" s="42"/>
      <c r="I129" s="226"/>
      <c r="J129" s="42"/>
      <c r="K129" s="42"/>
      <c r="L129" s="46"/>
      <c r="M129" s="227"/>
      <c r="N129" s="228"/>
      <c r="O129" s="86"/>
      <c r="P129" s="86"/>
      <c r="Q129" s="86"/>
      <c r="R129" s="86"/>
      <c r="S129" s="86"/>
      <c r="T129" s="87"/>
      <c r="U129" s="40"/>
      <c r="V129" s="40"/>
      <c r="W129" s="40"/>
      <c r="X129" s="40"/>
      <c r="Y129" s="40"/>
      <c r="Z129" s="40"/>
      <c r="AA129" s="40"/>
      <c r="AB129" s="40"/>
      <c r="AC129" s="40"/>
      <c r="AD129" s="40"/>
      <c r="AE129" s="40"/>
      <c r="AT129" s="19" t="s">
        <v>189</v>
      </c>
      <c r="AU129" s="19" t="s">
        <v>81</v>
      </c>
    </row>
    <row r="130" s="14" customFormat="1">
      <c r="A130" s="14"/>
      <c r="B130" s="241"/>
      <c r="C130" s="242"/>
      <c r="D130" s="229" t="s">
        <v>191</v>
      </c>
      <c r="E130" s="243" t="s">
        <v>19</v>
      </c>
      <c r="F130" s="244" t="s">
        <v>240</v>
      </c>
      <c r="G130" s="242"/>
      <c r="H130" s="245">
        <v>23.829999999999998</v>
      </c>
      <c r="I130" s="246"/>
      <c r="J130" s="242"/>
      <c r="K130" s="242"/>
      <c r="L130" s="247"/>
      <c r="M130" s="248"/>
      <c r="N130" s="249"/>
      <c r="O130" s="249"/>
      <c r="P130" s="249"/>
      <c r="Q130" s="249"/>
      <c r="R130" s="249"/>
      <c r="S130" s="249"/>
      <c r="T130" s="250"/>
      <c r="U130" s="14"/>
      <c r="V130" s="14"/>
      <c r="W130" s="14"/>
      <c r="X130" s="14"/>
      <c r="Y130" s="14"/>
      <c r="Z130" s="14"/>
      <c r="AA130" s="14"/>
      <c r="AB130" s="14"/>
      <c r="AC130" s="14"/>
      <c r="AD130" s="14"/>
      <c r="AE130" s="14"/>
      <c r="AT130" s="251" t="s">
        <v>191</v>
      </c>
      <c r="AU130" s="251" t="s">
        <v>81</v>
      </c>
      <c r="AV130" s="14" t="s">
        <v>81</v>
      </c>
      <c r="AW130" s="14" t="s">
        <v>33</v>
      </c>
      <c r="AX130" s="14" t="s">
        <v>79</v>
      </c>
      <c r="AY130" s="251" t="s">
        <v>116</v>
      </c>
    </row>
    <row r="131" s="2" customFormat="1" ht="16.5" customHeight="1">
      <c r="A131" s="40"/>
      <c r="B131" s="41"/>
      <c r="C131" s="252" t="s">
        <v>241</v>
      </c>
      <c r="D131" s="252" t="s">
        <v>242</v>
      </c>
      <c r="E131" s="253" t="s">
        <v>243</v>
      </c>
      <c r="F131" s="254" t="s">
        <v>244</v>
      </c>
      <c r="G131" s="255" t="s">
        <v>236</v>
      </c>
      <c r="H131" s="256">
        <v>27.405000000000001</v>
      </c>
      <c r="I131" s="257"/>
      <c r="J131" s="258">
        <f>ROUND(I131*H131,2)</f>
        <v>0</v>
      </c>
      <c r="K131" s="254" t="s">
        <v>196</v>
      </c>
      <c r="L131" s="259"/>
      <c r="M131" s="260" t="s">
        <v>19</v>
      </c>
      <c r="N131" s="261" t="s">
        <v>43</v>
      </c>
      <c r="O131" s="86"/>
      <c r="P131" s="215">
        <f>O131*H131</f>
        <v>0</v>
      </c>
      <c r="Q131" s="215">
        <v>0.00029999999999999997</v>
      </c>
      <c r="R131" s="215">
        <f>Q131*H131</f>
        <v>0.0082214999999999996</v>
      </c>
      <c r="S131" s="215">
        <v>0</v>
      </c>
      <c r="T131" s="216">
        <f>S131*H131</f>
        <v>0</v>
      </c>
      <c r="U131" s="40"/>
      <c r="V131" s="40"/>
      <c r="W131" s="40"/>
      <c r="X131" s="40"/>
      <c r="Y131" s="40"/>
      <c r="Z131" s="40"/>
      <c r="AA131" s="40"/>
      <c r="AB131" s="40"/>
      <c r="AC131" s="40"/>
      <c r="AD131" s="40"/>
      <c r="AE131" s="40"/>
      <c r="AR131" s="217" t="s">
        <v>154</v>
      </c>
      <c r="AT131" s="217" t="s">
        <v>242</v>
      </c>
      <c r="AU131" s="217" t="s">
        <v>81</v>
      </c>
      <c r="AY131" s="19" t="s">
        <v>116</v>
      </c>
      <c r="BE131" s="218">
        <f>IF(N131="základní",J131,0)</f>
        <v>0</v>
      </c>
      <c r="BF131" s="218">
        <f>IF(N131="snížená",J131,0)</f>
        <v>0</v>
      </c>
      <c r="BG131" s="218">
        <f>IF(N131="zákl. přenesená",J131,0)</f>
        <v>0</v>
      </c>
      <c r="BH131" s="218">
        <f>IF(N131="sníž. přenesená",J131,0)</f>
        <v>0</v>
      </c>
      <c r="BI131" s="218">
        <f>IF(N131="nulová",J131,0)</f>
        <v>0</v>
      </c>
      <c r="BJ131" s="19" t="s">
        <v>79</v>
      </c>
      <c r="BK131" s="218">
        <f>ROUND(I131*H131,2)</f>
        <v>0</v>
      </c>
      <c r="BL131" s="19" t="s">
        <v>135</v>
      </c>
      <c r="BM131" s="217" t="s">
        <v>245</v>
      </c>
    </row>
    <row r="132" s="14" customFormat="1">
      <c r="A132" s="14"/>
      <c r="B132" s="241"/>
      <c r="C132" s="242"/>
      <c r="D132" s="229" t="s">
        <v>191</v>
      </c>
      <c r="E132" s="242"/>
      <c r="F132" s="244" t="s">
        <v>246</v>
      </c>
      <c r="G132" s="242"/>
      <c r="H132" s="245">
        <v>27.405000000000001</v>
      </c>
      <c r="I132" s="246"/>
      <c r="J132" s="242"/>
      <c r="K132" s="242"/>
      <c r="L132" s="247"/>
      <c r="M132" s="248"/>
      <c r="N132" s="249"/>
      <c r="O132" s="249"/>
      <c r="P132" s="249"/>
      <c r="Q132" s="249"/>
      <c r="R132" s="249"/>
      <c r="S132" s="249"/>
      <c r="T132" s="250"/>
      <c r="U132" s="14"/>
      <c r="V132" s="14"/>
      <c r="W132" s="14"/>
      <c r="X132" s="14"/>
      <c r="Y132" s="14"/>
      <c r="Z132" s="14"/>
      <c r="AA132" s="14"/>
      <c r="AB132" s="14"/>
      <c r="AC132" s="14"/>
      <c r="AD132" s="14"/>
      <c r="AE132" s="14"/>
      <c r="AT132" s="251" t="s">
        <v>191</v>
      </c>
      <c r="AU132" s="251" t="s">
        <v>81</v>
      </c>
      <c r="AV132" s="14" t="s">
        <v>81</v>
      </c>
      <c r="AW132" s="14" t="s">
        <v>4</v>
      </c>
      <c r="AX132" s="14" t="s">
        <v>79</v>
      </c>
      <c r="AY132" s="251" t="s">
        <v>116</v>
      </c>
    </row>
    <row r="133" s="2" customFormat="1" ht="16.5" customHeight="1">
      <c r="A133" s="40"/>
      <c r="B133" s="41"/>
      <c r="C133" s="206" t="s">
        <v>247</v>
      </c>
      <c r="D133" s="206" t="s">
        <v>119</v>
      </c>
      <c r="E133" s="207" t="s">
        <v>248</v>
      </c>
      <c r="F133" s="208" t="s">
        <v>249</v>
      </c>
      <c r="G133" s="209" t="s">
        <v>250</v>
      </c>
      <c r="H133" s="210">
        <v>47.659999999999997</v>
      </c>
      <c r="I133" s="211"/>
      <c r="J133" s="212">
        <f>ROUND(I133*H133,2)</f>
        <v>0</v>
      </c>
      <c r="K133" s="208" t="s">
        <v>196</v>
      </c>
      <c r="L133" s="46"/>
      <c r="M133" s="213" t="s">
        <v>19</v>
      </c>
      <c r="N133" s="214" t="s">
        <v>43</v>
      </c>
      <c r="O133" s="86"/>
      <c r="P133" s="215">
        <f>O133*H133</f>
        <v>0</v>
      </c>
      <c r="Q133" s="215">
        <v>0.00048999999999999998</v>
      </c>
      <c r="R133" s="215">
        <f>Q133*H133</f>
        <v>0.023353399999999996</v>
      </c>
      <c r="S133" s="215">
        <v>0</v>
      </c>
      <c r="T133" s="216">
        <f>S133*H133</f>
        <v>0</v>
      </c>
      <c r="U133" s="40"/>
      <c r="V133" s="40"/>
      <c r="W133" s="40"/>
      <c r="X133" s="40"/>
      <c r="Y133" s="40"/>
      <c r="Z133" s="40"/>
      <c r="AA133" s="40"/>
      <c r="AB133" s="40"/>
      <c r="AC133" s="40"/>
      <c r="AD133" s="40"/>
      <c r="AE133" s="40"/>
      <c r="AR133" s="217" t="s">
        <v>135</v>
      </c>
      <c r="AT133" s="217" t="s">
        <v>119</v>
      </c>
      <c r="AU133" s="217" t="s">
        <v>81</v>
      </c>
      <c r="AY133" s="19" t="s">
        <v>116</v>
      </c>
      <c r="BE133" s="218">
        <f>IF(N133="základní",J133,0)</f>
        <v>0</v>
      </c>
      <c r="BF133" s="218">
        <f>IF(N133="snížená",J133,0)</f>
        <v>0</v>
      </c>
      <c r="BG133" s="218">
        <f>IF(N133="zákl. přenesená",J133,0)</f>
        <v>0</v>
      </c>
      <c r="BH133" s="218">
        <f>IF(N133="sníž. přenesená",J133,0)</f>
        <v>0</v>
      </c>
      <c r="BI133" s="218">
        <f>IF(N133="nulová",J133,0)</f>
        <v>0</v>
      </c>
      <c r="BJ133" s="19" t="s">
        <v>79</v>
      </c>
      <c r="BK133" s="218">
        <f>ROUND(I133*H133,2)</f>
        <v>0</v>
      </c>
      <c r="BL133" s="19" t="s">
        <v>135</v>
      </c>
      <c r="BM133" s="217" t="s">
        <v>251</v>
      </c>
    </row>
    <row r="134" s="2" customFormat="1">
      <c r="A134" s="40"/>
      <c r="B134" s="41"/>
      <c r="C134" s="42"/>
      <c r="D134" s="224" t="s">
        <v>187</v>
      </c>
      <c r="E134" s="42"/>
      <c r="F134" s="225" t="s">
        <v>252</v>
      </c>
      <c r="G134" s="42"/>
      <c r="H134" s="42"/>
      <c r="I134" s="226"/>
      <c r="J134" s="42"/>
      <c r="K134" s="42"/>
      <c r="L134" s="46"/>
      <c r="M134" s="227"/>
      <c r="N134" s="228"/>
      <c r="O134" s="86"/>
      <c r="P134" s="86"/>
      <c r="Q134" s="86"/>
      <c r="R134" s="86"/>
      <c r="S134" s="86"/>
      <c r="T134" s="87"/>
      <c r="U134" s="40"/>
      <c r="V134" s="40"/>
      <c r="W134" s="40"/>
      <c r="X134" s="40"/>
      <c r="Y134" s="40"/>
      <c r="Z134" s="40"/>
      <c r="AA134" s="40"/>
      <c r="AB134" s="40"/>
      <c r="AC134" s="40"/>
      <c r="AD134" s="40"/>
      <c r="AE134" s="40"/>
      <c r="AT134" s="19" t="s">
        <v>187</v>
      </c>
      <c r="AU134" s="19" t="s">
        <v>81</v>
      </c>
    </row>
    <row r="135" s="2" customFormat="1">
      <c r="A135" s="40"/>
      <c r="B135" s="41"/>
      <c r="C135" s="42"/>
      <c r="D135" s="229" t="s">
        <v>189</v>
      </c>
      <c r="E135" s="42"/>
      <c r="F135" s="230" t="s">
        <v>253</v>
      </c>
      <c r="G135" s="42"/>
      <c r="H135" s="42"/>
      <c r="I135" s="226"/>
      <c r="J135" s="42"/>
      <c r="K135" s="42"/>
      <c r="L135" s="46"/>
      <c r="M135" s="227"/>
      <c r="N135" s="228"/>
      <c r="O135" s="86"/>
      <c r="P135" s="86"/>
      <c r="Q135" s="86"/>
      <c r="R135" s="86"/>
      <c r="S135" s="86"/>
      <c r="T135" s="87"/>
      <c r="U135" s="40"/>
      <c r="V135" s="40"/>
      <c r="W135" s="40"/>
      <c r="X135" s="40"/>
      <c r="Y135" s="40"/>
      <c r="Z135" s="40"/>
      <c r="AA135" s="40"/>
      <c r="AB135" s="40"/>
      <c r="AC135" s="40"/>
      <c r="AD135" s="40"/>
      <c r="AE135" s="40"/>
      <c r="AT135" s="19" t="s">
        <v>189</v>
      </c>
      <c r="AU135" s="19" t="s">
        <v>81</v>
      </c>
    </row>
    <row r="136" s="14" customFormat="1">
      <c r="A136" s="14"/>
      <c r="B136" s="241"/>
      <c r="C136" s="242"/>
      <c r="D136" s="229" t="s">
        <v>191</v>
      </c>
      <c r="E136" s="243" t="s">
        <v>19</v>
      </c>
      <c r="F136" s="244" t="s">
        <v>254</v>
      </c>
      <c r="G136" s="242"/>
      <c r="H136" s="245">
        <v>47.659999999999997</v>
      </c>
      <c r="I136" s="246"/>
      <c r="J136" s="242"/>
      <c r="K136" s="242"/>
      <c r="L136" s="247"/>
      <c r="M136" s="248"/>
      <c r="N136" s="249"/>
      <c r="O136" s="249"/>
      <c r="P136" s="249"/>
      <c r="Q136" s="249"/>
      <c r="R136" s="249"/>
      <c r="S136" s="249"/>
      <c r="T136" s="250"/>
      <c r="U136" s="14"/>
      <c r="V136" s="14"/>
      <c r="W136" s="14"/>
      <c r="X136" s="14"/>
      <c r="Y136" s="14"/>
      <c r="Z136" s="14"/>
      <c r="AA136" s="14"/>
      <c r="AB136" s="14"/>
      <c r="AC136" s="14"/>
      <c r="AD136" s="14"/>
      <c r="AE136" s="14"/>
      <c r="AT136" s="251" t="s">
        <v>191</v>
      </c>
      <c r="AU136" s="251" t="s">
        <v>81</v>
      </c>
      <c r="AV136" s="14" t="s">
        <v>81</v>
      </c>
      <c r="AW136" s="14" t="s">
        <v>33</v>
      </c>
      <c r="AX136" s="14" t="s">
        <v>79</v>
      </c>
      <c r="AY136" s="251" t="s">
        <v>116</v>
      </c>
    </row>
    <row r="137" s="2" customFormat="1" ht="24.15" customHeight="1">
      <c r="A137" s="40"/>
      <c r="B137" s="41"/>
      <c r="C137" s="206" t="s">
        <v>255</v>
      </c>
      <c r="D137" s="206" t="s">
        <v>119</v>
      </c>
      <c r="E137" s="207" t="s">
        <v>256</v>
      </c>
      <c r="F137" s="208" t="s">
        <v>257</v>
      </c>
      <c r="G137" s="209" t="s">
        <v>184</v>
      </c>
      <c r="H137" s="210">
        <v>13.821</v>
      </c>
      <c r="I137" s="211"/>
      <c r="J137" s="212">
        <f>ROUND(I137*H137,2)</f>
        <v>0</v>
      </c>
      <c r="K137" s="208" t="s">
        <v>196</v>
      </c>
      <c r="L137" s="46"/>
      <c r="M137" s="213" t="s">
        <v>19</v>
      </c>
      <c r="N137" s="214" t="s">
        <v>43</v>
      </c>
      <c r="O137" s="86"/>
      <c r="P137" s="215">
        <f>O137*H137</f>
        <v>0</v>
      </c>
      <c r="Q137" s="215">
        <v>0</v>
      </c>
      <c r="R137" s="215">
        <f>Q137*H137</f>
        <v>0</v>
      </c>
      <c r="S137" s="215">
        <v>0</v>
      </c>
      <c r="T137" s="216">
        <f>S137*H137</f>
        <v>0</v>
      </c>
      <c r="U137" s="40"/>
      <c r="V137" s="40"/>
      <c r="W137" s="40"/>
      <c r="X137" s="40"/>
      <c r="Y137" s="40"/>
      <c r="Z137" s="40"/>
      <c r="AA137" s="40"/>
      <c r="AB137" s="40"/>
      <c r="AC137" s="40"/>
      <c r="AD137" s="40"/>
      <c r="AE137" s="40"/>
      <c r="AR137" s="217" t="s">
        <v>135</v>
      </c>
      <c r="AT137" s="217" t="s">
        <v>119</v>
      </c>
      <c r="AU137" s="217" t="s">
        <v>81</v>
      </c>
      <c r="AY137" s="19" t="s">
        <v>116</v>
      </c>
      <c r="BE137" s="218">
        <f>IF(N137="základní",J137,0)</f>
        <v>0</v>
      </c>
      <c r="BF137" s="218">
        <f>IF(N137="snížená",J137,0)</f>
        <v>0</v>
      </c>
      <c r="BG137" s="218">
        <f>IF(N137="zákl. přenesená",J137,0)</f>
        <v>0</v>
      </c>
      <c r="BH137" s="218">
        <f>IF(N137="sníž. přenesená",J137,0)</f>
        <v>0</v>
      </c>
      <c r="BI137" s="218">
        <f>IF(N137="nulová",J137,0)</f>
        <v>0</v>
      </c>
      <c r="BJ137" s="19" t="s">
        <v>79</v>
      </c>
      <c r="BK137" s="218">
        <f>ROUND(I137*H137,2)</f>
        <v>0</v>
      </c>
      <c r="BL137" s="19" t="s">
        <v>135</v>
      </c>
      <c r="BM137" s="217" t="s">
        <v>258</v>
      </c>
    </row>
    <row r="138" s="2" customFormat="1">
      <c r="A138" s="40"/>
      <c r="B138" s="41"/>
      <c r="C138" s="42"/>
      <c r="D138" s="224" t="s">
        <v>187</v>
      </c>
      <c r="E138" s="42"/>
      <c r="F138" s="225" t="s">
        <v>259</v>
      </c>
      <c r="G138" s="42"/>
      <c r="H138" s="42"/>
      <c r="I138" s="226"/>
      <c r="J138" s="42"/>
      <c r="K138" s="42"/>
      <c r="L138" s="46"/>
      <c r="M138" s="227"/>
      <c r="N138" s="228"/>
      <c r="O138" s="86"/>
      <c r="P138" s="86"/>
      <c r="Q138" s="86"/>
      <c r="R138" s="86"/>
      <c r="S138" s="86"/>
      <c r="T138" s="87"/>
      <c r="U138" s="40"/>
      <c r="V138" s="40"/>
      <c r="W138" s="40"/>
      <c r="X138" s="40"/>
      <c r="Y138" s="40"/>
      <c r="Z138" s="40"/>
      <c r="AA138" s="40"/>
      <c r="AB138" s="40"/>
      <c r="AC138" s="40"/>
      <c r="AD138" s="40"/>
      <c r="AE138" s="40"/>
      <c r="AT138" s="19" t="s">
        <v>187</v>
      </c>
      <c r="AU138" s="19" t="s">
        <v>81</v>
      </c>
    </row>
    <row r="139" s="2" customFormat="1">
      <c r="A139" s="40"/>
      <c r="B139" s="41"/>
      <c r="C139" s="42"/>
      <c r="D139" s="229" t="s">
        <v>189</v>
      </c>
      <c r="E139" s="42"/>
      <c r="F139" s="230" t="s">
        <v>260</v>
      </c>
      <c r="G139" s="42"/>
      <c r="H139" s="42"/>
      <c r="I139" s="226"/>
      <c r="J139" s="42"/>
      <c r="K139" s="42"/>
      <c r="L139" s="46"/>
      <c r="M139" s="227"/>
      <c r="N139" s="228"/>
      <c r="O139" s="86"/>
      <c r="P139" s="86"/>
      <c r="Q139" s="86"/>
      <c r="R139" s="86"/>
      <c r="S139" s="86"/>
      <c r="T139" s="87"/>
      <c r="U139" s="40"/>
      <c r="V139" s="40"/>
      <c r="W139" s="40"/>
      <c r="X139" s="40"/>
      <c r="Y139" s="40"/>
      <c r="Z139" s="40"/>
      <c r="AA139" s="40"/>
      <c r="AB139" s="40"/>
      <c r="AC139" s="40"/>
      <c r="AD139" s="40"/>
      <c r="AE139" s="40"/>
      <c r="AT139" s="19" t="s">
        <v>189</v>
      </c>
      <c r="AU139" s="19" t="s">
        <v>81</v>
      </c>
    </row>
    <row r="140" s="13" customFormat="1">
      <c r="A140" s="13"/>
      <c r="B140" s="231"/>
      <c r="C140" s="232"/>
      <c r="D140" s="229" t="s">
        <v>191</v>
      </c>
      <c r="E140" s="233" t="s">
        <v>19</v>
      </c>
      <c r="F140" s="234" t="s">
        <v>261</v>
      </c>
      <c r="G140" s="232"/>
      <c r="H140" s="233" t="s">
        <v>19</v>
      </c>
      <c r="I140" s="235"/>
      <c r="J140" s="232"/>
      <c r="K140" s="232"/>
      <c r="L140" s="236"/>
      <c r="M140" s="237"/>
      <c r="N140" s="238"/>
      <c r="O140" s="238"/>
      <c r="P140" s="238"/>
      <c r="Q140" s="238"/>
      <c r="R140" s="238"/>
      <c r="S140" s="238"/>
      <c r="T140" s="239"/>
      <c r="U140" s="13"/>
      <c r="V140" s="13"/>
      <c r="W140" s="13"/>
      <c r="X140" s="13"/>
      <c r="Y140" s="13"/>
      <c r="Z140" s="13"/>
      <c r="AA140" s="13"/>
      <c r="AB140" s="13"/>
      <c r="AC140" s="13"/>
      <c r="AD140" s="13"/>
      <c r="AE140" s="13"/>
      <c r="AT140" s="240" t="s">
        <v>191</v>
      </c>
      <c r="AU140" s="240" t="s">
        <v>81</v>
      </c>
      <c r="AV140" s="13" t="s">
        <v>79</v>
      </c>
      <c r="AW140" s="13" t="s">
        <v>33</v>
      </c>
      <c r="AX140" s="13" t="s">
        <v>72</v>
      </c>
      <c r="AY140" s="240" t="s">
        <v>116</v>
      </c>
    </row>
    <row r="141" s="14" customFormat="1">
      <c r="A141" s="14"/>
      <c r="B141" s="241"/>
      <c r="C141" s="242"/>
      <c r="D141" s="229" t="s">
        <v>191</v>
      </c>
      <c r="E141" s="243" t="s">
        <v>19</v>
      </c>
      <c r="F141" s="244" t="s">
        <v>262</v>
      </c>
      <c r="G141" s="242"/>
      <c r="H141" s="245">
        <v>13.821</v>
      </c>
      <c r="I141" s="246"/>
      <c r="J141" s="242"/>
      <c r="K141" s="242"/>
      <c r="L141" s="247"/>
      <c r="M141" s="248"/>
      <c r="N141" s="249"/>
      <c r="O141" s="249"/>
      <c r="P141" s="249"/>
      <c r="Q141" s="249"/>
      <c r="R141" s="249"/>
      <c r="S141" s="249"/>
      <c r="T141" s="250"/>
      <c r="U141" s="14"/>
      <c r="V141" s="14"/>
      <c r="W141" s="14"/>
      <c r="X141" s="14"/>
      <c r="Y141" s="14"/>
      <c r="Z141" s="14"/>
      <c r="AA141" s="14"/>
      <c r="AB141" s="14"/>
      <c r="AC141" s="14"/>
      <c r="AD141" s="14"/>
      <c r="AE141" s="14"/>
      <c r="AT141" s="251" t="s">
        <v>191</v>
      </c>
      <c r="AU141" s="251" t="s">
        <v>81</v>
      </c>
      <c r="AV141" s="14" t="s">
        <v>81</v>
      </c>
      <c r="AW141" s="14" t="s">
        <v>33</v>
      </c>
      <c r="AX141" s="14" t="s">
        <v>79</v>
      </c>
      <c r="AY141" s="251" t="s">
        <v>116</v>
      </c>
    </row>
    <row r="142" s="2" customFormat="1" ht="24.15" customHeight="1">
      <c r="A142" s="40"/>
      <c r="B142" s="41"/>
      <c r="C142" s="206" t="s">
        <v>263</v>
      </c>
      <c r="D142" s="206" t="s">
        <v>119</v>
      </c>
      <c r="E142" s="207" t="s">
        <v>264</v>
      </c>
      <c r="F142" s="208" t="s">
        <v>265</v>
      </c>
      <c r="G142" s="209" t="s">
        <v>122</v>
      </c>
      <c r="H142" s="210">
        <v>1</v>
      </c>
      <c r="I142" s="211"/>
      <c r="J142" s="212">
        <f>ROUND(I142*H142,2)</f>
        <v>0</v>
      </c>
      <c r="K142" s="208" t="s">
        <v>19</v>
      </c>
      <c r="L142" s="46"/>
      <c r="M142" s="213" t="s">
        <v>19</v>
      </c>
      <c r="N142" s="214" t="s">
        <v>43</v>
      </c>
      <c r="O142" s="86"/>
      <c r="P142" s="215">
        <f>O142*H142</f>
        <v>0</v>
      </c>
      <c r="Q142" s="215">
        <v>0</v>
      </c>
      <c r="R142" s="215">
        <f>Q142*H142</f>
        <v>0</v>
      </c>
      <c r="S142" s="215">
        <v>0</v>
      </c>
      <c r="T142" s="216">
        <f>S142*H142</f>
        <v>0</v>
      </c>
      <c r="U142" s="40"/>
      <c r="V142" s="40"/>
      <c r="W142" s="40"/>
      <c r="X142" s="40"/>
      <c r="Y142" s="40"/>
      <c r="Z142" s="40"/>
      <c r="AA142" s="40"/>
      <c r="AB142" s="40"/>
      <c r="AC142" s="40"/>
      <c r="AD142" s="40"/>
      <c r="AE142" s="40"/>
      <c r="AR142" s="217" t="s">
        <v>135</v>
      </c>
      <c r="AT142" s="217" t="s">
        <v>119</v>
      </c>
      <c r="AU142" s="217" t="s">
        <v>81</v>
      </c>
      <c r="AY142" s="19" t="s">
        <v>116</v>
      </c>
      <c r="BE142" s="218">
        <f>IF(N142="základní",J142,0)</f>
        <v>0</v>
      </c>
      <c r="BF142" s="218">
        <f>IF(N142="snížená",J142,0)</f>
        <v>0</v>
      </c>
      <c r="BG142" s="218">
        <f>IF(N142="zákl. přenesená",J142,0)</f>
        <v>0</v>
      </c>
      <c r="BH142" s="218">
        <f>IF(N142="sníž. přenesená",J142,0)</f>
        <v>0</v>
      </c>
      <c r="BI142" s="218">
        <f>IF(N142="nulová",J142,0)</f>
        <v>0</v>
      </c>
      <c r="BJ142" s="19" t="s">
        <v>79</v>
      </c>
      <c r="BK142" s="218">
        <f>ROUND(I142*H142,2)</f>
        <v>0</v>
      </c>
      <c r="BL142" s="19" t="s">
        <v>135</v>
      </c>
      <c r="BM142" s="217" t="s">
        <v>266</v>
      </c>
    </row>
    <row r="143" s="12" customFormat="1" ht="22.8" customHeight="1">
      <c r="A143" s="12"/>
      <c r="B143" s="190"/>
      <c r="C143" s="191"/>
      <c r="D143" s="192" t="s">
        <v>71</v>
      </c>
      <c r="E143" s="204" t="s">
        <v>132</v>
      </c>
      <c r="F143" s="204" t="s">
        <v>267</v>
      </c>
      <c r="G143" s="191"/>
      <c r="H143" s="191"/>
      <c r="I143" s="194"/>
      <c r="J143" s="205">
        <f>BK143</f>
        <v>0</v>
      </c>
      <c r="K143" s="191"/>
      <c r="L143" s="196"/>
      <c r="M143" s="197"/>
      <c r="N143" s="198"/>
      <c r="O143" s="198"/>
      <c r="P143" s="199">
        <f>SUM(P144:P161)</f>
        <v>0</v>
      </c>
      <c r="Q143" s="198"/>
      <c r="R143" s="199">
        <f>SUM(R144:R161)</f>
        <v>2.0878864799999999</v>
      </c>
      <c r="S143" s="198"/>
      <c r="T143" s="200">
        <f>SUM(T144:T161)</f>
        <v>0.0060000000000000001</v>
      </c>
      <c r="U143" s="12"/>
      <c r="V143" s="12"/>
      <c r="W143" s="12"/>
      <c r="X143" s="12"/>
      <c r="Y143" s="12"/>
      <c r="Z143" s="12"/>
      <c r="AA143" s="12"/>
      <c r="AB143" s="12"/>
      <c r="AC143" s="12"/>
      <c r="AD143" s="12"/>
      <c r="AE143" s="12"/>
      <c r="AR143" s="201" t="s">
        <v>79</v>
      </c>
      <c r="AT143" s="202" t="s">
        <v>71</v>
      </c>
      <c r="AU143" s="202" t="s">
        <v>79</v>
      </c>
      <c r="AY143" s="201" t="s">
        <v>116</v>
      </c>
      <c r="BK143" s="203">
        <f>SUM(BK144:BK161)</f>
        <v>0</v>
      </c>
    </row>
    <row r="144" s="2" customFormat="1" ht="24.15" customHeight="1">
      <c r="A144" s="40"/>
      <c r="B144" s="41"/>
      <c r="C144" s="206" t="s">
        <v>268</v>
      </c>
      <c r="D144" s="206" t="s">
        <v>119</v>
      </c>
      <c r="E144" s="207" t="s">
        <v>269</v>
      </c>
      <c r="F144" s="208" t="s">
        <v>270</v>
      </c>
      <c r="G144" s="209" t="s">
        <v>236</v>
      </c>
      <c r="H144" s="210">
        <v>0.44</v>
      </c>
      <c r="I144" s="211"/>
      <c r="J144" s="212">
        <f>ROUND(I144*H144,2)</f>
        <v>0</v>
      </c>
      <c r="K144" s="208" t="s">
        <v>196</v>
      </c>
      <c r="L144" s="46"/>
      <c r="M144" s="213" t="s">
        <v>19</v>
      </c>
      <c r="N144" s="214" t="s">
        <v>43</v>
      </c>
      <c r="O144" s="86"/>
      <c r="P144" s="215">
        <f>O144*H144</f>
        <v>0</v>
      </c>
      <c r="Q144" s="215">
        <v>0.063070000000000001</v>
      </c>
      <c r="R144" s="215">
        <f>Q144*H144</f>
        <v>0.027750799999999999</v>
      </c>
      <c r="S144" s="215">
        <v>0</v>
      </c>
      <c r="T144" s="216">
        <f>S144*H144</f>
        <v>0</v>
      </c>
      <c r="U144" s="40"/>
      <c r="V144" s="40"/>
      <c r="W144" s="40"/>
      <c r="X144" s="40"/>
      <c r="Y144" s="40"/>
      <c r="Z144" s="40"/>
      <c r="AA144" s="40"/>
      <c r="AB144" s="40"/>
      <c r="AC144" s="40"/>
      <c r="AD144" s="40"/>
      <c r="AE144" s="40"/>
      <c r="AR144" s="217" t="s">
        <v>135</v>
      </c>
      <c r="AT144" s="217" t="s">
        <v>119</v>
      </c>
      <c r="AU144" s="217" t="s">
        <v>81</v>
      </c>
      <c r="AY144" s="19" t="s">
        <v>116</v>
      </c>
      <c r="BE144" s="218">
        <f>IF(N144="základní",J144,0)</f>
        <v>0</v>
      </c>
      <c r="BF144" s="218">
        <f>IF(N144="snížená",J144,0)</f>
        <v>0</v>
      </c>
      <c r="BG144" s="218">
        <f>IF(N144="zákl. přenesená",J144,0)</f>
        <v>0</v>
      </c>
      <c r="BH144" s="218">
        <f>IF(N144="sníž. přenesená",J144,0)</f>
        <v>0</v>
      </c>
      <c r="BI144" s="218">
        <f>IF(N144="nulová",J144,0)</f>
        <v>0</v>
      </c>
      <c r="BJ144" s="19" t="s">
        <v>79</v>
      </c>
      <c r="BK144" s="218">
        <f>ROUND(I144*H144,2)</f>
        <v>0</v>
      </c>
      <c r="BL144" s="19" t="s">
        <v>135</v>
      </c>
      <c r="BM144" s="217" t="s">
        <v>271</v>
      </c>
    </row>
    <row r="145" s="2" customFormat="1">
      <c r="A145" s="40"/>
      <c r="B145" s="41"/>
      <c r="C145" s="42"/>
      <c r="D145" s="224" t="s">
        <v>187</v>
      </c>
      <c r="E145" s="42"/>
      <c r="F145" s="225" t="s">
        <v>272</v>
      </c>
      <c r="G145" s="42"/>
      <c r="H145" s="42"/>
      <c r="I145" s="226"/>
      <c r="J145" s="42"/>
      <c r="K145" s="42"/>
      <c r="L145" s="46"/>
      <c r="M145" s="227"/>
      <c r="N145" s="228"/>
      <c r="O145" s="86"/>
      <c r="P145" s="86"/>
      <c r="Q145" s="86"/>
      <c r="R145" s="86"/>
      <c r="S145" s="86"/>
      <c r="T145" s="87"/>
      <c r="U145" s="40"/>
      <c r="V145" s="40"/>
      <c r="W145" s="40"/>
      <c r="X145" s="40"/>
      <c r="Y145" s="40"/>
      <c r="Z145" s="40"/>
      <c r="AA145" s="40"/>
      <c r="AB145" s="40"/>
      <c r="AC145" s="40"/>
      <c r="AD145" s="40"/>
      <c r="AE145" s="40"/>
      <c r="AT145" s="19" t="s">
        <v>187</v>
      </c>
      <c r="AU145" s="19" t="s">
        <v>81</v>
      </c>
    </row>
    <row r="146" s="13" customFormat="1">
      <c r="A146" s="13"/>
      <c r="B146" s="231"/>
      <c r="C146" s="232"/>
      <c r="D146" s="229" t="s">
        <v>191</v>
      </c>
      <c r="E146" s="233" t="s">
        <v>19</v>
      </c>
      <c r="F146" s="234" t="s">
        <v>273</v>
      </c>
      <c r="G146" s="232"/>
      <c r="H146" s="233" t="s">
        <v>19</v>
      </c>
      <c r="I146" s="235"/>
      <c r="J146" s="232"/>
      <c r="K146" s="232"/>
      <c r="L146" s="236"/>
      <c r="M146" s="237"/>
      <c r="N146" s="238"/>
      <c r="O146" s="238"/>
      <c r="P146" s="238"/>
      <c r="Q146" s="238"/>
      <c r="R146" s="238"/>
      <c r="S146" s="238"/>
      <c r="T146" s="239"/>
      <c r="U146" s="13"/>
      <c r="V146" s="13"/>
      <c r="W146" s="13"/>
      <c r="X146" s="13"/>
      <c r="Y146" s="13"/>
      <c r="Z146" s="13"/>
      <c r="AA146" s="13"/>
      <c r="AB146" s="13"/>
      <c r="AC146" s="13"/>
      <c r="AD146" s="13"/>
      <c r="AE146" s="13"/>
      <c r="AT146" s="240" t="s">
        <v>191</v>
      </c>
      <c r="AU146" s="240" t="s">
        <v>81</v>
      </c>
      <c r="AV146" s="13" t="s">
        <v>79</v>
      </c>
      <c r="AW146" s="13" t="s">
        <v>33</v>
      </c>
      <c r="AX146" s="13" t="s">
        <v>72</v>
      </c>
      <c r="AY146" s="240" t="s">
        <v>116</v>
      </c>
    </row>
    <row r="147" s="14" customFormat="1">
      <c r="A147" s="14"/>
      <c r="B147" s="241"/>
      <c r="C147" s="242"/>
      <c r="D147" s="229" t="s">
        <v>191</v>
      </c>
      <c r="E147" s="243" t="s">
        <v>19</v>
      </c>
      <c r="F147" s="244" t="s">
        <v>274</v>
      </c>
      <c r="G147" s="242"/>
      <c r="H147" s="245">
        <v>0.44</v>
      </c>
      <c r="I147" s="246"/>
      <c r="J147" s="242"/>
      <c r="K147" s="242"/>
      <c r="L147" s="247"/>
      <c r="M147" s="248"/>
      <c r="N147" s="249"/>
      <c r="O147" s="249"/>
      <c r="P147" s="249"/>
      <c r="Q147" s="249"/>
      <c r="R147" s="249"/>
      <c r="S147" s="249"/>
      <c r="T147" s="250"/>
      <c r="U147" s="14"/>
      <c r="V147" s="14"/>
      <c r="W147" s="14"/>
      <c r="X147" s="14"/>
      <c r="Y147" s="14"/>
      <c r="Z147" s="14"/>
      <c r="AA147" s="14"/>
      <c r="AB147" s="14"/>
      <c r="AC147" s="14"/>
      <c r="AD147" s="14"/>
      <c r="AE147" s="14"/>
      <c r="AT147" s="251" t="s">
        <v>191</v>
      </c>
      <c r="AU147" s="251" t="s">
        <v>81</v>
      </c>
      <c r="AV147" s="14" t="s">
        <v>81</v>
      </c>
      <c r="AW147" s="14" t="s">
        <v>33</v>
      </c>
      <c r="AX147" s="14" t="s">
        <v>72</v>
      </c>
      <c r="AY147" s="251" t="s">
        <v>116</v>
      </c>
    </row>
    <row r="148" s="15" customFormat="1">
      <c r="A148" s="15"/>
      <c r="B148" s="262"/>
      <c r="C148" s="263"/>
      <c r="D148" s="229" t="s">
        <v>191</v>
      </c>
      <c r="E148" s="264" t="s">
        <v>19</v>
      </c>
      <c r="F148" s="265" t="s">
        <v>275</v>
      </c>
      <c r="G148" s="263"/>
      <c r="H148" s="266">
        <v>0.44</v>
      </c>
      <c r="I148" s="267"/>
      <c r="J148" s="263"/>
      <c r="K148" s="263"/>
      <c r="L148" s="268"/>
      <c r="M148" s="269"/>
      <c r="N148" s="270"/>
      <c r="O148" s="270"/>
      <c r="P148" s="270"/>
      <c r="Q148" s="270"/>
      <c r="R148" s="270"/>
      <c r="S148" s="270"/>
      <c r="T148" s="271"/>
      <c r="U148" s="15"/>
      <c r="V148" s="15"/>
      <c r="W148" s="15"/>
      <c r="X148" s="15"/>
      <c r="Y148" s="15"/>
      <c r="Z148" s="15"/>
      <c r="AA148" s="15"/>
      <c r="AB148" s="15"/>
      <c r="AC148" s="15"/>
      <c r="AD148" s="15"/>
      <c r="AE148" s="15"/>
      <c r="AT148" s="272" t="s">
        <v>191</v>
      </c>
      <c r="AU148" s="272" t="s">
        <v>81</v>
      </c>
      <c r="AV148" s="15" t="s">
        <v>135</v>
      </c>
      <c r="AW148" s="15" t="s">
        <v>33</v>
      </c>
      <c r="AX148" s="15" t="s">
        <v>79</v>
      </c>
      <c r="AY148" s="272" t="s">
        <v>116</v>
      </c>
    </row>
    <row r="149" s="2" customFormat="1" ht="24.15" customHeight="1">
      <c r="A149" s="40"/>
      <c r="B149" s="41"/>
      <c r="C149" s="206" t="s">
        <v>8</v>
      </c>
      <c r="D149" s="206" t="s">
        <v>119</v>
      </c>
      <c r="E149" s="207" t="s">
        <v>276</v>
      </c>
      <c r="F149" s="208" t="s">
        <v>277</v>
      </c>
      <c r="G149" s="209" t="s">
        <v>236</v>
      </c>
      <c r="H149" s="210">
        <v>0.188</v>
      </c>
      <c r="I149" s="211"/>
      <c r="J149" s="212">
        <f>ROUND(I149*H149,2)</f>
        <v>0</v>
      </c>
      <c r="K149" s="208" t="s">
        <v>19</v>
      </c>
      <c r="L149" s="46"/>
      <c r="M149" s="213" t="s">
        <v>19</v>
      </c>
      <c r="N149" s="214" t="s">
        <v>43</v>
      </c>
      <c r="O149" s="86"/>
      <c r="P149" s="215">
        <f>O149*H149</f>
        <v>0</v>
      </c>
      <c r="Q149" s="215">
        <v>0.080610000000000001</v>
      </c>
      <c r="R149" s="215">
        <f>Q149*H149</f>
        <v>0.01515468</v>
      </c>
      <c r="S149" s="215">
        <v>0</v>
      </c>
      <c r="T149" s="216">
        <f>S149*H149</f>
        <v>0</v>
      </c>
      <c r="U149" s="40"/>
      <c r="V149" s="40"/>
      <c r="W149" s="40"/>
      <c r="X149" s="40"/>
      <c r="Y149" s="40"/>
      <c r="Z149" s="40"/>
      <c r="AA149" s="40"/>
      <c r="AB149" s="40"/>
      <c r="AC149" s="40"/>
      <c r="AD149" s="40"/>
      <c r="AE149" s="40"/>
      <c r="AR149" s="217" t="s">
        <v>135</v>
      </c>
      <c r="AT149" s="217" t="s">
        <v>119</v>
      </c>
      <c r="AU149" s="217" t="s">
        <v>81</v>
      </c>
      <c r="AY149" s="19" t="s">
        <v>116</v>
      </c>
      <c r="BE149" s="218">
        <f>IF(N149="základní",J149,0)</f>
        <v>0</v>
      </c>
      <c r="BF149" s="218">
        <f>IF(N149="snížená",J149,0)</f>
        <v>0</v>
      </c>
      <c r="BG149" s="218">
        <f>IF(N149="zákl. přenesená",J149,0)</f>
        <v>0</v>
      </c>
      <c r="BH149" s="218">
        <f>IF(N149="sníž. přenesená",J149,0)</f>
        <v>0</v>
      </c>
      <c r="BI149" s="218">
        <f>IF(N149="nulová",J149,0)</f>
        <v>0</v>
      </c>
      <c r="BJ149" s="19" t="s">
        <v>79</v>
      </c>
      <c r="BK149" s="218">
        <f>ROUND(I149*H149,2)</f>
        <v>0</v>
      </c>
      <c r="BL149" s="19" t="s">
        <v>135</v>
      </c>
      <c r="BM149" s="217" t="s">
        <v>278</v>
      </c>
    </row>
    <row r="150" s="13" customFormat="1">
      <c r="A150" s="13"/>
      <c r="B150" s="231"/>
      <c r="C150" s="232"/>
      <c r="D150" s="229" t="s">
        <v>191</v>
      </c>
      <c r="E150" s="233" t="s">
        <v>19</v>
      </c>
      <c r="F150" s="234" t="s">
        <v>279</v>
      </c>
      <c r="G150" s="232"/>
      <c r="H150" s="233" t="s">
        <v>19</v>
      </c>
      <c r="I150" s="235"/>
      <c r="J150" s="232"/>
      <c r="K150" s="232"/>
      <c r="L150" s="236"/>
      <c r="M150" s="237"/>
      <c r="N150" s="238"/>
      <c r="O150" s="238"/>
      <c r="P150" s="238"/>
      <c r="Q150" s="238"/>
      <c r="R150" s="238"/>
      <c r="S150" s="238"/>
      <c r="T150" s="239"/>
      <c r="U150" s="13"/>
      <c r="V150" s="13"/>
      <c r="W150" s="13"/>
      <c r="X150" s="13"/>
      <c r="Y150" s="13"/>
      <c r="Z150" s="13"/>
      <c r="AA150" s="13"/>
      <c r="AB150" s="13"/>
      <c r="AC150" s="13"/>
      <c r="AD150" s="13"/>
      <c r="AE150" s="13"/>
      <c r="AT150" s="240" t="s">
        <v>191</v>
      </c>
      <c r="AU150" s="240" t="s">
        <v>81</v>
      </c>
      <c r="AV150" s="13" t="s">
        <v>79</v>
      </c>
      <c r="AW150" s="13" t="s">
        <v>33</v>
      </c>
      <c r="AX150" s="13" t="s">
        <v>72</v>
      </c>
      <c r="AY150" s="240" t="s">
        <v>116</v>
      </c>
    </row>
    <row r="151" s="14" customFormat="1">
      <c r="A151" s="14"/>
      <c r="B151" s="241"/>
      <c r="C151" s="242"/>
      <c r="D151" s="229" t="s">
        <v>191</v>
      </c>
      <c r="E151" s="243" t="s">
        <v>19</v>
      </c>
      <c r="F151" s="244" t="s">
        <v>280</v>
      </c>
      <c r="G151" s="242"/>
      <c r="H151" s="245">
        <v>0.188</v>
      </c>
      <c r="I151" s="246"/>
      <c r="J151" s="242"/>
      <c r="K151" s="242"/>
      <c r="L151" s="247"/>
      <c r="M151" s="248"/>
      <c r="N151" s="249"/>
      <c r="O151" s="249"/>
      <c r="P151" s="249"/>
      <c r="Q151" s="249"/>
      <c r="R151" s="249"/>
      <c r="S151" s="249"/>
      <c r="T151" s="250"/>
      <c r="U151" s="14"/>
      <c r="V151" s="14"/>
      <c r="W151" s="14"/>
      <c r="X151" s="14"/>
      <c r="Y151" s="14"/>
      <c r="Z151" s="14"/>
      <c r="AA151" s="14"/>
      <c r="AB151" s="14"/>
      <c r="AC151" s="14"/>
      <c r="AD151" s="14"/>
      <c r="AE151" s="14"/>
      <c r="AT151" s="251" t="s">
        <v>191</v>
      </c>
      <c r="AU151" s="251" t="s">
        <v>81</v>
      </c>
      <c r="AV151" s="14" t="s">
        <v>81</v>
      </c>
      <c r="AW151" s="14" t="s">
        <v>33</v>
      </c>
      <c r="AX151" s="14" t="s">
        <v>79</v>
      </c>
      <c r="AY151" s="251" t="s">
        <v>116</v>
      </c>
    </row>
    <row r="152" s="2" customFormat="1" ht="16.5" customHeight="1">
      <c r="A152" s="40"/>
      <c r="B152" s="41"/>
      <c r="C152" s="206" t="s">
        <v>281</v>
      </c>
      <c r="D152" s="206" t="s">
        <v>119</v>
      </c>
      <c r="E152" s="207" t="s">
        <v>282</v>
      </c>
      <c r="F152" s="208" t="s">
        <v>283</v>
      </c>
      <c r="G152" s="209" t="s">
        <v>250</v>
      </c>
      <c r="H152" s="210">
        <v>3.7000000000000002</v>
      </c>
      <c r="I152" s="211"/>
      <c r="J152" s="212">
        <f>ROUND(I152*H152,2)</f>
        <v>0</v>
      </c>
      <c r="K152" s="208" t="s">
        <v>196</v>
      </c>
      <c r="L152" s="46"/>
      <c r="M152" s="213" t="s">
        <v>19</v>
      </c>
      <c r="N152" s="214" t="s">
        <v>43</v>
      </c>
      <c r="O152" s="86"/>
      <c r="P152" s="215">
        <f>O152*H152</f>
        <v>0</v>
      </c>
      <c r="Q152" s="215">
        <v>0.00012999999999999999</v>
      </c>
      <c r="R152" s="215">
        <f>Q152*H152</f>
        <v>0.00048099999999999998</v>
      </c>
      <c r="S152" s="215">
        <v>0</v>
      </c>
      <c r="T152" s="216">
        <f>S152*H152</f>
        <v>0</v>
      </c>
      <c r="U152" s="40"/>
      <c r="V152" s="40"/>
      <c r="W152" s="40"/>
      <c r="X152" s="40"/>
      <c r="Y152" s="40"/>
      <c r="Z152" s="40"/>
      <c r="AA152" s="40"/>
      <c r="AB152" s="40"/>
      <c r="AC152" s="40"/>
      <c r="AD152" s="40"/>
      <c r="AE152" s="40"/>
      <c r="AR152" s="217" t="s">
        <v>135</v>
      </c>
      <c r="AT152" s="217" t="s">
        <v>119</v>
      </c>
      <c r="AU152" s="217" t="s">
        <v>81</v>
      </c>
      <c r="AY152" s="19" t="s">
        <v>116</v>
      </c>
      <c r="BE152" s="218">
        <f>IF(N152="základní",J152,0)</f>
        <v>0</v>
      </c>
      <c r="BF152" s="218">
        <f>IF(N152="snížená",J152,0)</f>
        <v>0</v>
      </c>
      <c r="BG152" s="218">
        <f>IF(N152="zákl. přenesená",J152,0)</f>
        <v>0</v>
      </c>
      <c r="BH152" s="218">
        <f>IF(N152="sníž. přenesená",J152,0)</f>
        <v>0</v>
      </c>
      <c r="BI152" s="218">
        <f>IF(N152="nulová",J152,0)</f>
        <v>0</v>
      </c>
      <c r="BJ152" s="19" t="s">
        <v>79</v>
      </c>
      <c r="BK152" s="218">
        <f>ROUND(I152*H152,2)</f>
        <v>0</v>
      </c>
      <c r="BL152" s="19" t="s">
        <v>135</v>
      </c>
      <c r="BM152" s="217" t="s">
        <v>284</v>
      </c>
    </row>
    <row r="153" s="2" customFormat="1">
      <c r="A153" s="40"/>
      <c r="B153" s="41"/>
      <c r="C153" s="42"/>
      <c r="D153" s="224" t="s">
        <v>187</v>
      </c>
      <c r="E153" s="42"/>
      <c r="F153" s="225" t="s">
        <v>285</v>
      </c>
      <c r="G153" s="42"/>
      <c r="H153" s="42"/>
      <c r="I153" s="226"/>
      <c r="J153" s="42"/>
      <c r="K153" s="42"/>
      <c r="L153" s="46"/>
      <c r="M153" s="227"/>
      <c r="N153" s="228"/>
      <c r="O153" s="86"/>
      <c r="P153" s="86"/>
      <c r="Q153" s="86"/>
      <c r="R153" s="86"/>
      <c r="S153" s="86"/>
      <c r="T153" s="87"/>
      <c r="U153" s="40"/>
      <c r="V153" s="40"/>
      <c r="W153" s="40"/>
      <c r="X153" s="40"/>
      <c r="Y153" s="40"/>
      <c r="Z153" s="40"/>
      <c r="AA153" s="40"/>
      <c r="AB153" s="40"/>
      <c r="AC153" s="40"/>
      <c r="AD153" s="40"/>
      <c r="AE153" s="40"/>
      <c r="AT153" s="19" t="s">
        <v>187</v>
      </c>
      <c r="AU153" s="19" t="s">
        <v>81</v>
      </c>
    </row>
    <row r="154" s="2" customFormat="1">
      <c r="A154" s="40"/>
      <c r="B154" s="41"/>
      <c r="C154" s="42"/>
      <c r="D154" s="229" t="s">
        <v>189</v>
      </c>
      <c r="E154" s="42"/>
      <c r="F154" s="230" t="s">
        <v>286</v>
      </c>
      <c r="G154" s="42"/>
      <c r="H154" s="42"/>
      <c r="I154" s="226"/>
      <c r="J154" s="42"/>
      <c r="K154" s="42"/>
      <c r="L154" s="46"/>
      <c r="M154" s="227"/>
      <c r="N154" s="228"/>
      <c r="O154" s="86"/>
      <c r="P154" s="86"/>
      <c r="Q154" s="86"/>
      <c r="R154" s="86"/>
      <c r="S154" s="86"/>
      <c r="T154" s="87"/>
      <c r="U154" s="40"/>
      <c r="V154" s="40"/>
      <c r="W154" s="40"/>
      <c r="X154" s="40"/>
      <c r="Y154" s="40"/>
      <c r="Z154" s="40"/>
      <c r="AA154" s="40"/>
      <c r="AB154" s="40"/>
      <c r="AC154" s="40"/>
      <c r="AD154" s="40"/>
      <c r="AE154" s="40"/>
      <c r="AT154" s="19" t="s">
        <v>189</v>
      </c>
      <c r="AU154" s="19" t="s">
        <v>81</v>
      </c>
    </row>
    <row r="155" s="13" customFormat="1">
      <c r="A155" s="13"/>
      <c r="B155" s="231"/>
      <c r="C155" s="232"/>
      <c r="D155" s="229" t="s">
        <v>191</v>
      </c>
      <c r="E155" s="233" t="s">
        <v>19</v>
      </c>
      <c r="F155" s="234" t="s">
        <v>273</v>
      </c>
      <c r="G155" s="232"/>
      <c r="H155" s="233" t="s">
        <v>19</v>
      </c>
      <c r="I155" s="235"/>
      <c r="J155" s="232"/>
      <c r="K155" s="232"/>
      <c r="L155" s="236"/>
      <c r="M155" s="237"/>
      <c r="N155" s="238"/>
      <c r="O155" s="238"/>
      <c r="P155" s="238"/>
      <c r="Q155" s="238"/>
      <c r="R155" s="238"/>
      <c r="S155" s="238"/>
      <c r="T155" s="239"/>
      <c r="U155" s="13"/>
      <c r="V155" s="13"/>
      <c r="W155" s="13"/>
      <c r="X155" s="13"/>
      <c r="Y155" s="13"/>
      <c r="Z155" s="13"/>
      <c r="AA155" s="13"/>
      <c r="AB155" s="13"/>
      <c r="AC155" s="13"/>
      <c r="AD155" s="13"/>
      <c r="AE155" s="13"/>
      <c r="AT155" s="240" t="s">
        <v>191</v>
      </c>
      <c r="AU155" s="240" t="s">
        <v>81</v>
      </c>
      <c r="AV155" s="13" t="s">
        <v>79</v>
      </c>
      <c r="AW155" s="13" t="s">
        <v>33</v>
      </c>
      <c r="AX155" s="13" t="s">
        <v>72</v>
      </c>
      <c r="AY155" s="240" t="s">
        <v>116</v>
      </c>
    </row>
    <row r="156" s="14" customFormat="1">
      <c r="A156" s="14"/>
      <c r="B156" s="241"/>
      <c r="C156" s="242"/>
      <c r="D156" s="229" t="s">
        <v>191</v>
      </c>
      <c r="E156" s="243" t="s">
        <v>19</v>
      </c>
      <c r="F156" s="244" t="s">
        <v>287</v>
      </c>
      <c r="G156" s="242"/>
      <c r="H156" s="245">
        <v>2.2000000000000002</v>
      </c>
      <c r="I156" s="246"/>
      <c r="J156" s="242"/>
      <c r="K156" s="242"/>
      <c r="L156" s="247"/>
      <c r="M156" s="248"/>
      <c r="N156" s="249"/>
      <c r="O156" s="249"/>
      <c r="P156" s="249"/>
      <c r="Q156" s="249"/>
      <c r="R156" s="249"/>
      <c r="S156" s="249"/>
      <c r="T156" s="250"/>
      <c r="U156" s="14"/>
      <c r="V156" s="14"/>
      <c r="W156" s="14"/>
      <c r="X156" s="14"/>
      <c r="Y156" s="14"/>
      <c r="Z156" s="14"/>
      <c r="AA156" s="14"/>
      <c r="AB156" s="14"/>
      <c r="AC156" s="14"/>
      <c r="AD156" s="14"/>
      <c r="AE156" s="14"/>
      <c r="AT156" s="251" t="s">
        <v>191</v>
      </c>
      <c r="AU156" s="251" t="s">
        <v>81</v>
      </c>
      <c r="AV156" s="14" t="s">
        <v>81</v>
      </c>
      <c r="AW156" s="14" t="s">
        <v>33</v>
      </c>
      <c r="AX156" s="14" t="s">
        <v>72</v>
      </c>
      <c r="AY156" s="251" t="s">
        <v>116</v>
      </c>
    </row>
    <row r="157" s="13" customFormat="1">
      <c r="A157" s="13"/>
      <c r="B157" s="231"/>
      <c r="C157" s="232"/>
      <c r="D157" s="229" t="s">
        <v>191</v>
      </c>
      <c r="E157" s="233" t="s">
        <v>19</v>
      </c>
      <c r="F157" s="234" t="s">
        <v>279</v>
      </c>
      <c r="G157" s="232"/>
      <c r="H157" s="233" t="s">
        <v>19</v>
      </c>
      <c r="I157" s="235"/>
      <c r="J157" s="232"/>
      <c r="K157" s="232"/>
      <c r="L157" s="236"/>
      <c r="M157" s="237"/>
      <c r="N157" s="238"/>
      <c r="O157" s="238"/>
      <c r="P157" s="238"/>
      <c r="Q157" s="238"/>
      <c r="R157" s="238"/>
      <c r="S157" s="238"/>
      <c r="T157" s="239"/>
      <c r="U157" s="13"/>
      <c r="V157" s="13"/>
      <c r="W157" s="13"/>
      <c r="X157" s="13"/>
      <c r="Y157" s="13"/>
      <c r="Z157" s="13"/>
      <c r="AA157" s="13"/>
      <c r="AB157" s="13"/>
      <c r="AC157" s="13"/>
      <c r="AD157" s="13"/>
      <c r="AE157" s="13"/>
      <c r="AT157" s="240" t="s">
        <v>191</v>
      </c>
      <c r="AU157" s="240" t="s">
        <v>81</v>
      </c>
      <c r="AV157" s="13" t="s">
        <v>79</v>
      </c>
      <c r="AW157" s="13" t="s">
        <v>33</v>
      </c>
      <c r="AX157" s="13" t="s">
        <v>72</v>
      </c>
      <c r="AY157" s="240" t="s">
        <v>116</v>
      </c>
    </row>
    <row r="158" s="14" customFormat="1">
      <c r="A158" s="14"/>
      <c r="B158" s="241"/>
      <c r="C158" s="242"/>
      <c r="D158" s="229" t="s">
        <v>191</v>
      </c>
      <c r="E158" s="243" t="s">
        <v>19</v>
      </c>
      <c r="F158" s="244" t="s">
        <v>288</v>
      </c>
      <c r="G158" s="242"/>
      <c r="H158" s="245">
        <v>1.5</v>
      </c>
      <c r="I158" s="246"/>
      <c r="J158" s="242"/>
      <c r="K158" s="242"/>
      <c r="L158" s="247"/>
      <c r="M158" s="248"/>
      <c r="N158" s="249"/>
      <c r="O158" s="249"/>
      <c r="P158" s="249"/>
      <c r="Q158" s="249"/>
      <c r="R158" s="249"/>
      <c r="S158" s="249"/>
      <c r="T158" s="250"/>
      <c r="U158" s="14"/>
      <c r="V158" s="14"/>
      <c r="W158" s="14"/>
      <c r="X158" s="14"/>
      <c r="Y158" s="14"/>
      <c r="Z158" s="14"/>
      <c r="AA158" s="14"/>
      <c r="AB158" s="14"/>
      <c r="AC158" s="14"/>
      <c r="AD158" s="14"/>
      <c r="AE158" s="14"/>
      <c r="AT158" s="251" t="s">
        <v>191</v>
      </c>
      <c r="AU158" s="251" t="s">
        <v>81</v>
      </c>
      <c r="AV158" s="14" t="s">
        <v>81</v>
      </c>
      <c r="AW158" s="14" t="s">
        <v>33</v>
      </c>
      <c r="AX158" s="14" t="s">
        <v>72</v>
      </c>
      <c r="AY158" s="251" t="s">
        <v>116</v>
      </c>
    </row>
    <row r="159" s="15" customFormat="1">
      <c r="A159" s="15"/>
      <c r="B159" s="262"/>
      <c r="C159" s="263"/>
      <c r="D159" s="229" t="s">
        <v>191</v>
      </c>
      <c r="E159" s="264" t="s">
        <v>19</v>
      </c>
      <c r="F159" s="265" t="s">
        <v>275</v>
      </c>
      <c r="G159" s="263"/>
      <c r="H159" s="266">
        <v>3.7000000000000002</v>
      </c>
      <c r="I159" s="267"/>
      <c r="J159" s="263"/>
      <c r="K159" s="263"/>
      <c r="L159" s="268"/>
      <c r="M159" s="269"/>
      <c r="N159" s="270"/>
      <c r="O159" s="270"/>
      <c r="P159" s="270"/>
      <c r="Q159" s="270"/>
      <c r="R159" s="270"/>
      <c r="S159" s="270"/>
      <c r="T159" s="271"/>
      <c r="U159" s="15"/>
      <c r="V159" s="15"/>
      <c r="W159" s="15"/>
      <c r="X159" s="15"/>
      <c r="Y159" s="15"/>
      <c r="Z159" s="15"/>
      <c r="AA159" s="15"/>
      <c r="AB159" s="15"/>
      <c r="AC159" s="15"/>
      <c r="AD159" s="15"/>
      <c r="AE159" s="15"/>
      <c r="AT159" s="272" t="s">
        <v>191</v>
      </c>
      <c r="AU159" s="272" t="s">
        <v>81</v>
      </c>
      <c r="AV159" s="15" t="s">
        <v>135</v>
      </c>
      <c r="AW159" s="15" t="s">
        <v>33</v>
      </c>
      <c r="AX159" s="15" t="s">
        <v>79</v>
      </c>
      <c r="AY159" s="272" t="s">
        <v>116</v>
      </c>
    </row>
    <row r="160" s="2" customFormat="1" ht="16.5" customHeight="1">
      <c r="A160" s="40"/>
      <c r="B160" s="41"/>
      <c r="C160" s="206" t="s">
        <v>289</v>
      </c>
      <c r="D160" s="206" t="s">
        <v>119</v>
      </c>
      <c r="E160" s="207" t="s">
        <v>290</v>
      </c>
      <c r="F160" s="208" t="s">
        <v>291</v>
      </c>
      <c r="G160" s="209" t="s">
        <v>250</v>
      </c>
      <c r="H160" s="210">
        <v>150</v>
      </c>
      <c r="I160" s="211"/>
      <c r="J160" s="212">
        <f>ROUND(I160*H160,2)</f>
        <v>0</v>
      </c>
      <c r="K160" s="208" t="s">
        <v>19</v>
      </c>
      <c r="L160" s="46"/>
      <c r="M160" s="213" t="s">
        <v>19</v>
      </c>
      <c r="N160" s="214" t="s">
        <v>43</v>
      </c>
      <c r="O160" s="86"/>
      <c r="P160" s="215">
        <f>O160*H160</f>
        <v>0</v>
      </c>
      <c r="Q160" s="215">
        <v>0.01363</v>
      </c>
      <c r="R160" s="215">
        <f>Q160*H160</f>
        <v>2.0444999999999998</v>
      </c>
      <c r="S160" s="215">
        <v>4.0000000000000003E-05</v>
      </c>
      <c r="T160" s="216">
        <f>S160*H160</f>
        <v>0.0060000000000000001</v>
      </c>
      <c r="U160" s="40"/>
      <c r="V160" s="40"/>
      <c r="W160" s="40"/>
      <c r="X160" s="40"/>
      <c r="Y160" s="40"/>
      <c r="Z160" s="40"/>
      <c r="AA160" s="40"/>
      <c r="AB160" s="40"/>
      <c r="AC160" s="40"/>
      <c r="AD160" s="40"/>
      <c r="AE160" s="40"/>
      <c r="AR160" s="217" t="s">
        <v>135</v>
      </c>
      <c r="AT160" s="217" t="s">
        <v>119</v>
      </c>
      <c r="AU160" s="217" t="s">
        <v>81</v>
      </c>
      <c r="AY160" s="19" t="s">
        <v>116</v>
      </c>
      <c r="BE160" s="218">
        <f>IF(N160="základní",J160,0)</f>
        <v>0</v>
      </c>
      <c r="BF160" s="218">
        <f>IF(N160="snížená",J160,0)</f>
        <v>0</v>
      </c>
      <c r="BG160" s="218">
        <f>IF(N160="zákl. přenesená",J160,0)</f>
        <v>0</v>
      </c>
      <c r="BH160" s="218">
        <f>IF(N160="sníž. přenesená",J160,0)</f>
        <v>0</v>
      </c>
      <c r="BI160" s="218">
        <f>IF(N160="nulová",J160,0)</f>
        <v>0</v>
      </c>
      <c r="BJ160" s="19" t="s">
        <v>79</v>
      </c>
      <c r="BK160" s="218">
        <f>ROUND(I160*H160,2)</f>
        <v>0</v>
      </c>
      <c r="BL160" s="19" t="s">
        <v>135</v>
      </c>
      <c r="BM160" s="217" t="s">
        <v>292</v>
      </c>
    </row>
    <row r="161" s="2" customFormat="1">
      <c r="A161" s="40"/>
      <c r="B161" s="41"/>
      <c r="C161" s="42"/>
      <c r="D161" s="229" t="s">
        <v>189</v>
      </c>
      <c r="E161" s="42"/>
      <c r="F161" s="230" t="s">
        <v>293</v>
      </c>
      <c r="G161" s="42"/>
      <c r="H161" s="42"/>
      <c r="I161" s="226"/>
      <c r="J161" s="42"/>
      <c r="K161" s="42"/>
      <c r="L161" s="46"/>
      <c r="M161" s="227"/>
      <c r="N161" s="228"/>
      <c r="O161" s="86"/>
      <c r="P161" s="86"/>
      <c r="Q161" s="86"/>
      <c r="R161" s="86"/>
      <c r="S161" s="86"/>
      <c r="T161" s="87"/>
      <c r="U161" s="40"/>
      <c r="V161" s="40"/>
      <c r="W161" s="40"/>
      <c r="X161" s="40"/>
      <c r="Y161" s="40"/>
      <c r="Z161" s="40"/>
      <c r="AA161" s="40"/>
      <c r="AB161" s="40"/>
      <c r="AC161" s="40"/>
      <c r="AD161" s="40"/>
      <c r="AE161" s="40"/>
      <c r="AT161" s="19" t="s">
        <v>189</v>
      </c>
      <c r="AU161" s="19" t="s">
        <v>81</v>
      </c>
    </row>
    <row r="162" s="12" customFormat="1" ht="22.8" customHeight="1">
      <c r="A162" s="12"/>
      <c r="B162" s="190"/>
      <c r="C162" s="191"/>
      <c r="D162" s="192" t="s">
        <v>71</v>
      </c>
      <c r="E162" s="204" t="s">
        <v>142</v>
      </c>
      <c r="F162" s="204" t="s">
        <v>294</v>
      </c>
      <c r="G162" s="191"/>
      <c r="H162" s="191"/>
      <c r="I162" s="194"/>
      <c r="J162" s="205">
        <f>BK162</f>
        <v>0</v>
      </c>
      <c r="K162" s="191"/>
      <c r="L162" s="196"/>
      <c r="M162" s="197"/>
      <c r="N162" s="198"/>
      <c r="O162" s="198"/>
      <c r="P162" s="199">
        <f>SUM(P163:P358)</f>
        <v>0</v>
      </c>
      <c r="Q162" s="198"/>
      <c r="R162" s="199">
        <f>SUM(R163:R358)</f>
        <v>32.978585430000003</v>
      </c>
      <c r="S162" s="198"/>
      <c r="T162" s="200">
        <f>SUM(T163:T358)</f>
        <v>0</v>
      </c>
      <c r="U162" s="12"/>
      <c r="V162" s="12"/>
      <c r="W162" s="12"/>
      <c r="X162" s="12"/>
      <c r="Y162" s="12"/>
      <c r="Z162" s="12"/>
      <c r="AA162" s="12"/>
      <c r="AB162" s="12"/>
      <c r="AC162" s="12"/>
      <c r="AD162" s="12"/>
      <c r="AE162" s="12"/>
      <c r="AR162" s="201" t="s">
        <v>79</v>
      </c>
      <c r="AT162" s="202" t="s">
        <v>71</v>
      </c>
      <c r="AU162" s="202" t="s">
        <v>79</v>
      </c>
      <c r="AY162" s="201" t="s">
        <v>116</v>
      </c>
      <c r="BK162" s="203">
        <f>SUM(BK163:BK358)</f>
        <v>0</v>
      </c>
    </row>
    <row r="163" s="2" customFormat="1" ht="16.5" customHeight="1">
      <c r="A163" s="40"/>
      <c r="B163" s="41"/>
      <c r="C163" s="206" t="s">
        <v>295</v>
      </c>
      <c r="D163" s="206" t="s">
        <v>119</v>
      </c>
      <c r="E163" s="207" t="s">
        <v>296</v>
      </c>
      <c r="F163" s="208" t="s">
        <v>297</v>
      </c>
      <c r="G163" s="209" t="s">
        <v>250</v>
      </c>
      <c r="H163" s="210">
        <v>66.180000000000007</v>
      </c>
      <c r="I163" s="211"/>
      <c r="J163" s="212">
        <f>ROUND(I163*H163,2)</f>
        <v>0</v>
      </c>
      <c r="K163" s="208" t="s">
        <v>19</v>
      </c>
      <c r="L163" s="46"/>
      <c r="M163" s="213" t="s">
        <v>19</v>
      </c>
      <c r="N163" s="214" t="s">
        <v>43</v>
      </c>
      <c r="O163" s="86"/>
      <c r="P163" s="215">
        <f>O163*H163</f>
        <v>0</v>
      </c>
      <c r="Q163" s="215">
        <v>0</v>
      </c>
      <c r="R163" s="215">
        <f>Q163*H163</f>
        <v>0</v>
      </c>
      <c r="S163" s="215">
        <v>0</v>
      </c>
      <c r="T163" s="216">
        <f>S163*H163</f>
        <v>0</v>
      </c>
      <c r="U163" s="40"/>
      <c r="V163" s="40"/>
      <c r="W163" s="40"/>
      <c r="X163" s="40"/>
      <c r="Y163" s="40"/>
      <c r="Z163" s="40"/>
      <c r="AA163" s="40"/>
      <c r="AB163" s="40"/>
      <c r="AC163" s="40"/>
      <c r="AD163" s="40"/>
      <c r="AE163" s="40"/>
      <c r="AR163" s="217" t="s">
        <v>135</v>
      </c>
      <c r="AT163" s="217" t="s">
        <v>119</v>
      </c>
      <c r="AU163" s="217" t="s">
        <v>81</v>
      </c>
      <c r="AY163" s="19" t="s">
        <v>116</v>
      </c>
      <c r="BE163" s="218">
        <f>IF(N163="základní",J163,0)</f>
        <v>0</v>
      </c>
      <c r="BF163" s="218">
        <f>IF(N163="snížená",J163,0)</f>
        <v>0</v>
      </c>
      <c r="BG163" s="218">
        <f>IF(N163="zákl. přenesená",J163,0)</f>
        <v>0</v>
      </c>
      <c r="BH163" s="218">
        <f>IF(N163="sníž. přenesená",J163,0)</f>
        <v>0</v>
      </c>
      <c r="BI163" s="218">
        <f>IF(N163="nulová",J163,0)</f>
        <v>0</v>
      </c>
      <c r="BJ163" s="19" t="s">
        <v>79</v>
      </c>
      <c r="BK163" s="218">
        <f>ROUND(I163*H163,2)</f>
        <v>0</v>
      </c>
      <c r="BL163" s="19" t="s">
        <v>135</v>
      </c>
      <c r="BM163" s="217" t="s">
        <v>298</v>
      </c>
    </row>
    <row r="164" s="14" customFormat="1">
      <c r="A164" s="14"/>
      <c r="B164" s="241"/>
      <c r="C164" s="242"/>
      <c r="D164" s="229" t="s">
        <v>191</v>
      </c>
      <c r="E164" s="243" t="s">
        <v>19</v>
      </c>
      <c r="F164" s="244" t="s">
        <v>299</v>
      </c>
      <c r="G164" s="242"/>
      <c r="H164" s="245">
        <v>66.180000000000007</v>
      </c>
      <c r="I164" s="246"/>
      <c r="J164" s="242"/>
      <c r="K164" s="242"/>
      <c r="L164" s="247"/>
      <c r="M164" s="248"/>
      <c r="N164" s="249"/>
      <c r="O164" s="249"/>
      <c r="P164" s="249"/>
      <c r="Q164" s="249"/>
      <c r="R164" s="249"/>
      <c r="S164" s="249"/>
      <c r="T164" s="250"/>
      <c r="U164" s="14"/>
      <c r="V164" s="14"/>
      <c r="W164" s="14"/>
      <c r="X164" s="14"/>
      <c r="Y164" s="14"/>
      <c r="Z164" s="14"/>
      <c r="AA164" s="14"/>
      <c r="AB164" s="14"/>
      <c r="AC164" s="14"/>
      <c r="AD164" s="14"/>
      <c r="AE164" s="14"/>
      <c r="AT164" s="251" t="s">
        <v>191</v>
      </c>
      <c r="AU164" s="251" t="s">
        <v>81</v>
      </c>
      <c r="AV164" s="14" t="s">
        <v>81</v>
      </c>
      <c r="AW164" s="14" t="s">
        <v>33</v>
      </c>
      <c r="AX164" s="14" t="s">
        <v>79</v>
      </c>
      <c r="AY164" s="251" t="s">
        <v>116</v>
      </c>
    </row>
    <row r="165" s="2" customFormat="1" ht="16.5" customHeight="1">
      <c r="A165" s="40"/>
      <c r="B165" s="41"/>
      <c r="C165" s="206" t="s">
        <v>300</v>
      </c>
      <c r="D165" s="206" t="s">
        <v>119</v>
      </c>
      <c r="E165" s="207" t="s">
        <v>301</v>
      </c>
      <c r="F165" s="208" t="s">
        <v>302</v>
      </c>
      <c r="G165" s="209" t="s">
        <v>122</v>
      </c>
      <c r="H165" s="210">
        <v>1</v>
      </c>
      <c r="I165" s="211"/>
      <c r="J165" s="212">
        <f>ROUND(I165*H165,2)</f>
        <v>0</v>
      </c>
      <c r="K165" s="208" t="s">
        <v>19</v>
      </c>
      <c r="L165" s="46"/>
      <c r="M165" s="213" t="s">
        <v>19</v>
      </c>
      <c r="N165" s="214" t="s">
        <v>43</v>
      </c>
      <c r="O165" s="86"/>
      <c r="P165" s="215">
        <f>O165*H165</f>
        <v>0</v>
      </c>
      <c r="Q165" s="215">
        <v>0</v>
      </c>
      <c r="R165" s="215">
        <f>Q165*H165</f>
        <v>0</v>
      </c>
      <c r="S165" s="215">
        <v>0</v>
      </c>
      <c r="T165" s="216">
        <f>S165*H165</f>
        <v>0</v>
      </c>
      <c r="U165" s="40"/>
      <c r="V165" s="40"/>
      <c r="W165" s="40"/>
      <c r="X165" s="40"/>
      <c r="Y165" s="40"/>
      <c r="Z165" s="40"/>
      <c r="AA165" s="40"/>
      <c r="AB165" s="40"/>
      <c r="AC165" s="40"/>
      <c r="AD165" s="40"/>
      <c r="AE165" s="40"/>
      <c r="AR165" s="217" t="s">
        <v>135</v>
      </c>
      <c r="AT165" s="217" t="s">
        <v>119</v>
      </c>
      <c r="AU165" s="217" t="s">
        <v>81</v>
      </c>
      <c r="AY165" s="19" t="s">
        <v>116</v>
      </c>
      <c r="BE165" s="218">
        <f>IF(N165="základní",J165,0)</f>
        <v>0</v>
      </c>
      <c r="BF165" s="218">
        <f>IF(N165="snížená",J165,0)</f>
        <v>0</v>
      </c>
      <c r="BG165" s="218">
        <f>IF(N165="zákl. přenesená",J165,0)</f>
        <v>0</v>
      </c>
      <c r="BH165" s="218">
        <f>IF(N165="sníž. přenesená",J165,0)</f>
        <v>0</v>
      </c>
      <c r="BI165" s="218">
        <f>IF(N165="nulová",J165,0)</f>
        <v>0</v>
      </c>
      <c r="BJ165" s="19" t="s">
        <v>79</v>
      </c>
      <c r="BK165" s="218">
        <f>ROUND(I165*H165,2)</f>
        <v>0</v>
      </c>
      <c r="BL165" s="19" t="s">
        <v>135</v>
      </c>
      <c r="BM165" s="217" t="s">
        <v>303</v>
      </c>
    </row>
    <row r="166" s="2" customFormat="1" ht="21.75" customHeight="1">
      <c r="A166" s="40"/>
      <c r="B166" s="41"/>
      <c r="C166" s="206" t="s">
        <v>304</v>
      </c>
      <c r="D166" s="206" t="s">
        <v>119</v>
      </c>
      <c r="E166" s="207" t="s">
        <v>305</v>
      </c>
      <c r="F166" s="208" t="s">
        <v>306</v>
      </c>
      <c r="G166" s="209" t="s">
        <v>236</v>
      </c>
      <c r="H166" s="210">
        <v>724.90999999999997</v>
      </c>
      <c r="I166" s="211"/>
      <c r="J166" s="212">
        <f>ROUND(I166*H166,2)</f>
        <v>0</v>
      </c>
      <c r="K166" s="208" t="s">
        <v>196</v>
      </c>
      <c r="L166" s="46"/>
      <c r="M166" s="213" t="s">
        <v>19</v>
      </c>
      <c r="N166" s="214" t="s">
        <v>43</v>
      </c>
      <c r="O166" s="86"/>
      <c r="P166" s="215">
        <f>O166*H166</f>
        <v>0</v>
      </c>
      <c r="Q166" s="215">
        <v>0</v>
      </c>
      <c r="R166" s="215">
        <f>Q166*H166</f>
        <v>0</v>
      </c>
      <c r="S166" s="215">
        <v>0</v>
      </c>
      <c r="T166" s="216">
        <f>S166*H166</f>
        <v>0</v>
      </c>
      <c r="U166" s="40"/>
      <c r="V166" s="40"/>
      <c r="W166" s="40"/>
      <c r="X166" s="40"/>
      <c r="Y166" s="40"/>
      <c r="Z166" s="40"/>
      <c r="AA166" s="40"/>
      <c r="AB166" s="40"/>
      <c r="AC166" s="40"/>
      <c r="AD166" s="40"/>
      <c r="AE166" s="40"/>
      <c r="AR166" s="217" t="s">
        <v>135</v>
      </c>
      <c r="AT166" s="217" t="s">
        <v>119</v>
      </c>
      <c r="AU166" s="217" t="s">
        <v>81</v>
      </c>
      <c r="AY166" s="19" t="s">
        <v>116</v>
      </c>
      <c r="BE166" s="218">
        <f>IF(N166="základní",J166,0)</f>
        <v>0</v>
      </c>
      <c r="BF166" s="218">
        <f>IF(N166="snížená",J166,0)</f>
        <v>0</v>
      </c>
      <c r="BG166" s="218">
        <f>IF(N166="zákl. přenesená",J166,0)</f>
        <v>0</v>
      </c>
      <c r="BH166" s="218">
        <f>IF(N166="sníž. přenesená",J166,0)</f>
        <v>0</v>
      </c>
      <c r="BI166" s="218">
        <f>IF(N166="nulová",J166,0)</f>
        <v>0</v>
      </c>
      <c r="BJ166" s="19" t="s">
        <v>79</v>
      </c>
      <c r="BK166" s="218">
        <f>ROUND(I166*H166,2)</f>
        <v>0</v>
      </c>
      <c r="BL166" s="19" t="s">
        <v>135</v>
      </c>
      <c r="BM166" s="217" t="s">
        <v>307</v>
      </c>
    </row>
    <row r="167" s="2" customFormat="1">
      <c r="A167" s="40"/>
      <c r="B167" s="41"/>
      <c r="C167" s="42"/>
      <c r="D167" s="224" t="s">
        <v>187</v>
      </c>
      <c r="E167" s="42"/>
      <c r="F167" s="225" t="s">
        <v>308</v>
      </c>
      <c r="G167" s="42"/>
      <c r="H167" s="42"/>
      <c r="I167" s="226"/>
      <c r="J167" s="42"/>
      <c r="K167" s="42"/>
      <c r="L167" s="46"/>
      <c r="M167" s="227"/>
      <c r="N167" s="228"/>
      <c r="O167" s="86"/>
      <c r="P167" s="86"/>
      <c r="Q167" s="86"/>
      <c r="R167" s="86"/>
      <c r="S167" s="86"/>
      <c r="T167" s="87"/>
      <c r="U167" s="40"/>
      <c r="V167" s="40"/>
      <c r="W167" s="40"/>
      <c r="X167" s="40"/>
      <c r="Y167" s="40"/>
      <c r="Z167" s="40"/>
      <c r="AA167" s="40"/>
      <c r="AB167" s="40"/>
      <c r="AC167" s="40"/>
      <c r="AD167" s="40"/>
      <c r="AE167" s="40"/>
      <c r="AT167" s="19" t="s">
        <v>187</v>
      </c>
      <c r="AU167" s="19" t="s">
        <v>81</v>
      </c>
    </row>
    <row r="168" s="2" customFormat="1">
      <c r="A168" s="40"/>
      <c r="B168" s="41"/>
      <c r="C168" s="42"/>
      <c r="D168" s="229" t="s">
        <v>189</v>
      </c>
      <c r="E168" s="42"/>
      <c r="F168" s="230" t="s">
        <v>309</v>
      </c>
      <c r="G168" s="42"/>
      <c r="H168" s="42"/>
      <c r="I168" s="226"/>
      <c r="J168" s="42"/>
      <c r="K168" s="42"/>
      <c r="L168" s="46"/>
      <c r="M168" s="227"/>
      <c r="N168" s="228"/>
      <c r="O168" s="86"/>
      <c r="P168" s="86"/>
      <c r="Q168" s="86"/>
      <c r="R168" s="86"/>
      <c r="S168" s="86"/>
      <c r="T168" s="87"/>
      <c r="U168" s="40"/>
      <c r="V168" s="40"/>
      <c r="W168" s="40"/>
      <c r="X168" s="40"/>
      <c r="Y168" s="40"/>
      <c r="Z168" s="40"/>
      <c r="AA168" s="40"/>
      <c r="AB168" s="40"/>
      <c r="AC168" s="40"/>
      <c r="AD168" s="40"/>
      <c r="AE168" s="40"/>
      <c r="AT168" s="19" t="s">
        <v>189</v>
      </c>
      <c r="AU168" s="19" t="s">
        <v>81</v>
      </c>
    </row>
    <row r="169" s="13" customFormat="1">
      <c r="A169" s="13"/>
      <c r="B169" s="231"/>
      <c r="C169" s="232"/>
      <c r="D169" s="229" t="s">
        <v>191</v>
      </c>
      <c r="E169" s="233" t="s">
        <v>19</v>
      </c>
      <c r="F169" s="234" t="s">
        <v>310</v>
      </c>
      <c r="G169" s="232"/>
      <c r="H169" s="233" t="s">
        <v>19</v>
      </c>
      <c r="I169" s="235"/>
      <c r="J169" s="232"/>
      <c r="K169" s="232"/>
      <c r="L169" s="236"/>
      <c r="M169" s="237"/>
      <c r="N169" s="238"/>
      <c r="O169" s="238"/>
      <c r="P169" s="238"/>
      <c r="Q169" s="238"/>
      <c r="R169" s="238"/>
      <c r="S169" s="238"/>
      <c r="T169" s="239"/>
      <c r="U169" s="13"/>
      <c r="V169" s="13"/>
      <c r="W169" s="13"/>
      <c r="X169" s="13"/>
      <c r="Y169" s="13"/>
      <c r="Z169" s="13"/>
      <c r="AA169" s="13"/>
      <c r="AB169" s="13"/>
      <c r="AC169" s="13"/>
      <c r="AD169" s="13"/>
      <c r="AE169" s="13"/>
      <c r="AT169" s="240" t="s">
        <v>191</v>
      </c>
      <c r="AU169" s="240" t="s">
        <v>81</v>
      </c>
      <c r="AV169" s="13" t="s">
        <v>79</v>
      </c>
      <c r="AW169" s="13" t="s">
        <v>33</v>
      </c>
      <c r="AX169" s="13" t="s">
        <v>72</v>
      </c>
      <c r="AY169" s="240" t="s">
        <v>116</v>
      </c>
    </row>
    <row r="170" s="13" customFormat="1">
      <c r="A170" s="13"/>
      <c r="B170" s="231"/>
      <c r="C170" s="232"/>
      <c r="D170" s="229" t="s">
        <v>191</v>
      </c>
      <c r="E170" s="233" t="s">
        <v>19</v>
      </c>
      <c r="F170" s="234" t="s">
        <v>311</v>
      </c>
      <c r="G170" s="232"/>
      <c r="H170" s="233" t="s">
        <v>19</v>
      </c>
      <c r="I170" s="235"/>
      <c r="J170" s="232"/>
      <c r="K170" s="232"/>
      <c r="L170" s="236"/>
      <c r="M170" s="237"/>
      <c r="N170" s="238"/>
      <c r="O170" s="238"/>
      <c r="P170" s="238"/>
      <c r="Q170" s="238"/>
      <c r="R170" s="238"/>
      <c r="S170" s="238"/>
      <c r="T170" s="239"/>
      <c r="U170" s="13"/>
      <c r="V170" s="13"/>
      <c r="W170" s="13"/>
      <c r="X170" s="13"/>
      <c r="Y170" s="13"/>
      <c r="Z170" s="13"/>
      <c r="AA170" s="13"/>
      <c r="AB170" s="13"/>
      <c r="AC170" s="13"/>
      <c r="AD170" s="13"/>
      <c r="AE170" s="13"/>
      <c r="AT170" s="240" t="s">
        <v>191</v>
      </c>
      <c r="AU170" s="240" t="s">
        <v>81</v>
      </c>
      <c r="AV170" s="13" t="s">
        <v>79</v>
      </c>
      <c r="AW170" s="13" t="s">
        <v>33</v>
      </c>
      <c r="AX170" s="13" t="s">
        <v>72</v>
      </c>
      <c r="AY170" s="240" t="s">
        <v>116</v>
      </c>
    </row>
    <row r="171" s="14" customFormat="1">
      <c r="A171" s="14"/>
      <c r="B171" s="241"/>
      <c r="C171" s="242"/>
      <c r="D171" s="229" t="s">
        <v>191</v>
      </c>
      <c r="E171" s="243" t="s">
        <v>19</v>
      </c>
      <c r="F171" s="244" t="s">
        <v>312</v>
      </c>
      <c r="G171" s="242"/>
      <c r="H171" s="245">
        <v>404</v>
      </c>
      <c r="I171" s="246"/>
      <c r="J171" s="242"/>
      <c r="K171" s="242"/>
      <c r="L171" s="247"/>
      <c r="M171" s="248"/>
      <c r="N171" s="249"/>
      <c r="O171" s="249"/>
      <c r="P171" s="249"/>
      <c r="Q171" s="249"/>
      <c r="R171" s="249"/>
      <c r="S171" s="249"/>
      <c r="T171" s="250"/>
      <c r="U171" s="14"/>
      <c r="V171" s="14"/>
      <c r="W171" s="14"/>
      <c r="X171" s="14"/>
      <c r="Y171" s="14"/>
      <c r="Z171" s="14"/>
      <c r="AA171" s="14"/>
      <c r="AB171" s="14"/>
      <c r="AC171" s="14"/>
      <c r="AD171" s="14"/>
      <c r="AE171" s="14"/>
      <c r="AT171" s="251" t="s">
        <v>191</v>
      </c>
      <c r="AU171" s="251" t="s">
        <v>81</v>
      </c>
      <c r="AV171" s="14" t="s">
        <v>81</v>
      </c>
      <c r="AW171" s="14" t="s">
        <v>33</v>
      </c>
      <c r="AX171" s="14" t="s">
        <v>72</v>
      </c>
      <c r="AY171" s="251" t="s">
        <v>116</v>
      </c>
    </row>
    <row r="172" s="14" customFormat="1">
      <c r="A172" s="14"/>
      <c r="B172" s="241"/>
      <c r="C172" s="242"/>
      <c r="D172" s="229" t="s">
        <v>191</v>
      </c>
      <c r="E172" s="243" t="s">
        <v>19</v>
      </c>
      <c r="F172" s="244" t="s">
        <v>313</v>
      </c>
      <c r="G172" s="242"/>
      <c r="H172" s="245">
        <v>320.91000000000003</v>
      </c>
      <c r="I172" s="246"/>
      <c r="J172" s="242"/>
      <c r="K172" s="242"/>
      <c r="L172" s="247"/>
      <c r="M172" s="248"/>
      <c r="N172" s="249"/>
      <c r="O172" s="249"/>
      <c r="P172" s="249"/>
      <c r="Q172" s="249"/>
      <c r="R172" s="249"/>
      <c r="S172" s="249"/>
      <c r="T172" s="250"/>
      <c r="U172" s="14"/>
      <c r="V172" s="14"/>
      <c r="W172" s="14"/>
      <c r="X172" s="14"/>
      <c r="Y172" s="14"/>
      <c r="Z172" s="14"/>
      <c r="AA172" s="14"/>
      <c r="AB172" s="14"/>
      <c r="AC172" s="14"/>
      <c r="AD172" s="14"/>
      <c r="AE172" s="14"/>
      <c r="AT172" s="251" t="s">
        <v>191</v>
      </c>
      <c r="AU172" s="251" t="s">
        <v>81</v>
      </c>
      <c r="AV172" s="14" t="s">
        <v>81</v>
      </c>
      <c r="AW172" s="14" t="s">
        <v>33</v>
      </c>
      <c r="AX172" s="14" t="s">
        <v>72</v>
      </c>
      <c r="AY172" s="251" t="s">
        <v>116</v>
      </c>
    </row>
    <row r="173" s="15" customFormat="1">
      <c r="A173" s="15"/>
      <c r="B173" s="262"/>
      <c r="C173" s="263"/>
      <c r="D173" s="229" t="s">
        <v>191</v>
      </c>
      <c r="E173" s="264" t="s">
        <v>19</v>
      </c>
      <c r="F173" s="265" t="s">
        <v>275</v>
      </c>
      <c r="G173" s="263"/>
      <c r="H173" s="266">
        <v>724.91000000000008</v>
      </c>
      <c r="I173" s="267"/>
      <c r="J173" s="263"/>
      <c r="K173" s="263"/>
      <c r="L173" s="268"/>
      <c r="M173" s="269"/>
      <c r="N173" s="270"/>
      <c r="O173" s="270"/>
      <c r="P173" s="270"/>
      <c r="Q173" s="270"/>
      <c r="R173" s="270"/>
      <c r="S173" s="270"/>
      <c r="T173" s="271"/>
      <c r="U173" s="15"/>
      <c r="V173" s="15"/>
      <c r="W173" s="15"/>
      <c r="X173" s="15"/>
      <c r="Y173" s="15"/>
      <c r="Z173" s="15"/>
      <c r="AA173" s="15"/>
      <c r="AB173" s="15"/>
      <c r="AC173" s="15"/>
      <c r="AD173" s="15"/>
      <c r="AE173" s="15"/>
      <c r="AT173" s="272" t="s">
        <v>191</v>
      </c>
      <c r="AU173" s="272" t="s">
        <v>81</v>
      </c>
      <c r="AV173" s="15" t="s">
        <v>135</v>
      </c>
      <c r="AW173" s="15" t="s">
        <v>33</v>
      </c>
      <c r="AX173" s="15" t="s">
        <v>79</v>
      </c>
      <c r="AY173" s="272" t="s">
        <v>116</v>
      </c>
    </row>
    <row r="174" s="2" customFormat="1" ht="16.5" customHeight="1">
      <c r="A174" s="40"/>
      <c r="B174" s="41"/>
      <c r="C174" s="206" t="s">
        <v>7</v>
      </c>
      <c r="D174" s="206" t="s">
        <v>119</v>
      </c>
      <c r="E174" s="207" t="s">
        <v>314</v>
      </c>
      <c r="F174" s="208" t="s">
        <v>315</v>
      </c>
      <c r="G174" s="209" t="s">
        <v>250</v>
      </c>
      <c r="H174" s="210">
        <v>543.22000000000003</v>
      </c>
      <c r="I174" s="211"/>
      <c r="J174" s="212">
        <f>ROUND(I174*H174,2)</f>
        <v>0</v>
      </c>
      <c r="K174" s="208" t="s">
        <v>196</v>
      </c>
      <c r="L174" s="46"/>
      <c r="M174" s="213" t="s">
        <v>19</v>
      </c>
      <c r="N174" s="214" t="s">
        <v>43</v>
      </c>
      <c r="O174" s="86"/>
      <c r="P174" s="215">
        <f>O174*H174</f>
        <v>0</v>
      </c>
      <c r="Q174" s="215">
        <v>0.0015</v>
      </c>
      <c r="R174" s="215">
        <f>Q174*H174</f>
        <v>0.81483000000000005</v>
      </c>
      <c r="S174" s="215">
        <v>0</v>
      </c>
      <c r="T174" s="216">
        <f>S174*H174</f>
        <v>0</v>
      </c>
      <c r="U174" s="40"/>
      <c r="V174" s="40"/>
      <c r="W174" s="40"/>
      <c r="X174" s="40"/>
      <c r="Y174" s="40"/>
      <c r="Z174" s="40"/>
      <c r="AA174" s="40"/>
      <c r="AB174" s="40"/>
      <c r="AC174" s="40"/>
      <c r="AD174" s="40"/>
      <c r="AE174" s="40"/>
      <c r="AR174" s="217" t="s">
        <v>135</v>
      </c>
      <c r="AT174" s="217" t="s">
        <v>119</v>
      </c>
      <c r="AU174" s="217" t="s">
        <v>81</v>
      </c>
      <c r="AY174" s="19" t="s">
        <v>116</v>
      </c>
      <c r="BE174" s="218">
        <f>IF(N174="základní",J174,0)</f>
        <v>0</v>
      </c>
      <c r="BF174" s="218">
        <f>IF(N174="snížená",J174,0)</f>
        <v>0</v>
      </c>
      <c r="BG174" s="218">
        <f>IF(N174="zákl. přenesená",J174,0)</f>
        <v>0</v>
      </c>
      <c r="BH174" s="218">
        <f>IF(N174="sníž. přenesená",J174,0)</f>
        <v>0</v>
      </c>
      <c r="BI174" s="218">
        <f>IF(N174="nulová",J174,0)</f>
        <v>0</v>
      </c>
      <c r="BJ174" s="19" t="s">
        <v>79</v>
      </c>
      <c r="BK174" s="218">
        <f>ROUND(I174*H174,2)</f>
        <v>0</v>
      </c>
      <c r="BL174" s="19" t="s">
        <v>135</v>
      </c>
      <c r="BM174" s="217" t="s">
        <v>316</v>
      </c>
    </row>
    <row r="175" s="2" customFormat="1">
      <c r="A175" s="40"/>
      <c r="B175" s="41"/>
      <c r="C175" s="42"/>
      <c r="D175" s="224" t="s">
        <v>187</v>
      </c>
      <c r="E175" s="42"/>
      <c r="F175" s="225" t="s">
        <v>317</v>
      </c>
      <c r="G175" s="42"/>
      <c r="H175" s="42"/>
      <c r="I175" s="226"/>
      <c r="J175" s="42"/>
      <c r="K175" s="42"/>
      <c r="L175" s="46"/>
      <c r="M175" s="227"/>
      <c r="N175" s="228"/>
      <c r="O175" s="86"/>
      <c r="P175" s="86"/>
      <c r="Q175" s="86"/>
      <c r="R175" s="86"/>
      <c r="S175" s="86"/>
      <c r="T175" s="87"/>
      <c r="U175" s="40"/>
      <c r="V175" s="40"/>
      <c r="W175" s="40"/>
      <c r="X175" s="40"/>
      <c r="Y175" s="40"/>
      <c r="Z175" s="40"/>
      <c r="AA175" s="40"/>
      <c r="AB175" s="40"/>
      <c r="AC175" s="40"/>
      <c r="AD175" s="40"/>
      <c r="AE175" s="40"/>
      <c r="AT175" s="19" t="s">
        <v>187</v>
      </c>
      <c r="AU175" s="19" t="s">
        <v>81</v>
      </c>
    </row>
    <row r="176" s="2" customFormat="1">
      <c r="A176" s="40"/>
      <c r="B176" s="41"/>
      <c r="C176" s="42"/>
      <c r="D176" s="229" t="s">
        <v>189</v>
      </c>
      <c r="E176" s="42"/>
      <c r="F176" s="230" t="s">
        <v>318</v>
      </c>
      <c r="G176" s="42"/>
      <c r="H176" s="42"/>
      <c r="I176" s="226"/>
      <c r="J176" s="42"/>
      <c r="K176" s="42"/>
      <c r="L176" s="46"/>
      <c r="M176" s="227"/>
      <c r="N176" s="228"/>
      <c r="O176" s="86"/>
      <c r="P176" s="86"/>
      <c r="Q176" s="86"/>
      <c r="R176" s="86"/>
      <c r="S176" s="86"/>
      <c r="T176" s="87"/>
      <c r="U176" s="40"/>
      <c r="V176" s="40"/>
      <c r="W176" s="40"/>
      <c r="X176" s="40"/>
      <c r="Y176" s="40"/>
      <c r="Z176" s="40"/>
      <c r="AA176" s="40"/>
      <c r="AB176" s="40"/>
      <c r="AC176" s="40"/>
      <c r="AD176" s="40"/>
      <c r="AE176" s="40"/>
      <c r="AT176" s="19" t="s">
        <v>189</v>
      </c>
      <c r="AU176" s="19" t="s">
        <v>81</v>
      </c>
    </row>
    <row r="177" s="13" customFormat="1">
      <c r="A177" s="13"/>
      <c r="B177" s="231"/>
      <c r="C177" s="232"/>
      <c r="D177" s="229" t="s">
        <v>191</v>
      </c>
      <c r="E177" s="233" t="s">
        <v>19</v>
      </c>
      <c r="F177" s="234" t="s">
        <v>319</v>
      </c>
      <c r="G177" s="232"/>
      <c r="H177" s="233" t="s">
        <v>19</v>
      </c>
      <c r="I177" s="235"/>
      <c r="J177" s="232"/>
      <c r="K177" s="232"/>
      <c r="L177" s="236"/>
      <c r="M177" s="237"/>
      <c r="N177" s="238"/>
      <c r="O177" s="238"/>
      <c r="P177" s="238"/>
      <c r="Q177" s="238"/>
      <c r="R177" s="238"/>
      <c r="S177" s="238"/>
      <c r="T177" s="239"/>
      <c r="U177" s="13"/>
      <c r="V177" s="13"/>
      <c r="W177" s="13"/>
      <c r="X177" s="13"/>
      <c r="Y177" s="13"/>
      <c r="Z177" s="13"/>
      <c r="AA177" s="13"/>
      <c r="AB177" s="13"/>
      <c r="AC177" s="13"/>
      <c r="AD177" s="13"/>
      <c r="AE177" s="13"/>
      <c r="AT177" s="240" t="s">
        <v>191</v>
      </c>
      <c r="AU177" s="240" t="s">
        <v>81</v>
      </c>
      <c r="AV177" s="13" t="s">
        <v>79</v>
      </c>
      <c r="AW177" s="13" t="s">
        <v>33</v>
      </c>
      <c r="AX177" s="13" t="s">
        <v>72</v>
      </c>
      <c r="AY177" s="240" t="s">
        <v>116</v>
      </c>
    </row>
    <row r="178" s="14" customFormat="1">
      <c r="A178" s="14"/>
      <c r="B178" s="241"/>
      <c r="C178" s="242"/>
      <c r="D178" s="229" t="s">
        <v>191</v>
      </c>
      <c r="E178" s="243" t="s">
        <v>19</v>
      </c>
      <c r="F178" s="244" t="s">
        <v>320</v>
      </c>
      <c r="G178" s="242"/>
      <c r="H178" s="245">
        <v>77.780000000000001</v>
      </c>
      <c r="I178" s="246"/>
      <c r="J178" s="242"/>
      <c r="K178" s="242"/>
      <c r="L178" s="247"/>
      <c r="M178" s="248"/>
      <c r="N178" s="249"/>
      <c r="O178" s="249"/>
      <c r="P178" s="249"/>
      <c r="Q178" s="249"/>
      <c r="R178" s="249"/>
      <c r="S178" s="249"/>
      <c r="T178" s="250"/>
      <c r="U178" s="14"/>
      <c r="V178" s="14"/>
      <c r="W178" s="14"/>
      <c r="X178" s="14"/>
      <c r="Y178" s="14"/>
      <c r="Z178" s="14"/>
      <c r="AA178" s="14"/>
      <c r="AB178" s="14"/>
      <c r="AC178" s="14"/>
      <c r="AD178" s="14"/>
      <c r="AE178" s="14"/>
      <c r="AT178" s="251" t="s">
        <v>191</v>
      </c>
      <c r="AU178" s="251" t="s">
        <v>81</v>
      </c>
      <c r="AV178" s="14" t="s">
        <v>81</v>
      </c>
      <c r="AW178" s="14" t="s">
        <v>33</v>
      </c>
      <c r="AX178" s="14" t="s">
        <v>72</v>
      </c>
      <c r="AY178" s="251" t="s">
        <v>116</v>
      </c>
    </row>
    <row r="179" s="14" customFormat="1">
      <c r="A179" s="14"/>
      <c r="B179" s="241"/>
      <c r="C179" s="242"/>
      <c r="D179" s="229" t="s">
        <v>191</v>
      </c>
      <c r="E179" s="243" t="s">
        <v>19</v>
      </c>
      <c r="F179" s="244" t="s">
        <v>321</v>
      </c>
      <c r="G179" s="242"/>
      <c r="H179" s="245">
        <v>248</v>
      </c>
      <c r="I179" s="246"/>
      <c r="J179" s="242"/>
      <c r="K179" s="242"/>
      <c r="L179" s="247"/>
      <c r="M179" s="248"/>
      <c r="N179" s="249"/>
      <c r="O179" s="249"/>
      <c r="P179" s="249"/>
      <c r="Q179" s="249"/>
      <c r="R179" s="249"/>
      <c r="S179" s="249"/>
      <c r="T179" s="250"/>
      <c r="U179" s="14"/>
      <c r="V179" s="14"/>
      <c r="W179" s="14"/>
      <c r="X179" s="14"/>
      <c r="Y179" s="14"/>
      <c r="Z179" s="14"/>
      <c r="AA179" s="14"/>
      <c r="AB179" s="14"/>
      <c r="AC179" s="14"/>
      <c r="AD179" s="14"/>
      <c r="AE179" s="14"/>
      <c r="AT179" s="251" t="s">
        <v>191</v>
      </c>
      <c r="AU179" s="251" t="s">
        <v>81</v>
      </c>
      <c r="AV179" s="14" t="s">
        <v>81</v>
      </c>
      <c r="AW179" s="14" t="s">
        <v>33</v>
      </c>
      <c r="AX179" s="14" t="s">
        <v>72</v>
      </c>
      <c r="AY179" s="251" t="s">
        <v>116</v>
      </c>
    </row>
    <row r="180" s="14" customFormat="1">
      <c r="A180" s="14"/>
      <c r="B180" s="241"/>
      <c r="C180" s="242"/>
      <c r="D180" s="229" t="s">
        <v>191</v>
      </c>
      <c r="E180" s="243" t="s">
        <v>19</v>
      </c>
      <c r="F180" s="244" t="s">
        <v>322</v>
      </c>
      <c r="G180" s="242"/>
      <c r="H180" s="245">
        <v>22.800000000000001</v>
      </c>
      <c r="I180" s="246"/>
      <c r="J180" s="242"/>
      <c r="K180" s="242"/>
      <c r="L180" s="247"/>
      <c r="M180" s="248"/>
      <c r="N180" s="249"/>
      <c r="O180" s="249"/>
      <c r="P180" s="249"/>
      <c r="Q180" s="249"/>
      <c r="R180" s="249"/>
      <c r="S180" s="249"/>
      <c r="T180" s="250"/>
      <c r="U180" s="14"/>
      <c r="V180" s="14"/>
      <c r="W180" s="14"/>
      <c r="X180" s="14"/>
      <c r="Y180" s="14"/>
      <c r="Z180" s="14"/>
      <c r="AA180" s="14"/>
      <c r="AB180" s="14"/>
      <c r="AC180" s="14"/>
      <c r="AD180" s="14"/>
      <c r="AE180" s="14"/>
      <c r="AT180" s="251" t="s">
        <v>191</v>
      </c>
      <c r="AU180" s="251" t="s">
        <v>81</v>
      </c>
      <c r="AV180" s="14" t="s">
        <v>81</v>
      </c>
      <c r="AW180" s="14" t="s">
        <v>33</v>
      </c>
      <c r="AX180" s="14" t="s">
        <v>72</v>
      </c>
      <c r="AY180" s="251" t="s">
        <v>116</v>
      </c>
    </row>
    <row r="181" s="14" customFormat="1">
      <c r="A181" s="14"/>
      <c r="B181" s="241"/>
      <c r="C181" s="242"/>
      <c r="D181" s="229" t="s">
        <v>191</v>
      </c>
      <c r="E181" s="243" t="s">
        <v>19</v>
      </c>
      <c r="F181" s="244" t="s">
        <v>323</v>
      </c>
      <c r="G181" s="242"/>
      <c r="H181" s="245">
        <v>31.440000000000001</v>
      </c>
      <c r="I181" s="246"/>
      <c r="J181" s="242"/>
      <c r="K181" s="242"/>
      <c r="L181" s="247"/>
      <c r="M181" s="248"/>
      <c r="N181" s="249"/>
      <c r="O181" s="249"/>
      <c r="P181" s="249"/>
      <c r="Q181" s="249"/>
      <c r="R181" s="249"/>
      <c r="S181" s="249"/>
      <c r="T181" s="250"/>
      <c r="U181" s="14"/>
      <c r="V181" s="14"/>
      <c r="W181" s="14"/>
      <c r="X181" s="14"/>
      <c r="Y181" s="14"/>
      <c r="Z181" s="14"/>
      <c r="AA181" s="14"/>
      <c r="AB181" s="14"/>
      <c r="AC181" s="14"/>
      <c r="AD181" s="14"/>
      <c r="AE181" s="14"/>
      <c r="AT181" s="251" t="s">
        <v>191</v>
      </c>
      <c r="AU181" s="251" t="s">
        <v>81</v>
      </c>
      <c r="AV181" s="14" t="s">
        <v>81</v>
      </c>
      <c r="AW181" s="14" t="s">
        <v>33</v>
      </c>
      <c r="AX181" s="14" t="s">
        <v>72</v>
      </c>
      <c r="AY181" s="251" t="s">
        <v>116</v>
      </c>
    </row>
    <row r="182" s="14" customFormat="1">
      <c r="A182" s="14"/>
      <c r="B182" s="241"/>
      <c r="C182" s="242"/>
      <c r="D182" s="229" t="s">
        <v>191</v>
      </c>
      <c r="E182" s="243" t="s">
        <v>19</v>
      </c>
      <c r="F182" s="244" t="s">
        <v>324</v>
      </c>
      <c r="G182" s="242"/>
      <c r="H182" s="245">
        <v>89.280000000000001</v>
      </c>
      <c r="I182" s="246"/>
      <c r="J182" s="242"/>
      <c r="K182" s="242"/>
      <c r="L182" s="247"/>
      <c r="M182" s="248"/>
      <c r="N182" s="249"/>
      <c r="O182" s="249"/>
      <c r="P182" s="249"/>
      <c r="Q182" s="249"/>
      <c r="R182" s="249"/>
      <c r="S182" s="249"/>
      <c r="T182" s="250"/>
      <c r="U182" s="14"/>
      <c r="V182" s="14"/>
      <c r="W182" s="14"/>
      <c r="X182" s="14"/>
      <c r="Y182" s="14"/>
      <c r="Z182" s="14"/>
      <c r="AA182" s="14"/>
      <c r="AB182" s="14"/>
      <c r="AC182" s="14"/>
      <c r="AD182" s="14"/>
      <c r="AE182" s="14"/>
      <c r="AT182" s="251" t="s">
        <v>191</v>
      </c>
      <c r="AU182" s="251" t="s">
        <v>81</v>
      </c>
      <c r="AV182" s="14" t="s">
        <v>81</v>
      </c>
      <c r="AW182" s="14" t="s">
        <v>33</v>
      </c>
      <c r="AX182" s="14" t="s">
        <v>72</v>
      </c>
      <c r="AY182" s="251" t="s">
        <v>116</v>
      </c>
    </row>
    <row r="183" s="14" customFormat="1">
      <c r="A183" s="14"/>
      <c r="B183" s="241"/>
      <c r="C183" s="242"/>
      <c r="D183" s="229" t="s">
        <v>191</v>
      </c>
      <c r="E183" s="243" t="s">
        <v>19</v>
      </c>
      <c r="F183" s="244" t="s">
        <v>325</v>
      </c>
      <c r="G183" s="242"/>
      <c r="H183" s="245">
        <v>28.800000000000001</v>
      </c>
      <c r="I183" s="246"/>
      <c r="J183" s="242"/>
      <c r="K183" s="242"/>
      <c r="L183" s="247"/>
      <c r="M183" s="248"/>
      <c r="N183" s="249"/>
      <c r="O183" s="249"/>
      <c r="P183" s="249"/>
      <c r="Q183" s="249"/>
      <c r="R183" s="249"/>
      <c r="S183" s="249"/>
      <c r="T183" s="250"/>
      <c r="U183" s="14"/>
      <c r="V183" s="14"/>
      <c r="W183" s="14"/>
      <c r="X183" s="14"/>
      <c r="Y183" s="14"/>
      <c r="Z183" s="14"/>
      <c r="AA183" s="14"/>
      <c r="AB183" s="14"/>
      <c r="AC183" s="14"/>
      <c r="AD183" s="14"/>
      <c r="AE183" s="14"/>
      <c r="AT183" s="251" t="s">
        <v>191</v>
      </c>
      <c r="AU183" s="251" t="s">
        <v>81</v>
      </c>
      <c r="AV183" s="14" t="s">
        <v>81</v>
      </c>
      <c r="AW183" s="14" t="s">
        <v>33</v>
      </c>
      <c r="AX183" s="14" t="s">
        <v>72</v>
      </c>
      <c r="AY183" s="251" t="s">
        <v>116</v>
      </c>
    </row>
    <row r="184" s="14" customFormat="1">
      <c r="A184" s="14"/>
      <c r="B184" s="241"/>
      <c r="C184" s="242"/>
      <c r="D184" s="229" t="s">
        <v>191</v>
      </c>
      <c r="E184" s="243" t="s">
        <v>19</v>
      </c>
      <c r="F184" s="244" t="s">
        <v>326</v>
      </c>
      <c r="G184" s="242"/>
      <c r="H184" s="245">
        <v>22.719999999999999</v>
      </c>
      <c r="I184" s="246"/>
      <c r="J184" s="242"/>
      <c r="K184" s="242"/>
      <c r="L184" s="247"/>
      <c r="M184" s="248"/>
      <c r="N184" s="249"/>
      <c r="O184" s="249"/>
      <c r="P184" s="249"/>
      <c r="Q184" s="249"/>
      <c r="R184" s="249"/>
      <c r="S184" s="249"/>
      <c r="T184" s="250"/>
      <c r="U184" s="14"/>
      <c r="V184" s="14"/>
      <c r="W184" s="14"/>
      <c r="X184" s="14"/>
      <c r="Y184" s="14"/>
      <c r="Z184" s="14"/>
      <c r="AA184" s="14"/>
      <c r="AB184" s="14"/>
      <c r="AC184" s="14"/>
      <c r="AD184" s="14"/>
      <c r="AE184" s="14"/>
      <c r="AT184" s="251" t="s">
        <v>191</v>
      </c>
      <c r="AU184" s="251" t="s">
        <v>81</v>
      </c>
      <c r="AV184" s="14" t="s">
        <v>81</v>
      </c>
      <c r="AW184" s="14" t="s">
        <v>33</v>
      </c>
      <c r="AX184" s="14" t="s">
        <v>72</v>
      </c>
      <c r="AY184" s="251" t="s">
        <v>116</v>
      </c>
    </row>
    <row r="185" s="14" customFormat="1">
      <c r="A185" s="14"/>
      <c r="B185" s="241"/>
      <c r="C185" s="242"/>
      <c r="D185" s="229" t="s">
        <v>191</v>
      </c>
      <c r="E185" s="243" t="s">
        <v>19</v>
      </c>
      <c r="F185" s="244" t="s">
        <v>327</v>
      </c>
      <c r="G185" s="242"/>
      <c r="H185" s="245">
        <v>22.399999999999999</v>
      </c>
      <c r="I185" s="246"/>
      <c r="J185" s="242"/>
      <c r="K185" s="242"/>
      <c r="L185" s="247"/>
      <c r="M185" s="248"/>
      <c r="N185" s="249"/>
      <c r="O185" s="249"/>
      <c r="P185" s="249"/>
      <c r="Q185" s="249"/>
      <c r="R185" s="249"/>
      <c r="S185" s="249"/>
      <c r="T185" s="250"/>
      <c r="U185" s="14"/>
      <c r="V185" s="14"/>
      <c r="W185" s="14"/>
      <c r="X185" s="14"/>
      <c r="Y185" s="14"/>
      <c r="Z185" s="14"/>
      <c r="AA185" s="14"/>
      <c r="AB185" s="14"/>
      <c r="AC185" s="14"/>
      <c r="AD185" s="14"/>
      <c r="AE185" s="14"/>
      <c r="AT185" s="251" t="s">
        <v>191</v>
      </c>
      <c r="AU185" s="251" t="s">
        <v>81</v>
      </c>
      <c r="AV185" s="14" t="s">
        <v>81</v>
      </c>
      <c r="AW185" s="14" t="s">
        <v>33</v>
      </c>
      <c r="AX185" s="14" t="s">
        <v>72</v>
      </c>
      <c r="AY185" s="251" t="s">
        <v>116</v>
      </c>
    </row>
    <row r="186" s="15" customFormat="1">
      <c r="A186" s="15"/>
      <c r="B186" s="262"/>
      <c r="C186" s="263"/>
      <c r="D186" s="229" t="s">
        <v>191</v>
      </c>
      <c r="E186" s="264" t="s">
        <v>19</v>
      </c>
      <c r="F186" s="265" t="s">
        <v>275</v>
      </c>
      <c r="G186" s="263"/>
      <c r="H186" s="266">
        <v>543.21999999999991</v>
      </c>
      <c r="I186" s="267"/>
      <c r="J186" s="263"/>
      <c r="K186" s="263"/>
      <c r="L186" s="268"/>
      <c r="M186" s="269"/>
      <c r="N186" s="270"/>
      <c r="O186" s="270"/>
      <c r="P186" s="270"/>
      <c r="Q186" s="270"/>
      <c r="R186" s="270"/>
      <c r="S186" s="270"/>
      <c r="T186" s="271"/>
      <c r="U186" s="15"/>
      <c r="V186" s="15"/>
      <c r="W186" s="15"/>
      <c r="X186" s="15"/>
      <c r="Y186" s="15"/>
      <c r="Z186" s="15"/>
      <c r="AA186" s="15"/>
      <c r="AB186" s="15"/>
      <c r="AC186" s="15"/>
      <c r="AD186" s="15"/>
      <c r="AE186" s="15"/>
      <c r="AT186" s="272" t="s">
        <v>191</v>
      </c>
      <c r="AU186" s="272" t="s">
        <v>81</v>
      </c>
      <c r="AV186" s="15" t="s">
        <v>135</v>
      </c>
      <c r="AW186" s="15" t="s">
        <v>33</v>
      </c>
      <c r="AX186" s="15" t="s">
        <v>79</v>
      </c>
      <c r="AY186" s="272" t="s">
        <v>116</v>
      </c>
    </row>
    <row r="187" s="2" customFormat="1" ht="24.15" customHeight="1">
      <c r="A187" s="40"/>
      <c r="B187" s="41"/>
      <c r="C187" s="206" t="s">
        <v>328</v>
      </c>
      <c r="D187" s="206" t="s">
        <v>119</v>
      </c>
      <c r="E187" s="207" t="s">
        <v>329</v>
      </c>
      <c r="F187" s="208" t="s">
        <v>330</v>
      </c>
      <c r="G187" s="209" t="s">
        <v>236</v>
      </c>
      <c r="H187" s="210">
        <v>182.87899999999999</v>
      </c>
      <c r="I187" s="211"/>
      <c r="J187" s="212">
        <f>ROUND(I187*H187,2)</f>
        <v>0</v>
      </c>
      <c r="K187" s="208" t="s">
        <v>196</v>
      </c>
      <c r="L187" s="46"/>
      <c r="M187" s="213" t="s">
        <v>19</v>
      </c>
      <c r="N187" s="214" t="s">
        <v>43</v>
      </c>
      <c r="O187" s="86"/>
      <c r="P187" s="215">
        <f>O187*H187</f>
        <v>0</v>
      </c>
      <c r="Q187" s="215">
        <v>0</v>
      </c>
      <c r="R187" s="215">
        <f>Q187*H187</f>
        <v>0</v>
      </c>
      <c r="S187" s="215">
        <v>0</v>
      </c>
      <c r="T187" s="216">
        <f>S187*H187</f>
        <v>0</v>
      </c>
      <c r="U187" s="40"/>
      <c r="V187" s="40"/>
      <c r="W187" s="40"/>
      <c r="X187" s="40"/>
      <c r="Y187" s="40"/>
      <c r="Z187" s="40"/>
      <c r="AA187" s="40"/>
      <c r="AB187" s="40"/>
      <c r="AC187" s="40"/>
      <c r="AD187" s="40"/>
      <c r="AE187" s="40"/>
      <c r="AR187" s="217" t="s">
        <v>135</v>
      </c>
      <c r="AT187" s="217" t="s">
        <v>119</v>
      </c>
      <c r="AU187" s="217" t="s">
        <v>81</v>
      </c>
      <c r="AY187" s="19" t="s">
        <v>116</v>
      </c>
      <c r="BE187" s="218">
        <f>IF(N187="základní",J187,0)</f>
        <v>0</v>
      </c>
      <c r="BF187" s="218">
        <f>IF(N187="snížená",J187,0)</f>
        <v>0</v>
      </c>
      <c r="BG187" s="218">
        <f>IF(N187="zákl. přenesená",J187,0)</f>
        <v>0</v>
      </c>
      <c r="BH187" s="218">
        <f>IF(N187="sníž. přenesená",J187,0)</f>
        <v>0</v>
      </c>
      <c r="BI187" s="218">
        <f>IF(N187="nulová",J187,0)</f>
        <v>0</v>
      </c>
      <c r="BJ187" s="19" t="s">
        <v>79</v>
      </c>
      <c r="BK187" s="218">
        <f>ROUND(I187*H187,2)</f>
        <v>0</v>
      </c>
      <c r="BL187" s="19" t="s">
        <v>135</v>
      </c>
      <c r="BM187" s="217" t="s">
        <v>331</v>
      </c>
    </row>
    <row r="188" s="2" customFormat="1">
      <c r="A188" s="40"/>
      <c r="B188" s="41"/>
      <c r="C188" s="42"/>
      <c r="D188" s="224" t="s">
        <v>187</v>
      </c>
      <c r="E188" s="42"/>
      <c r="F188" s="225" t="s">
        <v>332</v>
      </c>
      <c r="G188" s="42"/>
      <c r="H188" s="42"/>
      <c r="I188" s="226"/>
      <c r="J188" s="42"/>
      <c r="K188" s="42"/>
      <c r="L188" s="46"/>
      <c r="M188" s="227"/>
      <c r="N188" s="228"/>
      <c r="O188" s="86"/>
      <c r="P188" s="86"/>
      <c r="Q188" s="86"/>
      <c r="R188" s="86"/>
      <c r="S188" s="86"/>
      <c r="T188" s="87"/>
      <c r="U188" s="40"/>
      <c r="V188" s="40"/>
      <c r="W188" s="40"/>
      <c r="X188" s="40"/>
      <c r="Y188" s="40"/>
      <c r="Z188" s="40"/>
      <c r="AA188" s="40"/>
      <c r="AB188" s="40"/>
      <c r="AC188" s="40"/>
      <c r="AD188" s="40"/>
      <c r="AE188" s="40"/>
      <c r="AT188" s="19" t="s">
        <v>187</v>
      </c>
      <c r="AU188" s="19" t="s">
        <v>81</v>
      </c>
    </row>
    <row r="189" s="2" customFormat="1">
      <c r="A189" s="40"/>
      <c r="B189" s="41"/>
      <c r="C189" s="42"/>
      <c r="D189" s="229" t="s">
        <v>189</v>
      </c>
      <c r="E189" s="42"/>
      <c r="F189" s="230" t="s">
        <v>333</v>
      </c>
      <c r="G189" s="42"/>
      <c r="H189" s="42"/>
      <c r="I189" s="226"/>
      <c r="J189" s="42"/>
      <c r="K189" s="42"/>
      <c r="L189" s="46"/>
      <c r="M189" s="227"/>
      <c r="N189" s="228"/>
      <c r="O189" s="86"/>
      <c r="P189" s="86"/>
      <c r="Q189" s="86"/>
      <c r="R189" s="86"/>
      <c r="S189" s="86"/>
      <c r="T189" s="87"/>
      <c r="U189" s="40"/>
      <c r="V189" s="40"/>
      <c r="W189" s="40"/>
      <c r="X189" s="40"/>
      <c r="Y189" s="40"/>
      <c r="Z189" s="40"/>
      <c r="AA189" s="40"/>
      <c r="AB189" s="40"/>
      <c r="AC189" s="40"/>
      <c r="AD189" s="40"/>
      <c r="AE189" s="40"/>
      <c r="AT189" s="19" t="s">
        <v>189</v>
      </c>
      <c r="AU189" s="19" t="s">
        <v>81</v>
      </c>
    </row>
    <row r="190" s="13" customFormat="1">
      <c r="A190" s="13"/>
      <c r="B190" s="231"/>
      <c r="C190" s="232"/>
      <c r="D190" s="229" t="s">
        <v>191</v>
      </c>
      <c r="E190" s="233" t="s">
        <v>19</v>
      </c>
      <c r="F190" s="234" t="s">
        <v>334</v>
      </c>
      <c r="G190" s="232"/>
      <c r="H190" s="233" t="s">
        <v>19</v>
      </c>
      <c r="I190" s="235"/>
      <c r="J190" s="232"/>
      <c r="K190" s="232"/>
      <c r="L190" s="236"/>
      <c r="M190" s="237"/>
      <c r="N190" s="238"/>
      <c r="O190" s="238"/>
      <c r="P190" s="238"/>
      <c r="Q190" s="238"/>
      <c r="R190" s="238"/>
      <c r="S190" s="238"/>
      <c r="T190" s="239"/>
      <c r="U190" s="13"/>
      <c r="V190" s="13"/>
      <c r="W190" s="13"/>
      <c r="X190" s="13"/>
      <c r="Y190" s="13"/>
      <c r="Z190" s="13"/>
      <c r="AA190" s="13"/>
      <c r="AB190" s="13"/>
      <c r="AC190" s="13"/>
      <c r="AD190" s="13"/>
      <c r="AE190" s="13"/>
      <c r="AT190" s="240" t="s">
        <v>191</v>
      </c>
      <c r="AU190" s="240" t="s">
        <v>81</v>
      </c>
      <c r="AV190" s="13" t="s">
        <v>79</v>
      </c>
      <c r="AW190" s="13" t="s">
        <v>33</v>
      </c>
      <c r="AX190" s="13" t="s">
        <v>72</v>
      </c>
      <c r="AY190" s="240" t="s">
        <v>116</v>
      </c>
    </row>
    <row r="191" s="14" customFormat="1">
      <c r="A191" s="14"/>
      <c r="B191" s="241"/>
      <c r="C191" s="242"/>
      <c r="D191" s="229" t="s">
        <v>191</v>
      </c>
      <c r="E191" s="243" t="s">
        <v>19</v>
      </c>
      <c r="F191" s="244" t="s">
        <v>335</v>
      </c>
      <c r="G191" s="242"/>
      <c r="H191" s="245">
        <v>8.8759999999999994</v>
      </c>
      <c r="I191" s="246"/>
      <c r="J191" s="242"/>
      <c r="K191" s="242"/>
      <c r="L191" s="247"/>
      <c r="M191" s="248"/>
      <c r="N191" s="249"/>
      <c r="O191" s="249"/>
      <c r="P191" s="249"/>
      <c r="Q191" s="249"/>
      <c r="R191" s="249"/>
      <c r="S191" s="249"/>
      <c r="T191" s="250"/>
      <c r="U191" s="14"/>
      <c r="V191" s="14"/>
      <c r="W191" s="14"/>
      <c r="X191" s="14"/>
      <c r="Y191" s="14"/>
      <c r="Z191" s="14"/>
      <c r="AA191" s="14"/>
      <c r="AB191" s="14"/>
      <c r="AC191" s="14"/>
      <c r="AD191" s="14"/>
      <c r="AE191" s="14"/>
      <c r="AT191" s="251" t="s">
        <v>191</v>
      </c>
      <c r="AU191" s="251" t="s">
        <v>81</v>
      </c>
      <c r="AV191" s="14" t="s">
        <v>81</v>
      </c>
      <c r="AW191" s="14" t="s">
        <v>33</v>
      </c>
      <c r="AX191" s="14" t="s">
        <v>72</v>
      </c>
      <c r="AY191" s="251" t="s">
        <v>116</v>
      </c>
    </row>
    <row r="192" s="14" customFormat="1">
      <c r="A192" s="14"/>
      <c r="B192" s="241"/>
      <c r="C192" s="242"/>
      <c r="D192" s="229" t="s">
        <v>191</v>
      </c>
      <c r="E192" s="243" t="s">
        <v>19</v>
      </c>
      <c r="F192" s="244" t="s">
        <v>336</v>
      </c>
      <c r="G192" s="242"/>
      <c r="H192" s="245">
        <v>91.200000000000003</v>
      </c>
      <c r="I192" s="246"/>
      <c r="J192" s="242"/>
      <c r="K192" s="242"/>
      <c r="L192" s="247"/>
      <c r="M192" s="248"/>
      <c r="N192" s="249"/>
      <c r="O192" s="249"/>
      <c r="P192" s="249"/>
      <c r="Q192" s="249"/>
      <c r="R192" s="249"/>
      <c r="S192" s="249"/>
      <c r="T192" s="250"/>
      <c r="U192" s="14"/>
      <c r="V192" s="14"/>
      <c r="W192" s="14"/>
      <c r="X192" s="14"/>
      <c r="Y192" s="14"/>
      <c r="Z192" s="14"/>
      <c r="AA192" s="14"/>
      <c r="AB192" s="14"/>
      <c r="AC192" s="14"/>
      <c r="AD192" s="14"/>
      <c r="AE192" s="14"/>
      <c r="AT192" s="251" t="s">
        <v>191</v>
      </c>
      <c r="AU192" s="251" t="s">
        <v>81</v>
      </c>
      <c r="AV192" s="14" t="s">
        <v>81</v>
      </c>
      <c r="AW192" s="14" t="s">
        <v>33</v>
      </c>
      <c r="AX192" s="14" t="s">
        <v>72</v>
      </c>
      <c r="AY192" s="251" t="s">
        <v>116</v>
      </c>
    </row>
    <row r="193" s="14" customFormat="1">
      <c r="A193" s="14"/>
      <c r="B193" s="241"/>
      <c r="C193" s="242"/>
      <c r="D193" s="229" t="s">
        <v>191</v>
      </c>
      <c r="E193" s="243" t="s">
        <v>19</v>
      </c>
      <c r="F193" s="244" t="s">
        <v>337</v>
      </c>
      <c r="G193" s="242"/>
      <c r="H193" s="245">
        <v>7.5599999999999996</v>
      </c>
      <c r="I193" s="246"/>
      <c r="J193" s="242"/>
      <c r="K193" s="242"/>
      <c r="L193" s="247"/>
      <c r="M193" s="248"/>
      <c r="N193" s="249"/>
      <c r="O193" s="249"/>
      <c r="P193" s="249"/>
      <c r="Q193" s="249"/>
      <c r="R193" s="249"/>
      <c r="S193" s="249"/>
      <c r="T193" s="250"/>
      <c r="U193" s="14"/>
      <c r="V193" s="14"/>
      <c r="W193" s="14"/>
      <c r="X193" s="14"/>
      <c r="Y193" s="14"/>
      <c r="Z193" s="14"/>
      <c r="AA193" s="14"/>
      <c r="AB193" s="14"/>
      <c r="AC193" s="14"/>
      <c r="AD193" s="14"/>
      <c r="AE193" s="14"/>
      <c r="AT193" s="251" t="s">
        <v>191</v>
      </c>
      <c r="AU193" s="251" t="s">
        <v>81</v>
      </c>
      <c r="AV193" s="14" t="s">
        <v>81</v>
      </c>
      <c r="AW193" s="14" t="s">
        <v>33</v>
      </c>
      <c r="AX193" s="14" t="s">
        <v>72</v>
      </c>
      <c r="AY193" s="251" t="s">
        <v>116</v>
      </c>
    </row>
    <row r="194" s="14" customFormat="1">
      <c r="A194" s="14"/>
      <c r="B194" s="241"/>
      <c r="C194" s="242"/>
      <c r="D194" s="229" t="s">
        <v>191</v>
      </c>
      <c r="E194" s="243" t="s">
        <v>19</v>
      </c>
      <c r="F194" s="244" t="s">
        <v>338</v>
      </c>
      <c r="G194" s="242"/>
      <c r="H194" s="245">
        <v>14.504</v>
      </c>
      <c r="I194" s="246"/>
      <c r="J194" s="242"/>
      <c r="K194" s="242"/>
      <c r="L194" s="247"/>
      <c r="M194" s="248"/>
      <c r="N194" s="249"/>
      <c r="O194" s="249"/>
      <c r="P194" s="249"/>
      <c r="Q194" s="249"/>
      <c r="R194" s="249"/>
      <c r="S194" s="249"/>
      <c r="T194" s="250"/>
      <c r="U194" s="14"/>
      <c r="V194" s="14"/>
      <c r="W194" s="14"/>
      <c r="X194" s="14"/>
      <c r="Y194" s="14"/>
      <c r="Z194" s="14"/>
      <c r="AA194" s="14"/>
      <c r="AB194" s="14"/>
      <c r="AC194" s="14"/>
      <c r="AD194" s="14"/>
      <c r="AE194" s="14"/>
      <c r="AT194" s="251" t="s">
        <v>191</v>
      </c>
      <c r="AU194" s="251" t="s">
        <v>81</v>
      </c>
      <c r="AV194" s="14" t="s">
        <v>81</v>
      </c>
      <c r="AW194" s="14" t="s">
        <v>33</v>
      </c>
      <c r="AX194" s="14" t="s">
        <v>72</v>
      </c>
      <c r="AY194" s="251" t="s">
        <v>116</v>
      </c>
    </row>
    <row r="195" s="14" customFormat="1">
      <c r="A195" s="14"/>
      <c r="B195" s="241"/>
      <c r="C195" s="242"/>
      <c r="D195" s="229" t="s">
        <v>191</v>
      </c>
      <c r="E195" s="243" t="s">
        <v>19</v>
      </c>
      <c r="F195" s="244" t="s">
        <v>339</v>
      </c>
      <c r="G195" s="242"/>
      <c r="H195" s="245">
        <v>26.640000000000001</v>
      </c>
      <c r="I195" s="246"/>
      <c r="J195" s="242"/>
      <c r="K195" s="242"/>
      <c r="L195" s="247"/>
      <c r="M195" s="248"/>
      <c r="N195" s="249"/>
      <c r="O195" s="249"/>
      <c r="P195" s="249"/>
      <c r="Q195" s="249"/>
      <c r="R195" s="249"/>
      <c r="S195" s="249"/>
      <c r="T195" s="250"/>
      <c r="U195" s="14"/>
      <c r="V195" s="14"/>
      <c r="W195" s="14"/>
      <c r="X195" s="14"/>
      <c r="Y195" s="14"/>
      <c r="Z195" s="14"/>
      <c r="AA195" s="14"/>
      <c r="AB195" s="14"/>
      <c r="AC195" s="14"/>
      <c r="AD195" s="14"/>
      <c r="AE195" s="14"/>
      <c r="AT195" s="251" t="s">
        <v>191</v>
      </c>
      <c r="AU195" s="251" t="s">
        <v>81</v>
      </c>
      <c r="AV195" s="14" t="s">
        <v>81</v>
      </c>
      <c r="AW195" s="14" t="s">
        <v>33</v>
      </c>
      <c r="AX195" s="14" t="s">
        <v>72</v>
      </c>
      <c r="AY195" s="251" t="s">
        <v>116</v>
      </c>
    </row>
    <row r="196" s="14" customFormat="1">
      <c r="A196" s="14"/>
      <c r="B196" s="241"/>
      <c r="C196" s="242"/>
      <c r="D196" s="229" t="s">
        <v>191</v>
      </c>
      <c r="E196" s="243" t="s">
        <v>19</v>
      </c>
      <c r="F196" s="244" t="s">
        <v>340</v>
      </c>
      <c r="G196" s="242"/>
      <c r="H196" s="245">
        <v>6.1600000000000001</v>
      </c>
      <c r="I196" s="246"/>
      <c r="J196" s="242"/>
      <c r="K196" s="242"/>
      <c r="L196" s="247"/>
      <c r="M196" s="248"/>
      <c r="N196" s="249"/>
      <c r="O196" s="249"/>
      <c r="P196" s="249"/>
      <c r="Q196" s="249"/>
      <c r="R196" s="249"/>
      <c r="S196" s="249"/>
      <c r="T196" s="250"/>
      <c r="U196" s="14"/>
      <c r="V196" s="14"/>
      <c r="W196" s="14"/>
      <c r="X196" s="14"/>
      <c r="Y196" s="14"/>
      <c r="Z196" s="14"/>
      <c r="AA196" s="14"/>
      <c r="AB196" s="14"/>
      <c r="AC196" s="14"/>
      <c r="AD196" s="14"/>
      <c r="AE196" s="14"/>
      <c r="AT196" s="251" t="s">
        <v>191</v>
      </c>
      <c r="AU196" s="251" t="s">
        <v>81</v>
      </c>
      <c r="AV196" s="14" t="s">
        <v>81</v>
      </c>
      <c r="AW196" s="14" t="s">
        <v>33</v>
      </c>
      <c r="AX196" s="14" t="s">
        <v>72</v>
      </c>
      <c r="AY196" s="251" t="s">
        <v>116</v>
      </c>
    </row>
    <row r="197" s="14" customFormat="1">
      <c r="A197" s="14"/>
      <c r="B197" s="241"/>
      <c r="C197" s="242"/>
      <c r="D197" s="229" t="s">
        <v>191</v>
      </c>
      <c r="E197" s="243" t="s">
        <v>19</v>
      </c>
      <c r="F197" s="244" t="s">
        <v>341</v>
      </c>
      <c r="G197" s="242"/>
      <c r="H197" s="245">
        <v>3.7440000000000002</v>
      </c>
      <c r="I197" s="246"/>
      <c r="J197" s="242"/>
      <c r="K197" s="242"/>
      <c r="L197" s="247"/>
      <c r="M197" s="248"/>
      <c r="N197" s="249"/>
      <c r="O197" s="249"/>
      <c r="P197" s="249"/>
      <c r="Q197" s="249"/>
      <c r="R197" s="249"/>
      <c r="S197" s="249"/>
      <c r="T197" s="250"/>
      <c r="U197" s="14"/>
      <c r="V197" s="14"/>
      <c r="W197" s="14"/>
      <c r="X197" s="14"/>
      <c r="Y197" s="14"/>
      <c r="Z197" s="14"/>
      <c r="AA197" s="14"/>
      <c r="AB197" s="14"/>
      <c r="AC197" s="14"/>
      <c r="AD197" s="14"/>
      <c r="AE197" s="14"/>
      <c r="AT197" s="251" t="s">
        <v>191</v>
      </c>
      <c r="AU197" s="251" t="s">
        <v>81</v>
      </c>
      <c r="AV197" s="14" t="s">
        <v>81</v>
      </c>
      <c r="AW197" s="14" t="s">
        <v>33</v>
      </c>
      <c r="AX197" s="14" t="s">
        <v>72</v>
      </c>
      <c r="AY197" s="251" t="s">
        <v>116</v>
      </c>
    </row>
    <row r="198" s="14" customFormat="1">
      <c r="A198" s="14"/>
      <c r="B198" s="241"/>
      <c r="C198" s="242"/>
      <c r="D198" s="229" t="s">
        <v>191</v>
      </c>
      <c r="E198" s="243" t="s">
        <v>19</v>
      </c>
      <c r="F198" s="244" t="s">
        <v>342</v>
      </c>
      <c r="G198" s="242"/>
      <c r="H198" s="245">
        <v>3.6000000000000001</v>
      </c>
      <c r="I198" s="246"/>
      <c r="J198" s="242"/>
      <c r="K198" s="242"/>
      <c r="L198" s="247"/>
      <c r="M198" s="248"/>
      <c r="N198" s="249"/>
      <c r="O198" s="249"/>
      <c r="P198" s="249"/>
      <c r="Q198" s="249"/>
      <c r="R198" s="249"/>
      <c r="S198" s="249"/>
      <c r="T198" s="250"/>
      <c r="U198" s="14"/>
      <c r="V198" s="14"/>
      <c r="W198" s="14"/>
      <c r="X198" s="14"/>
      <c r="Y198" s="14"/>
      <c r="Z198" s="14"/>
      <c r="AA198" s="14"/>
      <c r="AB198" s="14"/>
      <c r="AC198" s="14"/>
      <c r="AD198" s="14"/>
      <c r="AE198" s="14"/>
      <c r="AT198" s="251" t="s">
        <v>191</v>
      </c>
      <c r="AU198" s="251" t="s">
        <v>81</v>
      </c>
      <c r="AV198" s="14" t="s">
        <v>81</v>
      </c>
      <c r="AW198" s="14" t="s">
        <v>33</v>
      </c>
      <c r="AX198" s="14" t="s">
        <v>72</v>
      </c>
      <c r="AY198" s="251" t="s">
        <v>116</v>
      </c>
    </row>
    <row r="199" s="14" customFormat="1">
      <c r="A199" s="14"/>
      <c r="B199" s="241"/>
      <c r="C199" s="242"/>
      <c r="D199" s="229" t="s">
        <v>191</v>
      </c>
      <c r="E199" s="243" t="s">
        <v>19</v>
      </c>
      <c r="F199" s="244" t="s">
        <v>343</v>
      </c>
      <c r="G199" s="242"/>
      <c r="H199" s="245">
        <v>5.04</v>
      </c>
      <c r="I199" s="246"/>
      <c r="J199" s="242"/>
      <c r="K199" s="242"/>
      <c r="L199" s="247"/>
      <c r="M199" s="248"/>
      <c r="N199" s="249"/>
      <c r="O199" s="249"/>
      <c r="P199" s="249"/>
      <c r="Q199" s="249"/>
      <c r="R199" s="249"/>
      <c r="S199" s="249"/>
      <c r="T199" s="250"/>
      <c r="U199" s="14"/>
      <c r="V199" s="14"/>
      <c r="W199" s="14"/>
      <c r="X199" s="14"/>
      <c r="Y199" s="14"/>
      <c r="Z199" s="14"/>
      <c r="AA199" s="14"/>
      <c r="AB199" s="14"/>
      <c r="AC199" s="14"/>
      <c r="AD199" s="14"/>
      <c r="AE199" s="14"/>
      <c r="AT199" s="251" t="s">
        <v>191</v>
      </c>
      <c r="AU199" s="251" t="s">
        <v>81</v>
      </c>
      <c r="AV199" s="14" t="s">
        <v>81</v>
      </c>
      <c r="AW199" s="14" t="s">
        <v>33</v>
      </c>
      <c r="AX199" s="14" t="s">
        <v>72</v>
      </c>
      <c r="AY199" s="251" t="s">
        <v>116</v>
      </c>
    </row>
    <row r="200" s="14" customFormat="1">
      <c r="A200" s="14"/>
      <c r="B200" s="241"/>
      <c r="C200" s="242"/>
      <c r="D200" s="229" t="s">
        <v>191</v>
      </c>
      <c r="E200" s="243" t="s">
        <v>19</v>
      </c>
      <c r="F200" s="244" t="s">
        <v>344</v>
      </c>
      <c r="G200" s="242"/>
      <c r="H200" s="245">
        <v>2.7749999999999999</v>
      </c>
      <c r="I200" s="246"/>
      <c r="J200" s="242"/>
      <c r="K200" s="242"/>
      <c r="L200" s="247"/>
      <c r="M200" s="248"/>
      <c r="N200" s="249"/>
      <c r="O200" s="249"/>
      <c r="P200" s="249"/>
      <c r="Q200" s="249"/>
      <c r="R200" s="249"/>
      <c r="S200" s="249"/>
      <c r="T200" s="250"/>
      <c r="U200" s="14"/>
      <c r="V200" s="14"/>
      <c r="W200" s="14"/>
      <c r="X200" s="14"/>
      <c r="Y200" s="14"/>
      <c r="Z200" s="14"/>
      <c r="AA200" s="14"/>
      <c r="AB200" s="14"/>
      <c r="AC200" s="14"/>
      <c r="AD200" s="14"/>
      <c r="AE200" s="14"/>
      <c r="AT200" s="251" t="s">
        <v>191</v>
      </c>
      <c r="AU200" s="251" t="s">
        <v>81</v>
      </c>
      <c r="AV200" s="14" t="s">
        <v>81</v>
      </c>
      <c r="AW200" s="14" t="s">
        <v>33</v>
      </c>
      <c r="AX200" s="14" t="s">
        <v>72</v>
      </c>
      <c r="AY200" s="251" t="s">
        <v>116</v>
      </c>
    </row>
    <row r="201" s="14" customFormat="1">
      <c r="A201" s="14"/>
      <c r="B201" s="241"/>
      <c r="C201" s="242"/>
      <c r="D201" s="229" t="s">
        <v>191</v>
      </c>
      <c r="E201" s="243" t="s">
        <v>19</v>
      </c>
      <c r="F201" s="244" t="s">
        <v>345</v>
      </c>
      <c r="G201" s="242"/>
      <c r="H201" s="245">
        <v>4.2000000000000002</v>
      </c>
      <c r="I201" s="246"/>
      <c r="J201" s="242"/>
      <c r="K201" s="242"/>
      <c r="L201" s="247"/>
      <c r="M201" s="248"/>
      <c r="N201" s="249"/>
      <c r="O201" s="249"/>
      <c r="P201" s="249"/>
      <c r="Q201" s="249"/>
      <c r="R201" s="249"/>
      <c r="S201" s="249"/>
      <c r="T201" s="250"/>
      <c r="U201" s="14"/>
      <c r="V201" s="14"/>
      <c r="W201" s="14"/>
      <c r="X201" s="14"/>
      <c r="Y201" s="14"/>
      <c r="Z201" s="14"/>
      <c r="AA201" s="14"/>
      <c r="AB201" s="14"/>
      <c r="AC201" s="14"/>
      <c r="AD201" s="14"/>
      <c r="AE201" s="14"/>
      <c r="AT201" s="251" t="s">
        <v>191</v>
      </c>
      <c r="AU201" s="251" t="s">
        <v>81</v>
      </c>
      <c r="AV201" s="14" t="s">
        <v>81</v>
      </c>
      <c r="AW201" s="14" t="s">
        <v>33</v>
      </c>
      <c r="AX201" s="14" t="s">
        <v>72</v>
      </c>
      <c r="AY201" s="251" t="s">
        <v>116</v>
      </c>
    </row>
    <row r="202" s="14" customFormat="1">
      <c r="A202" s="14"/>
      <c r="B202" s="241"/>
      <c r="C202" s="242"/>
      <c r="D202" s="229" t="s">
        <v>191</v>
      </c>
      <c r="E202" s="243" t="s">
        <v>19</v>
      </c>
      <c r="F202" s="244" t="s">
        <v>346</v>
      </c>
      <c r="G202" s="242"/>
      <c r="H202" s="245">
        <v>4.4000000000000004</v>
      </c>
      <c r="I202" s="246"/>
      <c r="J202" s="242"/>
      <c r="K202" s="242"/>
      <c r="L202" s="247"/>
      <c r="M202" s="248"/>
      <c r="N202" s="249"/>
      <c r="O202" s="249"/>
      <c r="P202" s="249"/>
      <c r="Q202" s="249"/>
      <c r="R202" s="249"/>
      <c r="S202" s="249"/>
      <c r="T202" s="250"/>
      <c r="U202" s="14"/>
      <c r="V202" s="14"/>
      <c r="W202" s="14"/>
      <c r="X202" s="14"/>
      <c r="Y202" s="14"/>
      <c r="Z202" s="14"/>
      <c r="AA202" s="14"/>
      <c r="AB202" s="14"/>
      <c r="AC202" s="14"/>
      <c r="AD202" s="14"/>
      <c r="AE202" s="14"/>
      <c r="AT202" s="251" t="s">
        <v>191</v>
      </c>
      <c r="AU202" s="251" t="s">
        <v>81</v>
      </c>
      <c r="AV202" s="14" t="s">
        <v>81</v>
      </c>
      <c r="AW202" s="14" t="s">
        <v>33</v>
      </c>
      <c r="AX202" s="14" t="s">
        <v>72</v>
      </c>
      <c r="AY202" s="251" t="s">
        <v>116</v>
      </c>
    </row>
    <row r="203" s="14" customFormat="1">
      <c r="A203" s="14"/>
      <c r="B203" s="241"/>
      <c r="C203" s="242"/>
      <c r="D203" s="229" t="s">
        <v>191</v>
      </c>
      <c r="E203" s="243" t="s">
        <v>19</v>
      </c>
      <c r="F203" s="244" t="s">
        <v>347</v>
      </c>
      <c r="G203" s="242"/>
      <c r="H203" s="245">
        <v>4.1799999999999997</v>
      </c>
      <c r="I203" s="246"/>
      <c r="J203" s="242"/>
      <c r="K203" s="242"/>
      <c r="L203" s="247"/>
      <c r="M203" s="248"/>
      <c r="N203" s="249"/>
      <c r="O203" s="249"/>
      <c r="P203" s="249"/>
      <c r="Q203" s="249"/>
      <c r="R203" s="249"/>
      <c r="S203" s="249"/>
      <c r="T203" s="250"/>
      <c r="U203" s="14"/>
      <c r="V203" s="14"/>
      <c r="W203" s="14"/>
      <c r="X203" s="14"/>
      <c r="Y203" s="14"/>
      <c r="Z203" s="14"/>
      <c r="AA203" s="14"/>
      <c r="AB203" s="14"/>
      <c r="AC203" s="14"/>
      <c r="AD203" s="14"/>
      <c r="AE203" s="14"/>
      <c r="AT203" s="251" t="s">
        <v>191</v>
      </c>
      <c r="AU203" s="251" t="s">
        <v>81</v>
      </c>
      <c r="AV203" s="14" t="s">
        <v>81</v>
      </c>
      <c r="AW203" s="14" t="s">
        <v>33</v>
      </c>
      <c r="AX203" s="14" t="s">
        <v>72</v>
      </c>
      <c r="AY203" s="251" t="s">
        <v>116</v>
      </c>
    </row>
    <row r="204" s="15" customFormat="1">
      <c r="A204" s="15"/>
      <c r="B204" s="262"/>
      <c r="C204" s="263"/>
      <c r="D204" s="229" t="s">
        <v>191</v>
      </c>
      <c r="E204" s="264" t="s">
        <v>19</v>
      </c>
      <c r="F204" s="265" t="s">
        <v>275</v>
      </c>
      <c r="G204" s="263"/>
      <c r="H204" s="266">
        <v>182.87900000000002</v>
      </c>
      <c r="I204" s="267"/>
      <c r="J204" s="263"/>
      <c r="K204" s="263"/>
      <c r="L204" s="268"/>
      <c r="M204" s="269"/>
      <c r="N204" s="270"/>
      <c r="O204" s="270"/>
      <c r="P204" s="270"/>
      <c r="Q204" s="270"/>
      <c r="R204" s="270"/>
      <c r="S204" s="270"/>
      <c r="T204" s="271"/>
      <c r="U204" s="15"/>
      <c r="V204" s="15"/>
      <c r="W204" s="15"/>
      <c r="X204" s="15"/>
      <c r="Y204" s="15"/>
      <c r="Z204" s="15"/>
      <c r="AA204" s="15"/>
      <c r="AB204" s="15"/>
      <c r="AC204" s="15"/>
      <c r="AD204" s="15"/>
      <c r="AE204" s="15"/>
      <c r="AT204" s="272" t="s">
        <v>191</v>
      </c>
      <c r="AU204" s="272" t="s">
        <v>81</v>
      </c>
      <c r="AV204" s="15" t="s">
        <v>135</v>
      </c>
      <c r="AW204" s="15" t="s">
        <v>33</v>
      </c>
      <c r="AX204" s="15" t="s">
        <v>79</v>
      </c>
      <c r="AY204" s="272" t="s">
        <v>116</v>
      </c>
    </row>
    <row r="205" s="2" customFormat="1" ht="16.5" customHeight="1">
      <c r="A205" s="40"/>
      <c r="B205" s="41"/>
      <c r="C205" s="206" t="s">
        <v>348</v>
      </c>
      <c r="D205" s="206" t="s">
        <v>119</v>
      </c>
      <c r="E205" s="207" t="s">
        <v>349</v>
      </c>
      <c r="F205" s="208" t="s">
        <v>350</v>
      </c>
      <c r="G205" s="209" t="s">
        <v>236</v>
      </c>
      <c r="H205" s="210">
        <v>800.21600000000001</v>
      </c>
      <c r="I205" s="211"/>
      <c r="J205" s="212">
        <f>ROUND(I205*H205,2)</f>
        <v>0</v>
      </c>
      <c r="K205" s="208" t="s">
        <v>196</v>
      </c>
      <c r="L205" s="46"/>
      <c r="M205" s="213" t="s">
        <v>19</v>
      </c>
      <c r="N205" s="214" t="s">
        <v>43</v>
      </c>
      <c r="O205" s="86"/>
      <c r="P205" s="215">
        <f>O205*H205</f>
        <v>0</v>
      </c>
      <c r="Q205" s="215">
        <v>0</v>
      </c>
      <c r="R205" s="215">
        <f>Q205*H205</f>
        <v>0</v>
      </c>
      <c r="S205" s="215">
        <v>0</v>
      </c>
      <c r="T205" s="216">
        <f>S205*H205</f>
        <v>0</v>
      </c>
      <c r="U205" s="40"/>
      <c r="V205" s="40"/>
      <c r="W205" s="40"/>
      <c r="X205" s="40"/>
      <c r="Y205" s="40"/>
      <c r="Z205" s="40"/>
      <c r="AA205" s="40"/>
      <c r="AB205" s="40"/>
      <c r="AC205" s="40"/>
      <c r="AD205" s="40"/>
      <c r="AE205" s="40"/>
      <c r="AR205" s="217" t="s">
        <v>135</v>
      </c>
      <c r="AT205" s="217" t="s">
        <v>119</v>
      </c>
      <c r="AU205" s="217" t="s">
        <v>81</v>
      </c>
      <c r="AY205" s="19" t="s">
        <v>116</v>
      </c>
      <c r="BE205" s="218">
        <f>IF(N205="základní",J205,0)</f>
        <v>0</v>
      </c>
      <c r="BF205" s="218">
        <f>IF(N205="snížená",J205,0)</f>
        <v>0</v>
      </c>
      <c r="BG205" s="218">
        <f>IF(N205="zákl. přenesená",J205,0)</f>
        <v>0</v>
      </c>
      <c r="BH205" s="218">
        <f>IF(N205="sníž. přenesená",J205,0)</f>
        <v>0</v>
      </c>
      <c r="BI205" s="218">
        <f>IF(N205="nulová",J205,0)</f>
        <v>0</v>
      </c>
      <c r="BJ205" s="19" t="s">
        <v>79</v>
      </c>
      <c r="BK205" s="218">
        <f>ROUND(I205*H205,2)</f>
        <v>0</v>
      </c>
      <c r="BL205" s="19" t="s">
        <v>135</v>
      </c>
      <c r="BM205" s="217" t="s">
        <v>351</v>
      </c>
    </row>
    <row r="206" s="2" customFormat="1">
      <c r="A206" s="40"/>
      <c r="B206" s="41"/>
      <c r="C206" s="42"/>
      <c r="D206" s="224" t="s">
        <v>187</v>
      </c>
      <c r="E206" s="42"/>
      <c r="F206" s="225" t="s">
        <v>352</v>
      </c>
      <c r="G206" s="42"/>
      <c r="H206" s="42"/>
      <c r="I206" s="226"/>
      <c r="J206" s="42"/>
      <c r="K206" s="42"/>
      <c r="L206" s="46"/>
      <c r="M206" s="227"/>
      <c r="N206" s="228"/>
      <c r="O206" s="86"/>
      <c r="P206" s="86"/>
      <c r="Q206" s="86"/>
      <c r="R206" s="86"/>
      <c r="S206" s="86"/>
      <c r="T206" s="87"/>
      <c r="U206" s="40"/>
      <c r="V206" s="40"/>
      <c r="W206" s="40"/>
      <c r="X206" s="40"/>
      <c r="Y206" s="40"/>
      <c r="Z206" s="40"/>
      <c r="AA206" s="40"/>
      <c r="AB206" s="40"/>
      <c r="AC206" s="40"/>
      <c r="AD206" s="40"/>
      <c r="AE206" s="40"/>
      <c r="AT206" s="19" t="s">
        <v>187</v>
      </c>
      <c r="AU206" s="19" t="s">
        <v>81</v>
      </c>
    </row>
    <row r="207" s="14" customFormat="1">
      <c r="A207" s="14"/>
      <c r="B207" s="241"/>
      <c r="C207" s="242"/>
      <c r="D207" s="229" t="s">
        <v>191</v>
      </c>
      <c r="E207" s="243" t="s">
        <v>19</v>
      </c>
      <c r="F207" s="244" t="s">
        <v>353</v>
      </c>
      <c r="G207" s="242"/>
      <c r="H207" s="245">
        <v>800.21600000000001</v>
      </c>
      <c r="I207" s="246"/>
      <c r="J207" s="242"/>
      <c r="K207" s="242"/>
      <c r="L207" s="247"/>
      <c r="M207" s="248"/>
      <c r="N207" s="249"/>
      <c r="O207" s="249"/>
      <c r="P207" s="249"/>
      <c r="Q207" s="249"/>
      <c r="R207" s="249"/>
      <c r="S207" s="249"/>
      <c r="T207" s="250"/>
      <c r="U207" s="14"/>
      <c r="V207" s="14"/>
      <c r="W207" s="14"/>
      <c r="X207" s="14"/>
      <c r="Y207" s="14"/>
      <c r="Z207" s="14"/>
      <c r="AA207" s="14"/>
      <c r="AB207" s="14"/>
      <c r="AC207" s="14"/>
      <c r="AD207" s="14"/>
      <c r="AE207" s="14"/>
      <c r="AT207" s="251" t="s">
        <v>191</v>
      </c>
      <c r="AU207" s="251" t="s">
        <v>81</v>
      </c>
      <c r="AV207" s="14" t="s">
        <v>81</v>
      </c>
      <c r="AW207" s="14" t="s">
        <v>33</v>
      </c>
      <c r="AX207" s="14" t="s">
        <v>79</v>
      </c>
      <c r="AY207" s="251" t="s">
        <v>116</v>
      </c>
    </row>
    <row r="208" s="2" customFormat="1" ht="24.15" customHeight="1">
      <c r="A208" s="40"/>
      <c r="B208" s="41"/>
      <c r="C208" s="206" t="s">
        <v>354</v>
      </c>
      <c r="D208" s="206" t="s">
        <v>119</v>
      </c>
      <c r="E208" s="207" t="s">
        <v>355</v>
      </c>
      <c r="F208" s="208" t="s">
        <v>356</v>
      </c>
      <c r="G208" s="209" t="s">
        <v>236</v>
      </c>
      <c r="H208" s="210">
        <v>730.00599999999997</v>
      </c>
      <c r="I208" s="211"/>
      <c r="J208" s="212">
        <f>ROUND(I208*H208,2)</f>
        <v>0</v>
      </c>
      <c r="K208" s="208" t="s">
        <v>196</v>
      </c>
      <c r="L208" s="46"/>
      <c r="M208" s="213" t="s">
        <v>19</v>
      </c>
      <c r="N208" s="214" t="s">
        <v>43</v>
      </c>
      <c r="O208" s="86"/>
      <c r="P208" s="215">
        <f>O208*H208</f>
        <v>0</v>
      </c>
      <c r="Q208" s="215">
        <v>0.01146</v>
      </c>
      <c r="R208" s="215">
        <f>Q208*H208</f>
        <v>8.3658687599999997</v>
      </c>
      <c r="S208" s="215">
        <v>0</v>
      </c>
      <c r="T208" s="216">
        <f>S208*H208</f>
        <v>0</v>
      </c>
      <c r="U208" s="40"/>
      <c r="V208" s="40"/>
      <c r="W208" s="40"/>
      <c r="X208" s="40"/>
      <c r="Y208" s="40"/>
      <c r="Z208" s="40"/>
      <c r="AA208" s="40"/>
      <c r="AB208" s="40"/>
      <c r="AC208" s="40"/>
      <c r="AD208" s="40"/>
      <c r="AE208" s="40"/>
      <c r="AR208" s="217" t="s">
        <v>135</v>
      </c>
      <c r="AT208" s="217" t="s">
        <v>119</v>
      </c>
      <c r="AU208" s="217" t="s">
        <v>81</v>
      </c>
      <c r="AY208" s="19" t="s">
        <v>116</v>
      </c>
      <c r="BE208" s="218">
        <f>IF(N208="základní",J208,0)</f>
        <v>0</v>
      </c>
      <c r="BF208" s="218">
        <f>IF(N208="snížená",J208,0)</f>
        <v>0</v>
      </c>
      <c r="BG208" s="218">
        <f>IF(N208="zákl. přenesená",J208,0)</f>
        <v>0</v>
      </c>
      <c r="BH208" s="218">
        <f>IF(N208="sníž. přenesená",J208,0)</f>
        <v>0</v>
      </c>
      <c r="BI208" s="218">
        <f>IF(N208="nulová",J208,0)</f>
        <v>0</v>
      </c>
      <c r="BJ208" s="19" t="s">
        <v>79</v>
      </c>
      <c r="BK208" s="218">
        <f>ROUND(I208*H208,2)</f>
        <v>0</v>
      </c>
      <c r="BL208" s="19" t="s">
        <v>135</v>
      </c>
      <c r="BM208" s="217" t="s">
        <v>357</v>
      </c>
    </row>
    <row r="209" s="2" customFormat="1">
      <c r="A209" s="40"/>
      <c r="B209" s="41"/>
      <c r="C209" s="42"/>
      <c r="D209" s="224" t="s">
        <v>187</v>
      </c>
      <c r="E209" s="42"/>
      <c r="F209" s="225" t="s">
        <v>358</v>
      </c>
      <c r="G209" s="42"/>
      <c r="H209" s="42"/>
      <c r="I209" s="226"/>
      <c r="J209" s="42"/>
      <c r="K209" s="42"/>
      <c r="L209" s="46"/>
      <c r="M209" s="227"/>
      <c r="N209" s="228"/>
      <c r="O209" s="86"/>
      <c r="P209" s="86"/>
      <c r="Q209" s="86"/>
      <c r="R209" s="86"/>
      <c r="S209" s="86"/>
      <c r="T209" s="87"/>
      <c r="U209" s="40"/>
      <c r="V209" s="40"/>
      <c r="W209" s="40"/>
      <c r="X209" s="40"/>
      <c r="Y209" s="40"/>
      <c r="Z209" s="40"/>
      <c r="AA209" s="40"/>
      <c r="AB209" s="40"/>
      <c r="AC209" s="40"/>
      <c r="AD209" s="40"/>
      <c r="AE209" s="40"/>
      <c r="AT209" s="19" t="s">
        <v>187</v>
      </c>
      <c r="AU209" s="19" t="s">
        <v>81</v>
      </c>
    </row>
    <row r="210" s="2" customFormat="1" ht="21.75" customHeight="1">
      <c r="A210" s="40"/>
      <c r="B210" s="41"/>
      <c r="C210" s="206" t="s">
        <v>359</v>
      </c>
      <c r="D210" s="206" t="s">
        <v>119</v>
      </c>
      <c r="E210" s="207" t="s">
        <v>360</v>
      </c>
      <c r="F210" s="208" t="s">
        <v>361</v>
      </c>
      <c r="G210" s="209" t="s">
        <v>236</v>
      </c>
      <c r="H210" s="210">
        <v>101.30800000000001</v>
      </c>
      <c r="I210" s="211"/>
      <c r="J210" s="212">
        <f>ROUND(I210*H210,2)</f>
        <v>0</v>
      </c>
      <c r="K210" s="208" t="s">
        <v>196</v>
      </c>
      <c r="L210" s="46"/>
      <c r="M210" s="213" t="s">
        <v>19</v>
      </c>
      <c r="N210" s="214" t="s">
        <v>43</v>
      </c>
      <c r="O210" s="86"/>
      <c r="P210" s="215">
        <f>O210*H210</f>
        <v>0</v>
      </c>
      <c r="Q210" s="215">
        <v>0.0064999999999999997</v>
      </c>
      <c r="R210" s="215">
        <f>Q210*H210</f>
        <v>0.65850200000000003</v>
      </c>
      <c r="S210" s="215">
        <v>0</v>
      </c>
      <c r="T210" s="216">
        <f>S210*H210</f>
        <v>0</v>
      </c>
      <c r="U210" s="40"/>
      <c r="V210" s="40"/>
      <c r="W210" s="40"/>
      <c r="X210" s="40"/>
      <c r="Y210" s="40"/>
      <c r="Z210" s="40"/>
      <c r="AA210" s="40"/>
      <c r="AB210" s="40"/>
      <c r="AC210" s="40"/>
      <c r="AD210" s="40"/>
      <c r="AE210" s="40"/>
      <c r="AR210" s="217" t="s">
        <v>135</v>
      </c>
      <c r="AT210" s="217" t="s">
        <v>119</v>
      </c>
      <c r="AU210" s="217" t="s">
        <v>81</v>
      </c>
      <c r="AY210" s="19" t="s">
        <v>116</v>
      </c>
      <c r="BE210" s="218">
        <f>IF(N210="základní",J210,0)</f>
        <v>0</v>
      </c>
      <c r="BF210" s="218">
        <f>IF(N210="snížená",J210,0)</f>
        <v>0</v>
      </c>
      <c r="BG210" s="218">
        <f>IF(N210="zákl. přenesená",J210,0)</f>
        <v>0</v>
      </c>
      <c r="BH210" s="218">
        <f>IF(N210="sníž. přenesená",J210,0)</f>
        <v>0</v>
      </c>
      <c r="BI210" s="218">
        <f>IF(N210="nulová",J210,0)</f>
        <v>0</v>
      </c>
      <c r="BJ210" s="19" t="s">
        <v>79</v>
      </c>
      <c r="BK210" s="218">
        <f>ROUND(I210*H210,2)</f>
        <v>0</v>
      </c>
      <c r="BL210" s="19" t="s">
        <v>135</v>
      </c>
      <c r="BM210" s="217" t="s">
        <v>362</v>
      </c>
    </row>
    <row r="211" s="2" customFormat="1">
      <c r="A211" s="40"/>
      <c r="B211" s="41"/>
      <c r="C211" s="42"/>
      <c r="D211" s="224" t="s">
        <v>187</v>
      </c>
      <c r="E211" s="42"/>
      <c r="F211" s="225" t="s">
        <v>363</v>
      </c>
      <c r="G211" s="42"/>
      <c r="H211" s="42"/>
      <c r="I211" s="226"/>
      <c r="J211" s="42"/>
      <c r="K211" s="42"/>
      <c r="L211" s="46"/>
      <c r="M211" s="227"/>
      <c r="N211" s="228"/>
      <c r="O211" s="86"/>
      <c r="P211" s="86"/>
      <c r="Q211" s="86"/>
      <c r="R211" s="86"/>
      <c r="S211" s="86"/>
      <c r="T211" s="87"/>
      <c r="U211" s="40"/>
      <c r="V211" s="40"/>
      <c r="W211" s="40"/>
      <c r="X211" s="40"/>
      <c r="Y211" s="40"/>
      <c r="Z211" s="40"/>
      <c r="AA211" s="40"/>
      <c r="AB211" s="40"/>
      <c r="AC211" s="40"/>
      <c r="AD211" s="40"/>
      <c r="AE211" s="40"/>
      <c r="AT211" s="19" t="s">
        <v>187</v>
      </c>
      <c r="AU211" s="19" t="s">
        <v>81</v>
      </c>
    </row>
    <row r="212" s="13" customFormat="1">
      <c r="A212" s="13"/>
      <c r="B212" s="231"/>
      <c r="C212" s="232"/>
      <c r="D212" s="229" t="s">
        <v>191</v>
      </c>
      <c r="E212" s="233" t="s">
        <v>19</v>
      </c>
      <c r="F212" s="234" t="s">
        <v>364</v>
      </c>
      <c r="G212" s="232"/>
      <c r="H212" s="233" t="s">
        <v>19</v>
      </c>
      <c r="I212" s="235"/>
      <c r="J212" s="232"/>
      <c r="K212" s="232"/>
      <c r="L212" s="236"/>
      <c r="M212" s="237"/>
      <c r="N212" s="238"/>
      <c r="O212" s="238"/>
      <c r="P212" s="238"/>
      <c r="Q212" s="238"/>
      <c r="R212" s="238"/>
      <c r="S212" s="238"/>
      <c r="T212" s="239"/>
      <c r="U212" s="13"/>
      <c r="V212" s="13"/>
      <c r="W212" s="13"/>
      <c r="X212" s="13"/>
      <c r="Y212" s="13"/>
      <c r="Z212" s="13"/>
      <c r="AA212" s="13"/>
      <c r="AB212" s="13"/>
      <c r="AC212" s="13"/>
      <c r="AD212" s="13"/>
      <c r="AE212" s="13"/>
      <c r="AT212" s="240" t="s">
        <v>191</v>
      </c>
      <c r="AU212" s="240" t="s">
        <v>81</v>
      </c>
      <c r="AV212" s="13" t="s">
        <v>79</v>
      </c>
      <c r="AW212" s="13" t="s">
        <v>33</v>
      </c>
      <c r="AX212" s="13" t="s">
        <v>72</v>
      </c>
      <c r="AY212" s="240" t="s">
        <v>116</v>
      </c>
    </row>
    <row r="213" s="14" customFormat="1">
      <c r="A213" s="14"/>
      <c r="B213" s="241"/>
      <c r="C213" s="242"/>
      <c r="D213" s="229" t="s">
        <v>191</v>
      </c>
      <c r="E213" s="243" t="s">
        <v>19</v>
      </c>
      <c r="F213" s="244" t="s">
        <v>365</v>
      </c>
      <c r="G213" s="242"/>
      <c r="H213" s="245">
        <v>31.097999999999999</v>
      </c>
      <c r="I213" s="246"/>
      <c r="J213" s="242"/>
      <c r="K213" s="242"/>
      <c r="L213" s="247"/>
      <c r="M213" s="248"/>
      <c r="N213" s="249"/>
      <c r="O213" s="249"/>
      <c r="P213" s="249"/>
      <c r="Q213" s="249"/>
      <c r="R213" s="249"/>
      <c r="S213" s="249"/>
      <c r="T213" s="250"/>
      <c r="U213" s="14"/>
      <c r="V213" s="14"/>
      <c r="W213" s="14"/>
      <c r="X213" s="14"/>
      <c r="Y213" s="14"/>
      <c r="Z213" s="14"/>
      <c r="AA213" s="14"/>
      <c r="AB213" s="14"/>
      <c r="AC213" s="14"/>
      <c r="AD213" s="14"/>
      <c r="AE213" s="14"/>
      <c r="AT213" s="251" t="s">
        <v>191</v>
      </c>
      <c r="AU213" s="251" t="s">
        <v>81</v>
      </c>
      <c r="AV213" s="14" t="s">
        <v>81</v>
      </c>
      <c r="AW213" s="14" t="s">
        <v>33</v>
      </c>
      <c r="AX213" s="14" t="s">
        <v>72</v>
      </c>
      <c r="AY213" s="251" t="s">
        <v>116</v>
      </c>
    </row>
    <row r="214" s="13" customFormat="1">
      <c r="A214" s="13"/>
      <c r="B214" s="231"/>
      <c r="C214" s="232"/>
      <c r="D214" s="229" t="s">
        <v>191</v>
      </c>
      <c r="E214" s="233" t="s">
        <v>19</v>
      </c>
      <c r="F214" s="234" t="s">
        <v>366</v>
      </c>
      <c r="G214" s="232"/>
      <c r="H214" s="233" t="s">
        <v>19</v>
      </c>
      <c r="I214" s="235"/>
      <c r="J214" s="232"/>
      <c r="K214" s="232"/>
      <c r="L214" s="236"/>
      <c r="M214" s="237"/>
      <c r="N214" s="238"/>
      <c r="O214" s="238"/>
      <c r="P214" s="238"/>
      <c r="Q214" s="238"/>
      <c r="R214" s="238"/>
      <c r="S214" s="238"/>
      <c r="T214" s="239"/>
      <c r="U214" s="13"/>
      <c r="V214" s="13"/>
      <c r="W214" s="13"/>
      <c r="X214" s="13"/>
      <c r="Y214" s="13"/>
      <c r="Z214" s="13"/>
      <c r="AA214" s="13"/>
      <c r="AB214" s="13"/>
      <c r="AC214" s="13"/>
      <c r="AD214" s="13"/>
      <c r="AE214" s="13"/>
      <c r="AT214" s="240" t="s">
        <v>191</v>
      </c>
      <c r="AU214" s="240" t="s">
        <v>81</v>
      </c>
      <c r="AV214" s="13" t="s">
        <v>79</v>
      </c>
      <c r="AW214" s="13" t="s">
        <v>33</v>
      </c>
      <c r="AX214" s="13" t="s">
        <v>72</v>
      </c>
      <c r="AY214" s="240" t="s">
        <v>116</v>
      </c>
    </row>
    <row r="215" s="14" customFormat="1">
      <c r="A215" s="14"/>
      <c r="B215" s="241"/>
      <c r="C215" s="242"/>
      <c r="D215" s="229" t="s">
        <v>191</v>
      </c>
      <c r="E215" s="243" t="s">
        <v>19</v>
      </c>
      <c r="F215" s="244" t="s">
        <v>367</v>
      </c>
      <c r="G215" s="242"/>
      <c r="H215" s="245">
        <v>70.209999999999994</v>
      </c>
      <c r="I215" s="246"/>
      <c r="J215" s="242"/>
      <c r="K215" s="242"/>
      <c r="L215" s="247"/>
      <c r="M215" s="248"/>
      <c r="N215" s="249"/>
      <c r="O215" s="249"/>
      <c r="P215" s="249"/>
      <c r="Q215" s="249"/>
      <c r="R215" s="249"/>
      <c r="S215" s="249"/>
      <c r="T215" s="250"/>
      <c r="U215" s="14"/>
      <c r="V215" s="14"/>
      <c r="W215" s="14"/>
      <c r="X215" s="14"/>
      <c r="Y215" s="14"/>
      <c r="Z215" s="14"/>
      <c r="AA215" s="14"/>
      <c r="AB215" s="14"/>
      <c r="AC215" s="14"/>
      <c r="AD215" s="14"/>
      <c r="AE215" s="14"/>
      <c r="AT215" s="251" t="s">
        <v>191</v>
      </c>
      <c r="AU215" s="251" t="s">
        <v>81</v>
      </c>
      <c r="AV215" s="14" t="s">
        <v>81</v>
      </c>
      <c r="AW215" s="14" t="s">
        <v>33</v>
      </c>
      <c r="AX215" s="14" t="s">
        <v>72</v>
      </c>
      <c r="AY215" s="251" t="s">
        <v>116</v>
      </c>
    </row>
    <row r="216" s="15" customFormat="1">
      <c r="A216" s="15"/>
      <c r="B216" s="262"/>
      <c r="C216" s="263"/>
      <c r="D216" s="229" t="s">
        <v>191</v>
      </c>
      <c r="E216" s="264" t="s">
        <v>19</v>
      </c>
      <c r="F216" s="265" t="s">
        <v>275</v>
      </c>
      <c r="G216" s="263"/>
      <c r="H216" s="266">
        <v>101.30799999999999</v>
      </c>
      <c r="I216" s="267"/>
      <c r="J216" s="263"/>
      <c r="K216" s="263"/>
      <c r="L216" s="268"/>
      <c r="M216" s="269"/>
      <c r="N216" s="270"/>
      <c r="O216" s="270"/>
      <c r="P216" s="270"/>
      <c r="Q216" s="270"/>
      <c r="R216" s="270"/>
      <c r="S216" s="270"/>
      <c r="T216" s="271"/>
      <c r="U216" s="15"/>
      <c r="V216" s="15"/>
      <c r="W216" s="15"/>
      <c r="X216" s="15"/>
      <c r="Y216" s="15"/>
      <c r="Z216" s="15"/>
      <c r="AA216" s="15"/>
      <c r="AB216" s="15"/>
      <c r="AC216" s="15"/>
      <c r="AD216" s="15"/>
      <c r="AE216" s="15"/>
      <c r="AT216" s="272" t="s">
        <v>191</v>
      </c>
      <c r="AU216" s="272" t="s">
        <v>81</v>
      </c>
      <c r="AV216" s="15" t="s">
        <v>135</v>
      </c>
      <c r="AW216" s="15" t="s">
        <v>33</v>
      </c>
      <c r="AX216" s="15" t="s">
        <v>79</v>
      </c>
      <c r="AY216" s="272" t="s">
        <v>116</v>
      </c>
    </row>
    <row r="217" s="2" customFormat="1" ht="21.75" customHeight="1">
      <c r="A217" s="40"/>
      <c r="B217" s="41"/>
      <c r="C217" s="206" t="s">
        <v>368</v>
      </c>
      <c r="D217" s="206" t="s">
        <v>119</v>
      </c>
      <c r="E217" s="207" t="s">
        <v>369</v>
      </c>
      <c r="F217" s="208" t="s">
        <v>370</v>
      </c>
      <c r="G217" s="209" t="s">
        <v>236</v>
      </c>
      <c r="H217" s="210">
        <v>101.30800000000001</v>
      </c>
      <c r="I217" s="211"/>
      <c r="J217" s="212">
        <f>ROUND(I217*H217,2)</f>
        <v>0</v>
      </c>
      <c r="K217" s="208" t="s">
        <v>196</v>
      </c>
      <c r="L217" s="46"/>
      <c r="M217" s="213" t="s">
        <v>19</v>
      </c>
      <c r="N217" s="214" t="s">
        <v>43</v>
      </c>
      <c r="O217" s="86"/>
      <c r="P217" s="215">
        <f>O217*H217</f>
        <v>0</v>
      </c>
      <c r="Q217" s="215">
        <v>0.023099999999999999</v>
      </c>
      <c r="R217" s="215">
        <f>Q217*H217</f>
        <v>2.3402148</v>
      </c>
      <c r="S217" s="215">
        <v>0</v>
      </c>
      <c r="T217" s="216">
        <f>S217*H217</f>
        <v>0</v>
      </c>
      <c r="U217" s="40"/>
      <c r="V217" s="40"/>
      <c r="W217" s="40"/>
      <c r="X217" s="40"/>
      <c r="Y217" s="40"/>
      <c r="Z217" s="40"/>
      <c r="AA217" s="40"/>
      <c r="AB217" s="40"/>
      <c r="AC217" s="40"/>
      <c r="AD217" s="40"/>
      <c r="AE217" s="40"/>
      <c r="AR217" s="217" t="s">
        <v>135</v>
      </c>
      <c r="AT217" s="217" t="s">
        <v>119</v>
      </c>
      <c r="AU217" s="217" t="s">
        <v>81</v>
      </c>
      <c r="AY217" s="19" t="s">
        <v>116</v>
      </c>
      <c r="BE217" s="218">
        <f>IF(N217="základní",J217,0)</f>
        <v>0</v>
      </c>
      <c r="BF217" s="218">
        <f>IF(N217="snížená",J217,0)</f>
        <v>0</v>
      </c>
      <c r="BG217" s="218">
        <f>IF(N217="zákl. přenesená",J217,0)</f>
        <v>0</v>
      </c>
      <c r="BH217" s="218">
        <f>IF(N217="sníž. přenesená",J217,0)</f>
        <v>0</v>
      </c>
      <c r="BI217" s="218">
        <f>IF(N217="nulová",J217,0)</f>
        <v>0</v>
      </c>
      <c r="BJ217" s="19" t="s">
        <v>79</v>
      </c>
      <c r="BK217" s="218">
        <f>ROUND(I217*H217,2)</f>
        <v>0</v>
      </c>
      <c r="BL217" s="19" t="s">
        <v>135</v>
      </c>
      <c r="BM217" s="217" t="s">
        <v>371</v>
      </c>
    </row>
    <row r="218" s="2" customFormat="1">
      <c r="A218" s="40"/>
      <c r="B218" s="41"/>
      <c r="C218" s="42"/>
      <c r="D218" s="224" t="s">
        <v>187</v>
      </c>
      <c r="E218" s="42"/>
      <c r="F218" s="225" t="s">
        <v>372</v>
      </c>
      <c r="G218" s="42"/>
      <c r="H218" s="42"/>
      <c r="I218" s="226"/>
      <c r="J218" s="42"/>
      <c r="K218" s="42"/>
      <c r="L218" s="46"/>
      <c r="M218" s="227"/>
      <c r="N218" s="228"/>
      <c r="O218" s="86"/>
      <c r="P218" s="86"/>
      <c r="Q218" s="86"/>
      <c r="R218" s="86"/>
      <c r="S218" s="86"/>
      <c r="T218" s="87"/>
      <c r="U218" s="40"/>
      <c r="V218" s="40"/>
      <c r="W218" s="40"/>
      <c r="X218" s="40"/>
      <c r="Y218" s="40"/>
      <c r="Z218" s="40"/>
      <c r="AA218" s="40"/>
      <c r="AB218" s="40"/>
      <c r="AC218" s="40"/>
      <c r="AD218" s="40"/>
      <c r="AE218" s="40"/>
      <c r="AT218" s="19" t="s">
        <v>187</v>
      </c>
      <c r="AU218" s="19" t="s">
        <v>81</v>
      </c>
    </row>
    <row r="219" s="2" customFormat="1">
      <c r="A219" s="40"/>
      <c r="B219" s="41"/>
      <c r="C219" s="42"/>
      <c r="D219" s="229" t="s">
        <v>189</v>
      </c>
      <c r="E219" s="42"/>
      <c r="F219" s="230" t="s">
        <v>373</v>
      </c>
      <c r="G219" s="42"/>
      <c r="H219" s="42"/>
      <c r="I219" s="226"/>
      <c r="J219" s="42"/>
      <c r="K219" s="42"/>
      <c r="L219" s="46"/>
      <c r="M219" s="227"/>
      <c r="N219" s="228"/>
      <c r="O219" s="86"/>
      <c r="P219" s="86"/>
      <c r="Q219" s="86"/>
      <c r="R219" s="86"/>
      <c r="S219" s="86"/>
      <c r="T219" s="87"/>
      <c r="U219" s="40"/>
      <c r="V219" s="40"/>
      <c r="W219" s="40"/>
      <c r="X219" s="40"/>
      <c r="Y219" s="40"/>
      <c r="Z219" s="40"/>
      <c r="AA219" s="40"/>
      <c r="AB219" s="40"/>
      <c r="AC219" s="40"/>
      <c r="AD219" s="40"/>
      <c r="AE219" s="40"/>
      <c r="AT219" s="19" t="s">
        <v>189</v>
      </c>
      <c r="AU219" s="19" t="s">
        <v>81</v>
      </c>
    </row>
    <row r="220" s="13" customFormat="1">
      <c r="A220" s="13"/>
      <c r="B220" s="231"/>
      <c r="C220" s="232"/>
      <c r="D220" s="229" t="s">
        <v>191</v>
      </c>
      <c r="E220" s="233" t="s">
        <v>19</v>
      </c>
      <c r="F220" s="234" t="s">
        <v>364</v>
      </c>
      <c r="G220" s="232"/>
      <c r="H220" s="233" t="s">
        <v>19</v>
      </c>
      <c r="I220" s="235"/>
      <c r="J220" s="232"/>
      <c r="K220" s="232"/>
      <c r="L220" s="236"/>
      <c r="M220" s="237"/>
      <c r="N220" s="238"/>
      <c r="O220" s="238"/>
      <c r="P220" s="238"/>
      <c r="Q220" s="238"/>
      <c r="R220" s="238"/>
      <c r="S220" s="238"/>
      <c r="T220" s="239"/>
      <c r="U220" s="13"/>
      <c r="V220" s="13"/>
      <c r="W220" s="13"/>
      <c r="X220" s="13"/>
      <c r="Y220" s="13"/>
      <c r="Z220" s="13"/>
      <c r="AA220" s="13"/>
      <c r="AB220" s="13"/>
      <c r="AC220" s="13"/>
      <c r="AD220" s="13"/>
      <c r="AE220" s="13"/>
      <c r="AT220" s="240" t="s">
        <v>191</v>
      </c>
      <c r="AU220" s="240" t="s">
        <v>81</v>
      </c>
      <c r="AV220" s="13" t="s">
        <v>79</v>
      </c>
      <c r="AW220" s="13" t="s">
        <v>33</v>
      </c>
      <c r="AX220" s="13" t="s">
        <v>72</v>
      </c>
      <c r="AY220" s="240" t="s">
        <v>116</v>
      </c>
    </row>
    <row r="221" s="14" customFormat="1">
      <c r="A221" s="14"/>
      <c r="B221" s="241"/>
      <c r="C221" s="242"/>
      <c r="D221" s="229" t="s">
        <v>191</v>
      </c>
      <c r="E221" s="243" t="s">
        <v>19</v>
      </c>
      <c r="F221" s="244" t="s">
        <v>365</v>
      </c>
      <c r="G221" s="242"/>
      <c r="H221" s="245">
        <v>31.097999999999999</v>
      </c>
      <c r="I221" s="246"/>
      <c r="J221" s="242"/>
      <c r="K221" s="242"/>
      <c r="L221" s="247"/>
      <c r="M221" s="248"/>
      <c r="N221" s="249"/>
      <c r="O221" s="249"/>
      <c r="P221" s="249"/>
      <c r="Q221" s="249"/>
      <c r="R221" s="249"/>
      <c r="S221" s="249"/>
      <c r="T221" s="250"/>
      <c r="U221" s="14"/>
      <c r="V221" s="14"/>
      <c r="W221" s="14"/>
      <c r="X221" s="14"/>
      <c r="Y221" s="14"/>
      <c r="Z221" s="14"/>
      <c r="AA221" s="14"/>
      <c r="AB221" s="14"/>
      <c r="AC221" s="14"/>
      <c r="AD221" s="14"/>
      <c r="AE221" s="14"/>
      <c r="AT221" s="251" t="s">
        <v>191</v>
      </c>
      <c r="AU221" s="251" t="s">
        <v>81</v>
      </c>
      <c r="AV221" s="14" t="s">
        <v>81</v>
      </c>
      <c r="AW221" s="14" t="s">
        <v>33</v>
      </c>
      <c r="AX221" s="14" t="s">
        <v>72</v>
      </c>
      <c r="AY221" s="251" t="s">
        <v>116</v>
      </c>
    </row>
    <row r="222" s="13" customFormat="1">
      <c r="A222" s="13"/>
      <c r="B222" s="231"/>
      <c r="C222" s="232"/>
      <c r="D222" s="229" t="s">
        <v>191</v>
      </c>
      <c r="E222" s="233" t="s">
        <v>19</v>
      </c>
      <c r="F222" s="234" t="s">
        <v>366</v>
      </c>
      <c r="G222" s="232"/>
      <c r="H222" s="233" t="s">
        <v>19</v>
      </c>
      <c r="I222" s="235"/>
      <c r="J222" s="232"/>
      <c r="K222" s="232"/>
      <c r="L222" s="236"/>
      <c r="M222" s="237"/>
      <c r="N222" s="238"/>
      <c r="O222" s="238"/>
      <c r="P222" s="238"/>
      <c r="Q222" s="238"/>
      <c r="R222" s="238"/>
      <c r="S222" s="238"/>
      <c r="T222" s="239"/>
      <c r="U222" s="13"/>
      <c r="V222" s="13"/>
      <c r="W222" s="13"/>
      <c r="X222" s="13"/>
      <c r="Y222" s="13"/>
      <c r="Z222" s="13"/>
      <c r="AA222" s="13"/>
      <c r="AB222" s="13"/>
      <c r="AC222" s="13"/>
      <c r="AD222" s="13"/>
      <c r="AE222" s="13"/>
      <c r="AT222" s="240" t="s">
        <v>191</v>
      </c>
      <c r="AU222" s="240" t="s">
        <v>81</v>
      </c>
      <c r="AV222" s="13" t="s">
        <v>79</v>
      </c>
      <c r="AW222" s="13" t="s">
        <v>33</v>
      </c>
      <c r="AX222" s="13" t="s">
        <v>72</v>
      </c>
      <c r="AY222" s="240" t="s">
        <v>116</v>
      </c>
    </row>
    <row r="223" s="14" customFormat="1">
      <c r="A223" s="14"/>
      <c r="B223" s="241"/>
      <c r="C223" s="242"/>
      <c r="D223" s="229" t="s">
        <v>191</v>
      </c>
      <c r="E223" s="243" t="s">
        <v>19</v>
      </c>
      <c r="F223" s="244" t="s">
        <v>367</v>
      </c>
      <c r="G223" s="242"/>
      <c r="H223" s="245">
        <v>70.209999999999994</v>
      </c>
      <c r="I223" s="246"/>
      <c r="J223" s="242"/>
      <c r="K223" s="242"/>
      <c r="L223" s="247"/>
      <c r="M223" s="248"/>
      <c r="N223" s="249"/>
      <c r="O223" s="249"/>
      <c r="P223" s="249"/>
      <c r="Q223" s="249"/>
      <c r="R223" s="249"/>
      <c r="S223" s="249"/>
      <c r="T223" s="250"/>
      <c r="U223" s="14"/>
      <c r="V223" s="14"/>
      <c r="W223" s="14"/>
      <c r="X223" s="14"/>
      <c r="Y223" s="14"/>
      <c r="Z223" s="14"/>
      <c r="AA223" s="14"/>
      <c r="AB223" s="14"/>
      <c r="AC223" s="14"/>
      <c r="AD223" s="14"/>
      <c r="AE223" s="14"/>
      <c r="AT223" s="251" t="s">
        <v>191</v>
      </c>
      <c r="AU223" s="251" t="s">
        <v>81</v>
      </c>
      <c r="AV223" s="14" t="s">
        <v>81</v>
      </c>
      <c r="AW223" s="14" t="s">
        <v>33</v>
      </c>
      <c r="AX223" s="14" t="s">
        <v>72</v>
      </c>
      <c r="AY223" s="251" t="s">
        <v>116</v>
      </c>
    </row>
    <row r="224" s="15" customFormat="1">
      <c r="A224" s="15"/>
      <c r="B224" s="262"/>
      <c r="C224" s="263"/>
      <c r="D224" s="229" t="s">
        <v>191</v>
      </c>
      <c r="E224" s="264" t="s">
        <v>19</v>
      </c>
      <c r="F224" s="265" t="s">
        <v>275</v>
      </c>
      <c r="G224" s="263"/>
      <c r="H224" s="266">
        <v>101.30799999999999</v>
      </c>
      <c r="I224" s="267"/>
      <c r="J224" s="263"/>
      <c r="K224" s="263"/>
      <c r="L224" s="268"/>
      <c r="M224" s="269"/>
      <c r="N224" s="270"/>
      <c r="O224" s="270"/>
      <c r="P224" s="270"/>
      <c r="Q224" s="270"/>
      <c r="R224" s="270"/>
      <c r="S224" s="270"/>
      <c r="T224" s="271"/>
      <c r="U224" s="15"/>
      <c r="V224" s="15"/>
      <c r="W224" s="15"/>
      <c r="X224" s="15"/>
      <c r="Y224" s="15"/>
      <c r="Z224" s="15"/>
      <c r="AA224" s="15"/>
      <c r="AB224" s="15"/>
      <c r="AC224" s="15"/>
      <c r="AD224" s="15"/>
      <c r="AE224" s="15"/>
      <c r="AT224" s="272" t="s">
        <v>191</v>
      </c>
      <c r="AU224" s="272" t="s">
        <v>81</v>
      </c>
      <c r="AV224" s="15" t="s">
        <v>135</v>
      </c>
      <c r="AW224" s="15" t="s">
        <v>33</v>
      </c>
      <c r="AX224" s="15" t="s">
        <v>79</v>
      </c>
      <c r="AY224" s="272" t="s">
        <v>116</v>
      </c>
    </row>
    <row r="225" s="2" customFormat="1" ht="24.15" customHeight="1">
      <c r="A225" s="40"/>
      <c r="B225" s="41"/>
      <c r="C225" s="206" t="s">
        <v>374</v>
      </c>
      <c r="D225" s="206" t="s">
        <v>119</v>
      </c>
      <c r="E225" s="207" t="s">
        <v>375</v>
      </c>
      <c r="F225" s="208" t="s">
        <v>376</v>
      </c>
      <c r="G225" s="209" t="s">
        <v>236</v>
      </c>
      <c r="H225" s="210">
        <v>101.30800000000001</v>
      </c>
      <c r="I225" s="211"/>
      <c r="J225" s="212">
        <f>ROUND(I225*H225,2)</f>
        <v>0</v>
      </c>
      <c r="K225" s="208" t="s">
        <v>196</v>
      </c>
      <c r="L225" s="46"/>
      <c r="M225" s="213" t="s">
        <v>19</v>
      </c>
      <c r="N225" s="214" t="s">
        <v>43</v>
      </c>
      <c r="O225" s="86"/>
      <c r="P225" s="215">
        <f>O225*H225</f>
        <v>0</v>
      </c>
      <c r="Q225" s="215">
        <v>0.0079000000000000008</v>
      </c>
      <c r="R225" s="215">
        <f>Q225*H225</f>
        <v>0.80033320000000008</v>
      </c>
      <c r="S225" s="215">
        <v>0</v>
      </c>
      <c r="T225" s="216">
        <f>S225*H225</f>
        <v>0</v>
      </c>
      <c r="U225" s="40"/>
      <c r="V225" s="40"/>
      <c r="W225" s="40"/>
      <c r="X225" s="40"/>
      <c r="Y225" s="40"/>
      <c r="Z225" s="40"/>
      <c r="AA225" s="40"/>
      <c r="AB225" s="40"/>
      <c r="AC225" s="40"/>
      <c r="AD225" s="40"/>
      <c r="AE225" s="40"/>
      <c r="AR225" s="217" t="s">
        <v>135</v>
      </c>
      <c r="AT225" s="217" t="s">
        <v>119</v>
      </c>
      <c r="AU225" s="217" t="s">
        <v>81</v>
      </c>
      <c r="AY225" s="19" t="s">
        <v>116</v>
      </c>
      <c r="BE225" s="218">
        <f>IF(N225="základní",J225,0)</f>
        <v>0</v>
      </c>
      <c r="BF225" s="218">
        <f>IF(N225="snížená",J225,0)</f>
        <v>0</v>
      </c>
      <c r="BG225" s="218">
        <f>IF(N225="zákl. přenesená",J225,0)</f>
        <v>0</v>
      </c>
      <c r="BH225" s="218">
        <f>IF(N225="sníž. přenesená",J225,0)</f>
        <v>0</v>
      </c>
      <c r="BI225" s="218">
        <f>IF(N225="nulová",J225,0)</f>
        <v>0</v>
      </c>
      <c r="BJ225" s="19" t="s">
        <v>79</v>
      </c>
      <c r="BK225" s="218">
        <f>ROUND(I225*H225,2)</f>
        <v>0</v>
      </c>
      <c r="BL225" s="19" t="s">
        <v>135</v>
      </c>
      <c r="BM225" s="217" t="s">
        <v>377</v>
      </c>
    </row>
    <row r="226" s="2" customFormat="1">
      <c r="A226" s="40"/>
      <c r="B226" s="41"/>
      <c r="C226" s="42"/>
      <c r="D226" s="224" t="s">
        <v>187</v>
      </c>
      <c r="E226" s="42"/>
      <c r="F226" s="225" t="s">
        <v>378</v>
      </c>
      <c r="G226" s="42"/>
      <c r="H226" s="42"/>
      <c r="I226" s="226"/>
      <c r="J226" s="42"/>
      <c r="K226" s="42"/>
      <c r="L226" s="46"/>
      <c r="M226" s="227"/>
      <c r="N226" s="228"/>
      <c r="O226" s="86"/>
      <c r="P226" s="86"/>
      <c r="Q226" s="86"/>
      <c r="R226" s="86"/>
      <c r="S226" s="86"/>
      <c r="T226" s="87"/>
      <c r="U226" s="40"/>
      <c r="V226" s="40"/>
      <c r="W226" s="40"/>
      <c r="X226" s="40"/>
      <c r="Y226" s="40"/>
      <c r="Z226" s="40"/>
      <c r="AA226" s="40"/>
      <c r="AB226" s="40"/>
      <c r="AC226" s="40"/>
      <c r="AD226" s="40"/>
      <c r="AE226" s="40"/>
      <c r="AT226" s="19" t="s">
        <v>187</v>
      </c>
      <c r="AU226" s="19" t="s">
        <v>81</v>
      </c>
    </row>
    <row r="227" s="2" customFormat="1">
      <c r="A227" s="40"/>
      <c r="B227" s="41"/>
      <c r="C227" s="42"/>
      <c r="D227" s="229" t="s">
        <v>189</v>
      </c>
      <c r="E227" s="42"/>
      <c r="F227" s="230" t="s">
        <v>373</v>
      </c>
      <c r="G227" s="42"/>
      <c r="H227" s="42"/>
      <c r="I227" s="226"/>
      <c r="J227" s="42"/>
      <c r="K227" s="42"/>
      <c r="L227" s="46"/>
      <c r="M227" s="227"/>
      <c r="N227" s="228"/>
      <c r="O227" s="86"/>
      <c r="P227" s="86"/>
      <c r="Q227" s="86"/>
      <c r="R227" s="86"/>
      <c r="S227" s="86"/>
      <c r="T227" s="87"/>
      <c r="U227" s="40"/>
      <c r="V227" s="40"/>
      <c r="W227" s="40"/>
      <c r="X227" s="40"/>
      <c r="Y227" s="40"/>
      <c r="Z227" s="40"/>
      <c r="AA227" s="40"/>
      <c r="AB227" s="40"/>
      <c r="AC227" s="40"/>
      <c r="AD227" s="40"/>
      <c r="AE227" s="40"/>
      <c r="AT227" s="19" t="s">
        <v>189</v>
      </c>
      <c r="AU227" s="19" t="s">
        <v>81</v>
      </c>
    </row>
    <row r="228" s="2" customFormat="1" ht="24.15" customHeight="1">
      <c r="A228" s="40"/>
      <c r="B228" s="41"/>
      <c r="C228" s="206" t="s">
        <v>379</v>
      </c>
      <c r="D228" s="206" t="s">
        <v>119</v>
      </c>
      <c r="E228" s="207" t="s">
        <v>380</v>
      </c>
      <c r="F228" s="208" t="s">
        <v>381</v>
      </c>
      <c r="G228" s="209" t="s">
        <v>236</v>
      </c>
      <c r="H228" s="210">
        <v>113.325</v>
      </c>
      <c r="I228" s="211"/>
      <c r="J228" s="212">
        <f>ROUND(I228*H228,2)</f>
        <v>0</v>
      </c>
      <c r="K228" s="208" t="s">
        <v>196</v>
      </c>
      <c r="L228" s="46"/>
      <c r="M228" s="213" t="s">
        <v>19</v>
      </c>
      <c r="N228" s="214" t="s">
        <v>43</v>
      </c>
      <c r="O228" s="86"/>
      <c r="P228" s="215">
        <f>O228*H228</f>
        <v>0</v>
      </c>
      <c r="Q228" s="215">
        <v>0.0043800000000000002</v>
      </c>
      <c r="R228" s="215">
        <f>Q228*H228</f>
        <v>0.49636350000000001</v>
      </c>
      <c r="S228" s="215">
        <v>0</v>
      </c>
      <c r="T228" s="216">
        <f>S228*H228</f>
        <v>0</v>
      </c>
      <c r="U228" s="40"/>
      <c r="V228" s="40"/>
      <c r="W228" s="40"/>
      <c r="X228" s="40"/>
      <c r="Y228" s="40"/>
      <c r="Z228" s="40"/>
      <c r="AA228" s="40"/>
      <c r="AB228" s="40"/>
      <c r="AC228" s="40"/>
      <c r="AD228" s="40"/>
      <c r="AE228" s="40"/>
      <c r="AR228" s="217" t="s">
        <v>135</v>
      </c>
      <c r="AT228" s="217" t="s">
        <v>119</v>
      </c>
      <c r="AU228" s="217" t="s">
        <v>81</v>
      </c>
      <c r="AY228" s="19" t="s">
        <v>116</v>
      </c>
      <c r="BE228" s="218">
        <f>IF(N228="základní",J228,0)</f>
        <v>0</v>
      </c>
      <c r="BF228" s="218">
        <f>IF(N228="snížená",J228,0)</f>
        <v>0</v>
      </c>
      <c r="BG228" s="218">
        <f>IF(N228="zákl. přenesená",J228,0)</f>
        <v>0</v>
      </c>
      <c r="BH228" s="218">
        <f>IF(N228="sníž. přenesená",J228,0)</f>
        <v>0</v>
      </c>
      <c r="BI228" s="218">
        <f>IF(N228="nulová",J228,0)</f>
        <v>0</v>
      </c>
      <c r="BJ228" s="19" t="s">
        <v>79</v>
      </c>
      <c r="BK228" s="218">
        <f>ROUND(I228*H228,2)</f>
        <v>0</v>
      </c>
      <c r="BL228" s="19" t="s">
        <v>135</v>
      </c>
      <c r="BM228" s="217" t="s">
        <v>382</v>
      </c>
    </row>
    <row r="229" s="2" customFormat="1">
      <c r="A229" s="40"/>
      <c r="B229" s="41"/>
      <c r="C229" s="42"/>
      <c r="D229" s="224" t="s">
        <v>187</v>
      </c>
      <c r="E229" s="42"/>
      <c r="F229" s="225" t="s">
        <v>383</v>
      </c>
      <c r="G229" s="42"/>
      <c r="H229" s="42"/>
      <c r="I229" s="226"/>
      <c r="J229" s="42"/>
      <c r="K229" s="42"/>
      <c r="L229" s="46"/>
      <c r="M229" s="227"/>
      <c r="N229" s="228"/>
      <c r="O229" s="86"/>
      <c r="P229" s="86"/>
      <c r="Q229" s="86"/>
      <c r="R229" s="86"/>
      <c r="S229" s="86"/>
      <c r="T229" s="87"/>
      <c r="U229" s="40"/>
      <c r="V229" s="40"/>
      <c r="W229" s="40"/>
      <c r="X229" s="40"/>
      <c r="Y229" s="40"/>
      <c r="Z229" s="40"/>
      <c r="AA229" s="40"/>
      <c r="AB229" s="40"/>
      <c r="AC229" s="40"/>
      <c r="AD229" s="40"/>
      <c r="AE229" s="40"/>
      <c r="AT229" s="19" t="s">
        <v>187</v>
      </c>
      <c r="AU229" s="19" t="s">
        <v>81</v>
      </c>
    </row>
    <row r="230" s="2" customFormat="1">
      <c r="A230" s="40"/>
      <c r="B230" s="41"/>
      <c r="C230" s="42"/>
      <c r="D230" s="229" t="s">
        <v>189</v>
      </c>
      <c r="E230" s="42"/>
      <c r="F230" s="230" t="s">
        <v>384</v>
      </c>
      <c r="G230" s="42"/>
      <c r="H230" s="42"/>
      <c r="I230" s="226"/>
      <c r="J230" s="42"/>
      <c r="K230" s="42"/>
      <c r="L230" s="46"/>
      <c r="M230" s="227"/>
      <c r="N230" s="228"/>
      <c r="O230" s="86"/>
      <c r="P230" s="86"/>
      <c r="Q230" s="86"/>
      <c r="R230" s="86"/>
      <c r="S230" s="86"/>
      <c r="T230" s="87"/>
      <c r="U230" s="40"/>
      <c r="V230" s="40"/>
      <c r="W230" s="40"/>
      <c r="X230" s="40"/>
      <c r="Y230" s="40"/>
      <c r="Z230" s="40"/>
      <c r="AA230" s="40"/>
      <c r="AB230" s="40"/>
      <c r="AC230" s="40"/>
      <c r="AD230" s="40"/>
      <c r="AE230" s="40"/>
      <c r="AT230" s="19" t="s">
        <v>189</v>
      </c>
      <c r="AU230" s="19" t="s">
        <v>81</v>
      </c>
    </row>
    <row r="231" s="13" customFormat="1">
      <c r="A231" s="13"/>
      <c r="B231" s="231"/>
      <c r="C231" s="232"/>
      <c r="D231" s="229" t="s">
        <v>191</v>
      </c>
      <c r="E231" s="233" t="s">
        <v>19</v>
      </c>
      <c r="F231" s="234" t="s">
        <v>385</v>
      </c>
      <c r="G231" s="232"/>
      <c r="H231" s="233" t="s">
        <v>19</v>
      </c>
      <c r="I231" s="235"/>
      <c r="J231" s="232"/>
      <c r="K231" s="232"/>
      <c r="L231" s="236"/>
      <c r="M231" s="237"/>
      <c r="N231" s="238"/>
      <c r="O231" s="238"/>
      <c r="P231" s="238"/>
      <c r="Q231" s="238"/>
      <c r="R231" s="238"/>
      <c r="S231" s="238"/>
      <c r="T231" s="239"/>
      <c r="U231" s="13"/>
      <c r="V231" s="13"/>
      <c r="W231" s="13"/>
      <c r="X231" s="13"/>
      <c r="Y231" s="13"/>
      <c r="Z231" s="13"/>
      <c r="AA231" s="13"/>
      <c r="AB231" s="13"/>
      <c r="AC231" s="13"/>
      <c r="AD231" s="13"/>
      <c r="AE231" s="13"/>
      <c r="AT231" s="240" t="s">
        <v>191</v>
      </c>
      <c r="AU231" s="240" t="s">
        <v>81</v>
      </c>
      <c r="AV231" s="13" t="s">
        <v>79</v>
      </c>
      <c r="AW231" s="13" t="s">
        <v>33</v>
      </c>
      <c r="AX231" s="13" t="s">
        <v>72</v>
      </c>
      <c r="AY231" s="240" t="s">
        <v>116</v>
      </c>
    </row>
    <row r="232" s="14" customFormat="1">
      <c r="A232" s="14"/>
      <c r="B232" s="241"/>
      <c r="C232" s="242"/>
      <c r="D232" s="229" t="s">
        <v>191</v>
      </c>
      <c r="E232" s="243" t="s">
        <v>19</v>
      </c>
      <c r="F232" s="244" t="s">
        <v>386</v>
      </c>
      <c r="G232" s="242"/>
      <c r="H232" s="245">
        <v>1.492</v>
      </c>
      <c r="I232" s="246"/>
      <c r="J232" s="242"/>
      <c r="K232" s="242"/>
      <c r="L232" s="247"/>
      <c r="M232" s="248"/>
      <c r="N232" s="249"/>
      <c r="O232" s="249"/>
      <c r="P232" s="249"/>
      <c r="Q232" s="249"/>
      <c r="R232" s="249"/>
      <c r="S232" s="249"/>
      <c r="T232" s="250"/>
      <c r="U232" s="14"/>
      <c r="V232" s="14"/>
      <c r="W232" s="14"/>
      <c r="X232" s="14"/>
      <c r="Y232" s="14"/>
      <c r="Z232" s="14"/>
      <c r="AA232" s="14"/>
      <c r="AB232" s="14"/>
      <c r="AC232" s="14"/>
      <c r="AD232" s="14"/>
      <c r="AE232" s="14"/>
      <c r="AT232" s="251" t="s">
        <v>191</v>
      </c>
      <c r="AU232" s="251" t="s">
        <v>81</v>
      </c>
      <c r="AV232" s="14" t="s">
        <v>81</v>
      </c>
      <c r="AW232" s="14" t="s">
        <v>33</v>
      </c>
      <c r="AX232" s="14" t="s">
        <v>72</v>
      </c>
      <c r="AY232" s="251" t="s">
        <v>116</v>
      </c>
    </row>
    <row r="233" s="14" customFormat="1">
      <c r="A233" s="14"/>
      <c r="B233" s="241"/>
      <c r="C233" s="242"/>
      <c r="D233" s="229" t="s">
        <v>191</v>
      </c>
      <c r="E233" s="243" t="s">
        <v>19</v>
      </c>
      <c r="F233" s="244" t="s">
        <v>387</v>
      </c>
      <c r="G233" s="242"/>
      <c r="H233" s="245">
        <v>20</v>
      </c>
      <c r="I233" s="246"/>
      <c r="J233" s="242"/>
      <c r="K233" s="242"/>
      <c r="L233" s="247"/>
      <c r="M233" s="248"/>
      <c r="N233" s="249"/>
      <c r="O233" s="249"/>
      <c r="P233" s="249"/>
      <c r="Q233" s="249"/>
      <c r="R233" s="249"/>
      <c r="S233" s="249"/>
      <c r="T233" s="250"/>
      <c r="U233" s="14"/>
      <c r="V233" s="14"/>
      <c r="W233" s="14"/>
      <c r="X233" s="14"/>
      <c r="Y233" s="14"/>
      <c r="Z233" s="14"/>
      <c r="AA233" s="14"/>
      <c r="AB233" s="14"/>
      <c r="AC233" s="14"/>
      <c r="AD233" s="14"/>
      <c r="AE233" s="14"/>
      <c r="AT233" s="251" t="s">
        <v>191</v>
      </c>
      <c r="AU233" s="251" t="s">
        <v>81</v>
      </c>
      <c r="AV233" s="14" t="s">
        <v>81</v>
      </c>
      <c r="AW233" s="14" t="s">
        <v>33</v>
      </c>
      <c r="AX233" s="14" t="s">
        <v>72</v>
      </c>
      <c r="AY233" s="251" t="s">
        <v>116</v>
      </c>
    </row>
    <row r="234" s="14" customFormat="1">
      <c r="A234" s="14"/>
      <c r="B234" s="241"/>
      <c r="C234" s="242"/>
      <c r="D234" s="229" t="s">
        <v>191</v>
      </c>
      <c r="E234" s="243" t="s">
        <v>19</v>
      </c>
      <c r="F234" s="244" t="s">
        <v>388</v>
      </c>
      <c r="G234" s="242"/>
      <c r="H234" s="245">
        <v>1.8600000000000001</v>
      </c>
      <c r="I234" s="246"/>
      <c r="J234" s="242"/>
      <c r="K234" s="242"/>
      <c r="L234" s="247"/>
      <c r="M234" s="248"/>
      <c r="N234" s="249"/>
      <c r="O234" s="249"/>
      <c r="P234" s="249"/>
      <c r="Q234" s="249"/>
      <c r="R234" s="249"/>
      <c r="S234" s="249"/>
      <c r="T234" s="250"/>
      <c r="U234" s="14"/>
      <c r="V234" s="14"/>
      <c r="W234" s="14"/>
      <c r="X234" s="14"/>
      <c r="Y234" s="14"/>
      <c r="Z234" s="14"/>
      <c r="AA234" s="14"/>
      <c r="AB234" s="14"/>
      <c r="AC234" s="14"/>
      <c r="AD234" s="14"/>
      <c r="AE234" s="14"/>
      <c r="AT234" s="251" t="s">
        <v>191</v>
      </c>
      <c r="AU234" s="251" t="s">
        <v>81</v>
      </c>
      <c r="AV234" s="14" t="s">
        <v>81</v>
      </c>
      <c r="AW234" s="14" t="s">
        <v>33</v>
      </c>
      <c r="AX234" s="14" t="s">
        <v>72</v>
      </c>
      <c r="AY234" s="251" t="s">
        <v>116</v>
      </c>
    </row>
    <row r="235" s="14" customFormat="1">
      <c r="A235" s="14"/>
      <c r="B235" s="241"/>
      <c r="C235" s="242"/>
      <c r="D235" s="229" t="s">
        <v>191</v>
      </c>
      <c r="E235" s="243" t="s">
        <v>19</v>
      </c>
      <c r="F235" s="244" t="s">
        <v>389</v>
      </c>
      <c r="G235" s="242"/>
      <c r="H235" s="245">
        <v>2.1640000000000001</v>
      </c>
      <c r="I235" s="246"/>
      <c r="J235" s="242"/>
      <c r="K235" s="242"/>
      <c r="L235" s="247"/>
      <c r="M235" s="248"/>
      <c r="N235" s="249"/>
      <c r="O235" s="249"/>
      <c r="P235" s="249"/>
      <c r="Q235" s="249"/>
      <c r="R235" s="249"/>
      <c r="S235" s="249"/>
      <c r="T235" s="250"/>
      <c r="U235" s="14"/>
      <c r="V235" s="14"/>
      <c r="W235" s="14"/>
      <c r="X235" s="14"/>
      <c r="Y235" s="14"/>
      <c r="Z235" s="14"/>
      <c r="AA235" s="14"/>
      <c r="AB235" s="14"/>
      <c r="AC235" s="14"/>
      <c r="AD235" s="14"/>
      <c r="AE235" s="14"/>
      <c r="AT235" s="251" t="s">
        <v>191</v>
      </c>
      <c r="AU235" s="251" t="s">
        <v>81</v>
      </c>
      <c r="AV235" s="14" t="s">
        <v>81</v>
      </c>
      <c r="AW235" s="14" t="s">
        <v>33</v>
      </c>
      <c r="AX235" s="14" t="s">
        <v>72</v>
      </c>
      <c r="AY235" s="251" t="s">
        <v>116</v>
      </c>
    </row>
    <row r="236" s="14" customFormat="1">
      <c r="A236" s="14"/>
      <c r="B236" s="241"/>
      <c r="C236" s="242"/>
      <c r="D236" s="229" t="s">
        <v>191</v>
      </c>
      <c r="E236" s="243" t="s">
        <v>19</v>
      </c>
      <c r="F236" s="244" t="s">
        <v>390</v>
      </c>
      <c r="G236" s="242"/>
      <c r="H236" s="245">
        <v>7.1280000000000001</v>
      </c>
      <c r="I236" s="246"/>
      <c r="J236" s="242"/>
      <c r="K236" s="242"/>
      <c r="L236" s="247"/>
      <c r="M236" s="248"/>
      <c r="N236" s="249"/>
      <c r="O236" s="249"/>
      <c r="P236" s="249"/>
      <c r="Q236" s="249"/>
      <c r="R236" s="249"/>
      <c r="S236" s="249"/>
      <c r="T236" s="250"/>
      <c r="U236" s="14"/>
      <c r="V236" s="14"/>
      <c r="W236" s="14"/>
      <c r="X236" s="14"/>
      <c r="Y236" s="14"/>
      <c r="Z236" s="14"/>
      <c r="AA236" s="14"/>
      <c r="AB236" s="14"/>
      <c r="AC236" s="14"/>
      <c r="AD236" s="14"/>
      <c r="AE236" s="14"/>
      <c r="AT236" s="251" t="s">
        <v>191</v>
      </c>
      <c r="AU236" s="251" t="s">
        <v>81</v>
      </c>
      <c r="AV236" s="14" t="s">
        <v>81</v>
      </c>
      <c r="AW236" s="14" t="s">
        <v>33</v>
      </c>
      <c r="AX236" s="14" t="s">
        <v>72</v>
      </c>
      <c r="AY236" s="251" t="s">
        <v>116</v>
      </c>
    </row>
    <row r="237" s="14" customFormat="1">
      <c r="A237" s="14"/>
      <c r="B237" s="241"/>
      <c r="C237" s="242"/>
      <c r="D237" s="229" t="s">
        <v>191</v>
      </c>
      <c r="E237" s="243" t="s">
        <v>19</v>
      </c>
      <c r="F237" s="244" t="s">
        <v>391</v>
      </c>
      <c r="G237" s="242"/>
      <c r="H237" s="245">
        <v>2</v>
      </c>
      <c r="I237" s="246"/>
      <c r="J237" s="242"/>
      <c r="K237" s="242"/>
      <c r="L237" s="247"/>
      <c r="M237" s="248"/>
      <c r="N237" s="249"/>
      <c r="O237" s="249"/>
      <c r="P237" s="249"/>
      <c r="Q237" s="249"/>
      <c r="R237" s="249"/>
      <c r="S237" s="249"/>
      <c r="T237" s="250"/>
      <c r="U237" s="14"/>
      <c r="V237" s="14"/>
      <c r="W237" s="14"/>
      <c r="X237" s="14"/>
      <c r="Y237" s="14"/>
      <c r="Z237" s="14"/>
      <c r="AA237" s="14"/>
      <c r="AB237" s="14"/>
      <c r="AC237" s="14"/>
      <c r="AD237" s="14"/>
      <c r="AE237" s="14"/>
      <c r="AT237" s="251" t="s">
        <v>191</v>
      </c>
      <c r="AU237" s="251" t="s">
        <v>81</v>
      </c>
      <c r="AV237" s="14" t="s">
        <v>81</v>
      </c>
      <c r="AW237" s="14" t="s">
        <v>33</v>
      </c>
      <c r="AX237" s="14" t="s">
        <v>72</v>
      </c>
      <c r="AY237" s="251" t="s">
        <v>116</v>
      </c>
    </row>
    <row r="238" s="14" customFormat="1">
      <c r="A238" s="14"/>
      <c r="B238" s="241"/>
      <c r="C238" s="242"/>
      <c r="D238" s="229" t="s">
        <v>191</v>
      </c>
      <c r="E238" s="243" t="s">
        <v>19</v>
      </c>
      <c r="F238" s="244" t="s">
        <v>392</v>
      </c>
      <c r="G238" s="242"/>
      <c r="H238" s="245">
        <v>1.8560000000000001</v>
      </c>
      <c r="I238" s="246"/>
      <c r="J238" s="242"/>
      <c r="K238" s="242"/>
      <c r="L238" s="247"/>
      <c r="M238" s="248"/>
      <c r="N238" s="249"/>
      <c r="O238" s="249"/>
      <c r="P238" s="249"/>
      <c r="Q238" s="249"/>
      <c r="R238" s="249"/>
      <c r="S238" s="249"/>
      <c r="T238" s="250"/>
      <c r="U238" s="14"/>
      <c r="V238" s="14"/>
      <c r="W238" s="14"/>
      <c r="X238" s="14"/>
      <c r="Y238" s="14"/>
      <c r="Z238" s="14"/>
      <c r="AA238" s="14"/>
      <c r="AB238" s="14"/>
      <c r="AC238" s="14"/>
      <c r="AD238" s="14"/>
      <c r="AE238" s="14"/>
      <c r="AT238" s="251" t="s">
        <v>191</v>
      </c>
      <c r="AU238" s="251" t="s">
        <v>81</v>
      </c>
      <c r="AV238" s="14" t="s">
        <v>81</v>
      </c>
      <c r="AW238" s="14" t="s">
        <v>33</v>
      </c>
      <c r="AX238" s="14" t="s">
        <v>72</v>
      </c>
      <c r="AY238" s="251" t="s">
        <v>116</v>
      </c>
    </row>
    <row r="239" s="14" customFormat="1">
      <c r="A239" s="14"/>
      <c r="B239" s="241"/>
      <c r="C239" s="242"/>
      <c r="D239" s="229" t="s">
        <v>191</v>
      </c>
      <c r="E239" s="243" t="s">
        <v>19</v>
      </c>
      <c r="F239" s="244" t="s">
        <v>393</v>
      </c>
      <c r="G239" s="242"/>
      <c r="H239" s="245">
        <v>1.8400000000000001</v>
      </c>
      <c r="I239" s="246"/>
      <c r="J239" s="242"/>
      <c r="K239" s="242"/>
      <c r="L239" s="247"/>
      <c r="M239" s="248"/>
      <c r="N239" s="249"/>
      <c r="O239" s="249"/>
      <c r="P239" s="249"/>
      <c r="Q239" s="249"/>
      <c r="R239" s="249"/>
      <c r="S239" s="249"/>
      <c r="T239" s="250"/>
      <c r="U239" s="14"/>
      <c r="V239" s="14"/>
      <c r="W239" s="14"/>
      <c r="X239" s="14"/>
      <c r="Y239" s="14"/>
      <c r="Z239" s="14"/>
      <c r="AA239" s="14"/>
      <c r="AB239" s="14"/>
      <c r="AC239" s="14"/>
      <c r="AD239" s="14"/>
      <c r="AE239" s="14"/>
      <c r="AT239" s="251" t="s">
        <v>191</v>
      </c>
      <c r="AU239" s="251" t="s">
        <v>81</v>
      </c>
      <c r="AV239" s="14" t="s">
        <v>81</v>
      </c>
      <c r="AW239" s="14" t="s">
        <v>33</v>
      </c>
      <c r="AX239" s="14" t="s">
        <v>72</v>
      </c>
      <c r="AY239" s="251" t="s">
        <v>116</v>
      </c>
    </row>
    <row r="240" s="14" customFormat="1">
      <c r="A240" s="14"/>
      <c r="B240" s="241"/>
      <c r="C240" s="242"/>
      <c r="D240" s="229" t="s">
        <v>191</v>
      </c>
      <c r="E240" s="243" t="s">
        <v>19</v>
      </c>
      <c r="F240" s="244" t="s">
        <v>394</v>
      </c>
      <c r="G240" s="242"/>
      <c r="H240" s="245">
        <v>0.92000000000000004</v>
      </c>
      <c r="I240" s="246"/>
      <c r="J240" s="242"/>
      <c r="K240" s="242"/>
      <c r="L240" s="247"/>
      <c r="M240" s="248"/>
      <c r="N240" s="249"/>
      <c r="O240" s="249"/>
      <c r="P240" s="249"/>
      <c r="Q240" s="249"/>
      <c r="R240" s="249"/>
      <c r="S240" s="249"/>
      <c r="T240" s="250"/>
      <c r="U240" s="14"/>
      <c r="V240" s="14"/>
      <c r="W240" s="14"/>
      <c r="X240" s="14"/>
      <c r="Y240" s="14"/>
      <c r="Z240" s="14"/>
      <c r="AA240" s="14"/>
      <c r="AB240" s="14"/>
      <c r="AC240" s="14"/>
      <c r="AD240" s="14"/>
      <c r="AE240" s="14"/>
      <c r="AT240" s="251" t="s">
        <v>191</v>
      </c>
      <c r="AU240" s="251" t="s">
        <v>81</v>
      </c>
      <c r="AV240" s="14" t="s">
        <v>81</v>
      </c>
      <c r="AW240" s="14" t="s">
        <v>33</v>
      </c>
      <c r="AX240" s="14" t="s">
        <v>72</v>
      </c>
      <c r="AY240" s="251" t="s">
        <v>116</v>
      </c>
    </row>
    <row r="241" s="14" customFormat="1">
      <c r="A241" s="14"/>
      <c r="B241" s="241"/>
      <c r="C241" s="242"/>
      <c r="D241" s="229" t="s">
        <v>191</v>
      </c>
      <c r="E241" s="243" t="s">
        <v>19</v>
      </c>
      <c r="F241" s="244" t="s">
        <v>395</v>
      </c>
      <c r="G241" s="242"/>
      <c r="H241" s="245">
        <v>0.78500000000000003</v>
      </c>
      <c r="I241" s="246"/>
      <c r="J241" s="242"/>
      <c r="K241" s="242"/>
      <c r="L241" s="247"/>
      <c r="M241" s="248"/>
      <c r="N241" s="249"/>
      <c r="O241" s="249"/>
      <c r="P241" s="249"/>
      <c r="Q241" s="249"/>
      <c r="R241" s="249"/>
      <c r="S241" s="249"/>
      <c r="T241" s="250"/>
      <c r="U241" s="14"/>
      <c r="V241" s="14"/>
      <c r="W241" s="14"/>
      <c r="X241" s="14"/>
      <c r="Y241" s="14"/>
      <c r="Z241" s="14"/>
      <c r="AA241" s="14"/>
      <c r="AB241" s="14"/>
      <c r="AC241" s="14"/>
      <c r="AD241" s="14"/>
      <c r="AE241" s="14"/>
      <c r="AT241" s="251" t="s">
        <v>191</v>
      </c>
      <c r="AU241" s="251" t="s">
        <v>81</v>
      </c>
      <c r="AV241" s="14" t="s">
        <v>81</v>
      </c>
      <c r="AW241" s="14" t="s">
        <v>33</v>
      </c>
      <c r="AX241" s="14" t="s">
        <v>72</v>
      </c>
      <c r="AY241" s="251" t="s">
        <v>116</v>
      </c>
    </row>
    <row r="242" s="14" customFormat="1">
      <c r="A242" s="14"/>
      <c r="B242" s="241"/>
      <c r="C242" s="242"/>
      <c r="D242" s="229" t="s">
        <v>191</v>
      </c>
      <c r="E242" s="243" t="s">
        <v>19</v>
      </c>
      <c r="F242" s="244" t="s">
        <v>396</v>
      </c>
      <c r="G242" s="242"/>
      <c r="H242" s="245">
        <v>1.01</v>
      </c>
      <c r="I242" s="246"/>
      <c r="J242" s="242"/>
      <c r="K242" s="242"/>
      <c r="L242" s="247"/>
      <c r="M242" s="248"/>
      <c r="N242" s="249"/>
      <c r="O242" s="249"/>
      <c r="P242" s="249"/>
      <c r="Q242" s="249"/>
      <c r="R242" s="249"/>
      <c r="S242" s="249"/>
      <c r="T242" s="250"/>
      <c r="U242" s="14"/>
      <c r="V242" s="14"/>
      <c r="W242" s="14"/>
      <c r="X242" s="14"/>
      <c r="Y242" s="14"/>
      <c r="Z242" s="14"/>
      <c r="AA242" s="14"/>
      <c r="AB242" s="14"/>
      <c r="AC242" s="14"/>
      <c r="AD242" s="14"/>
      <c r="AE242" s="14"/>
      <c r="AT242" s="251" t="s">
        <v>191</v>
      </c>
      <c r="AU242" s="251" t="s">
        <v>81</v>
      </c>
      <c r="AV242" s="14" t="s">
        <v>81</v>
      </c>
      <c r="AW242" s="14" t="s">
        <v>33</v>
      </c>
      <c r="AX242" s="14" t="s">
        <v>72</v>
      </c>
      <c r="AY242" s="251" t="s">
        <v>116</v>
      </c>
    </row>
    <row r="243" s="14" customFormat="1">
      <c r="A243" s="14"/>
      <c r="B243" s="241"/>
      <c r="C243" s="242"/>
      <c r="D243" s="229" t="s">
        <v>191</v>
      </c>
      <c r="E243" s="243" t="s">
        <v>19</v>
      </c>
      <c r="F243" s="244" t="s">
        <v>397</v>
      </c>
      <c r="G243" s="242"/>
      <c r="H243" s="245">
        <v>1.0800000000000001</v>
      </c>
      <c r="I243" s="246"/>
      <c r="J243" s="242"/>
      <c r="K243" s="242"/>
      <c r="L243" s="247"/>
      <c r="M243" s="248"/>
      <c r="N243" s="249"/>
      <c r="O243" s="249"/>
      <c r="P243" s="249"/>
      <c r="Q243" s="249"/>
      <c r="R243" s="249"/>
      <c r="S243" s="249"/>
      <c r="T243" s="250"/>
      <c r="U243" s="14"/>
      <c r="V243" s="14"/>
      <c r="W243" s="14"/>
      <c r="X243" s="14"/>
      <c r="Y243" s="14"/>
      <c r="Z243" s="14"/>
      <c r="AA243" s="14"/>
      <c r="AB243" s="14"/>
      <c r="AC243" s="14"/>
      <c r="AD243" s="14"/>
      <c r="AE243" s="14"/>
      <c r="AT243" s="251" t="s">
        <v>191</v>
      </c>
      <c r="AU243" s="251" t="s">
        <v>81</v>
      </c>
      <c r="AV243" s="14" t="s">
        <v>81</v>
      </c>
      <c r="AW243" s="14" t="s">
        <v>33</v>
      </c>
      <c r="AX243" s="14" t="s">
        <v>72</v>
      </c>
      <c r="AY243" s="251" t="s">
        <v>116</v>
      </c>
    </row>
    <row r="244" s="14" customFormat="1">
      <c r="A244" s="14"/>
      <c r="B244" s="241"/>
      <c r="C244" s="242"/>
      <c r="D244" s="229" t="s">
        <v>191</v>
      </c>
      <c r="E244" s="243" t="s">
        <v>19</v>
      </c>
      <c r="F244" s="244" t="s">
        <v>398</v>
      </c>
      <c r="G244" s="242"/>
      <c r="H244" s="245">
        <v>0.97999999999999998</v>
      </c>
      <c r="I244" s="246"/>
      <c r="J244" s="242"/>
      <c r="K244" s="242"/>
      <c r="L244" s="247"/>
      <c r="M244" s="248"/>
      <c r="N244" s="249"/>
      <c r="O244" s="249"/>
      <c r="P244" s="249"/>
      <c r="Q244" s="249"/>
      <c r="R244" s="249"/>
      <c r="S244" s="249"/>
      <c r="T244" s="250"/>
      <c r="U244" s="14"/>
      <c r="V244" s="14"/>
      <c r="W244" s="14"/>
      <c r="X244" s="14"/>
      <c r="Y244" s="14"/>
      <c r="Z244" s="14"/>
      <c r="AA244" s="14"/>
      <c r="AB244" s="14"/>
      <c r="AC244" s="14"/>
      <c r="AD244" s="14"/>
      <c r="AE244" s="14"/>
      <c r="AT244" s="251" t="s">
        <v>191</v>
      </c>
      <c r="AU244" s="251" t="s">
        <v>81</v>
      </c>
      <c r="AV244" s="14" t="s">
        <v>81</v>
      </c>
      <c r="AW244" s="14" t="s">
        <v>33</v>
      </c>
      <c r="AX244" s="14" t="s">
        <v>72</v>
      </c>
      <c r="AY244" s="251" t="s">
        <v>116</v>
      </c>
    </row>
    <row r="245" s="16" customFormat="1">
      <c r="A245" s="16"/>
      <c r="B245" s="273"/>
      <c r="C245" s="274"/>
      <c r="D245" s="229" t="s">
        <v>191</v>
      </c>
      <c r="E245" s="275" t="s">
        <v>19</v>
      </c>
      <c r="F245" s="276" t="s">
        <v>399</v>
      </c>
      <c r="G245" s="274"/>
      <c r="H245" s="277">
        <v>43.115000000000002</v>
      </c>
      <c r="I245" s="278"/>
      <c r="J245" s="274"/>
      <c r="K245" s="274"/>
      <c r="L245" s="279"/>
      <c r="M245" s="280"/>
      <c r="N245" s="281"/>
      <c r="O245" s="281"/>
      <c r="P245" s="281"/>
      <c r="Q245" s="281"/>
      <c r="R245" s="281"/>
      <c r="S245" s="281"/>
      <c r="T245" s="282"/>
      <c r="U245" s="16"/>
      <c r="V245" s="16"/>
      <c r="W245" s="16"/>
      <c r="X245" s="16"/>
      <c r="Y245" s="16"/>
      <c r="Z245" s="16"/>
      <c r="AA245" s="16"/>
      <c r="AB245" s="16"/>
      <c r="AC245" s="16"/>
      <c r="AD245" s="16"/>
      <c r="AE245" s="16"/>
      <c r="AT245" s="283" t="s">
        <v>191</v>
      </c>
      <c r="AU245" s="283" t="s">
        <v>81</v>
      </c>
      <c r="AV245" s="16" t="s">
        <v>132</v>
      </c>
      <c r="AW245" s="16" t="s">
        <v>33</v>
      </c>
      <c r="AX245" s="16" t="s">
        <v>72</v>
      </c>
      <c r="AY245" s="283" t="s">
        <v>116</v>
      </c>
    </row>
    <row r="246" s="13" customFormat="1">
      <c r="A246" s="13"/>
      <c r="B246" s="231"/>
      <c r="C246" s="232"/>
      <c r="D246" s="229" t="s">
        <v>191</v>
      </c>
      <c r="E246" s="233" t="s">
        <v>19</v>
      </c>
      <c r="F246" s="234" t="s">
        <v>366</v>
      </c>
      <c r="G246" s="232"/>
      <c r="H246" s="233" t="s">
        <v>19</v>
      </c>
      <c r="I246" s="235"/>
      <c r="J246" s="232"/>
      <c r="K246" s="232"/>
      <c r="L246" s="236"/>
      <c r="M246" s="237"/>
      <c r="N246" s="238"/>
      <c r="O246" s="238"/>
      <c r="P246" s="238"/>
      <c r="Q246" s="238"/>
      <c r="R246" s="238"/>
      <c r="S246" s="238"/>
      <c r="T246" s="239"/>
      <c r="U246" s="13"/>
      <c r="V246" s="13"/>
      <c r="W246" s="13"/>
      <c r="X246" s="13"/>
      <c r="Y246" s="13"/>
      <c r="Z246" s="13"/>
      <c r="AA246" s="13"/>
      <c r="AB246" s="13"/>
      <c r="AC246" s="13"/>
      <c r="AD246" s="13"/>
      <c r="AE246" s="13"/>
      <c r="AT246" s="240" t="s">
        <v>191</v>
      </c>
      <c r="AU246" s="240" t="s">
        <v>81</v>
      </c>
      <c r="AV246" s="13" t="s">
        <v>79</v>
      </c>
      <c r="AW246" s="13" t="s">
        <v>33</v>
      </c>
      <c r="AX246" s="13" t="s">
        <v>72</v>
      </c>
      <c r="AY246" s="240" t="s">
        <v>116</v>
      </c>
    </row>
    <row r="247" s="14" customFormat="1">
      <c r="A247" s="14"/>
      <c r="B247" s="241"/>
      <c r="C247" s="242"/>
      <c r="D247" s="229" t="s">
        <v>191</v>
      </c>
      <c r="E247" s="243" t="s">
        <v>19</v>
      </c>
      <c r="F247" s="244" t="s">
        <v>367</v>
      </c>
      <c r="G247" s="242"/>
      <c r="H247" s="245">
        <v>70.209999999999994</v>
      </c>
      <c r="I247" s="246"/>
      <c r="J247" s="242"/>
      <c r="K247" s="242"/>
      <c r="L247" s="247"/>
      <c r="M247" s="248"/>
      <c r="N247" s="249"/>
      <c r="O247" s="249"/>
      <c r="P247" s="249"/>
      <c r="Q247" s="249"/>
      <c r="R247" s="249"/>
      <c r="S247" s="249"/>
      <c r="T247" s="250"/>
      <c r="U247" s="14"/>
      <c r="V247" s="14"/>
      <c r="W247" s="14"/>
      <c r="X247" s="14"/>
      <c r="Y247" s="14"/>
      <c r="Z247" s="14"/>
      <c r="AA247" s="14"/>
      <c r="AB247" s="14"/>
      <c r="AC247" s="14"/>
      <c r="AD247" s="14"/>
      <c r="AE247" s="14"/>
      <c r="AT247" s="251" t="s">
        <v>191</v>
      </c>
      <c r="AU247" s="251" t="s">
        <v>81</v>
      </c>
      <c r="AV247" s="14" t="s">
        <v>81</v>
      </c>
      <c r="AW247" s="14" t="s">
        <v>33</v>
      </c>
      <c r="AX247" s="14" t="s">
        <v>72</v>
      </c>
      <c r="AY247" s="251" t="s">
        <v>116</v>
      </c>
    </row>
    <row r="248" s="15" customFormat="1">
      <c r="A248" s="15"/>
      <c r="B248" s="262"/>
      <c r="C248" s="263"/>
      <c r="D248" s="229" t="s">
        <v>191</v>
      </c>
      <c r="E248" s="264" t="s">
        <v>19</v>
      </c>
      <c r="F248" s="265" t="s">
        <v>275</v>
      </c>
      <c r="G248" s="263"/>
      <c r="H248" s="266">
        <v>113.32499999999999</v>
      </c>
      <c r="I248" s="267"/>
      <c r="J248" s="263"/>
      <c r="K248" s="263"/>
      <c r="L248" s="268"/>
      <c r="M248" s="269"/>
      <c r="N248" s="270"/>
      <c r="O248" s="270"/>
      <c r="P248" s="270"/>
      <c r="Q248" s="270"/>
      <c r="R248" s="270"/>
      <c r="S248" s="270"/>
      <c r="T248" s="271"/>
      <c r="U248" s="15"/>
      <c r="V248" s="15"/>
      <c r="W248" s="15"/>
      <c r="X248" s="15"/>
      <c r="Y248" s="15"/>
      <c r="Z248" s="15"/>
      <c r="AA248" s="15"/>
      <c r="AB248" s="15"/>
      <c r="AC248" s="15"/>
      <c r="AD248" s="15"/>
      <c r="AE248" s="15"/>
      <c r="AT248" s="272" t="s">
        <v>191</v>
      </c>
      <c r="AU248" s="272" t="s">
        <v>81</v>
      </c>
      <c r="AV248" s="15" t="s">
        <v>135</v>
      </c>
      <c r="AW248" s="15" t="s">
        <v>33</v>
      </c>
      <c r="AX248" s="15" t="s">
        <v>79</v>
      </c>
      <c r="AY248" s="272" t="s">
        <v>116</v>
      </c>
    </row>
    <row r="249" s="2" customFormat="1" ht="16.5" customHeight="1">
      <c r="A249" s="40"/>
      <c r="B249" s="41"/>
      <c r="C249" s="206" t="s">
        <v>400</v>
      </c>
      <c r="D249" s="206" t="s">
        <v>119</v>
      </c>
      <c r="E249" s="207" t="s">
        <v>401</v>
      </c>
      <c r="F249" s="208" t="s">
        <v>402</v>
      </c>
      <c r="G249" s="209" t="s">
        <v>236</v>
      </c>
      <c r="H249" s="210">
        <v>761.10400000000004</v>
      </c>
      <c r="I249" s="211"/>
      <c r="J249" s="212">
        <f>ROUND(I249*H249,2)</f>
        <v>0</v>
      </c>
      <c r="K249" s="208" t="s">
        <v>196</v>
      </c>
      <c r="L249" s="46"/>
      <c r="M249" s="213" t="s">
        <v>19</v>
      </c>
      <c r="N249" s="214" t="s">
        <v>43</v>
      </c>
      <c r="O249" s="86"/>
      <c r="P249" s="215">
        <f>O249*H249</f>
        <v>0</v>
      </c>
      <c r="Q249" s="215">
        <v>0.00025999999999999998</v>
      </c>
      <c r="R249" s="215">
        <f>Q249*H249</f>
        <v>0.19788703999999999</v>
      </c>
      <c r="S249" s="215">
        <v>0</v>
      </c>
      <c r="T249" s="216">
        <f>S249*H249</f>
        <v>0</v>
      </c>
      <c r="U249" s="40"/>
      <c r="V249" s="40"/>
      <c r="W249" s="40"/>
      <c r="X249" s="40"/>
      <c r="Y249" s="40"/>
      <c r="Z249" s="40"/>
      <c r="AA249" s="40"/>
      <c r="AB249" s="40"/>
      <c r="AC249" s="40"/>
      <c r="AD249" s="40"/>
      <c r="AE249" s="40"/>
      <c r="AR249" s="217" t="s">
        <v>135</v>
      </c>
      <c r="AT249" s="217" t="s">
        <v>119</v>
      </c>
      <c r="AU249" s="217" t="s">
        <v>81</v>
      </c>
      <c r="AY249" s="19" t="s">
        <v>116</v>
      </c>
      <c r="BE249" s="218">
        <f>IF(N249="základní",J249,0)</f>
        <v>0</v>
      </c>
      <c r="BF249" s="218">
        <f>IF(N249="snížená",J249,0)</f>
        <v>0</v>
      </c>
      <c r="BG249" s="218">
        <f>IF(N249="zákl. přenesená",J249,0)</f>
        <v>0</v>
      </c>
      <c r="BH249" s="218">
        <f>IF(N249="sníž. přenesená",J249,0)</f>
        <v>0</v>
      </c>
      <c r="BI249" s="218">
        <f>IF(N249="nulová",J249,0)</f>
        <v>0</v>
      </c>
      <c r="BJ249" s="19" t="s">
        <v>79</v>
      </c>
      <c r="BK249" s="218">
        <f>ROUND(I249*H249,2)</f>
        <v>0</v>
      </c>
      <c r="BL249" s="19" t="s">
        <v>135</v>
      </c>
      <c r="BM249" s="217" t="s">
        <v>403</v>
      </c>
    </row>
    <row r="250" s="2" customFormat="1">
      <c r="A250" s="40"/>
      <c r="B250" s="41"/>
      <c r="C250" s="42"/>
      <c r="D250" s="224" t="s">
        <v>187</v>
      </c>
      <c r="E250" s="42"/>
      <c r="F250" s="225" t="s">
        <v>404</v>
      </c>
      <c r="G250" s="42"/>
      <c r="H250" s="42"/>
      <c r="I250" s="226"/>
      <c r="J250" s="42"/>
      <c r="K250" s="42"/>
      <c r="L250" s="46"/>
      <c r="M250" s="227"/>
      <c r="N250" s="228"/>
      <c r="O250" s="86"/>
      <c r="P250" s="86"/>
      <c r="Q250" s="86"/>
      <c r="R250" s="86"/>
      <c r="S250" s="86"/>
      <c r="T250" s="87"/>
      <c r="U250" s="40"/>
      <c r="V250" s="40"/>
      <c r="W250" s="40"/>
      <c r="X250" s="40"/>
      <c r="Y250" s="40"/>
      <c r="Z250" s="40"/>
      <c r="AA250" s="40"/>
      <c r="AB250" s="40"/>
      <c r="AC250" s="40"/>
      <c r="AD250" s="40"/>
      <c r="AE250" s="40"/>
      <c r="AT250" s="19" t="s">
        <v>187</v>
      </c>
      <c r="AU250" s="19" t="s">
        <v>81</v>
      </c>
    </row>
    <row r="251" s="14" customFormat="1">
      <c r="A251" s="14"/>
      <c r="B251" s="241"/>
      <c r="C251" s="242"/>
      <c r="D251" s="229" t="s">
        <v>191</v>
      </c>
      <c r="E251" s="243" t="s">
        <v>19</v>
      </c>
      <c r="F251" s="244" t="s">
        <v>405</v>
      </c>
      <c r="G251" s="242"/>
      <c r="H251" s="245">
        <v>761.10400000000004</v>
      </c>
      <c r="I251" s="246"/>
      <c r="J251" s="242"/>
      <c r="K251" s="242"/>
      <c r="L251" s="247"/>
      <c r="M251" s="248"/>
      <c r="N251" s="249"/>
      <c r="O251" s="249"/>
      <c r="P251" s="249"/>
      <c r="Q251" s="249"/>
      <c r="R251" s="249"/>
      <c r="S251" s="249"/>
      <c r="T251" s="250"/>
      <c r="U251" s="14"/>
      <c r="V251" s="14"/>
      <c r="W251" s="14"/>
      <c r="X251" s="14"/>
      <c r="Y251" s="14"/>
      <c r="Z251" s="14"/>
      <c r="AA251" s="14"/>
      <c r="AB251" s="14"/>
      <c r="AC251" s="14"/>
      <c r="AD251" s="14"/>
      <c r="AE251" s="14"/>
      <c r="AT251" s="251" t="s">
        <v>191</v>
      </c>
      <c r="AU251" s="251" t="s">
        <v>81</v>
      </c>
      <c r="AV251" s="14" t="s">
        <v>81</v>
      </c>
      <c r="AW251" s="14" t="s">
        <v>33</v>
      </c>
      <c r="AX251" s="14" t="s">
        <v>79</v>
      </c>
      <c r="AY251" s="251" t="s">
        <v>116</v>
      </c>
    </row>
    <row r="252" s="2" customFormat="1" ht="37.8" customHeight="1">
      <c r="A252" s="40"/>
      <c r="B252" s="41"/>
      <c r="C252" s="206" t="s">
        <v>406</v>
      </c>
      <c r="D252" s="206" t="s">
        <v>119</v>
      </c>
      <c r="E252" s="207" t="s">
        <v>407</v>
      </c>
      <c r="F252" s="208" t="s">
        <v>408</v>
      </c>
      <c r="G252" s="209" t="s">
        <v>236</v>
      </c>
      <c r="H252" s="210">
        <v>710.10599999999999</v>
      </c>
      <c r="I252" s="211"/>
      <c r="J252" s="212">
        <f>ROUND(I252*H252,2)</f>
        <v>0</v>
      </c>
      <c r="K252" s="208" t="s">
        <v>196</v>
      </c>
      <c r="L252" s="46"/>
      <c r="M252" s="213" t="s">
        <v>19</v>
      </c>
      <c r="N252" s="214" t="s">
        <v>43</v>
      </c>
      <c r="O252" s="86"/>
      <c r="P252" s="215">
        <f>O252*H252</f>
        <v>0</v>
      </c>
      <c r="Q252" s="215">
        <v>0.0086800000000000002</v>
      </c>
      <c r="R252" s="215">
        <f>Q252*H252</f>
        <v>6.16372008</v>
      </c>
      <c r="S252" s="215">
        <v>0</v>
      </c>
      <c r="T252" s="216">
        <f>S252*H252</f>
        <v>0</v>
      </c>
      <c r="U252" s="40"/>
      <c r="V252" s="40"/>
      <c r="W252" s="40"/>
      <c r="X252" s="40"/>
      <c r="Y252" s="40"/>
      <c r="Z252" s="40"/>
      <c r="AA252" s="40"/>
      <c r="AB252" s="40"/>
      <c r="AC252" s="40"/>
      <c r="AD252" s="40"/>
      <c r="AE252" s="40"/>
      <c r="AR252" s="217" t="s">
        <v>135</v>
      </c>
      <c r="AT252" s="217" t="s">
        <v>119</v>
      </c>
      <c r="AU252" s="217" t="s">
        <v>81</v>
      </c>
      <c r="AY252" s="19" t="s">
        <v>116</v>
      </c>
      <c r="BE252" s="218">
        <f>IF(N252="základní",J252,0)</f>
        <v>0</v>
      </c>
      <c r="BF252" s="218">
        <f>IF(N252="snížená",J252,0)</f>
        <v>0</v>
      </c>
      <c r="BG252" s="218">
        <f>IF(N252="zákl. přenesená",J252,0)</f>
        <v>0</v>
      </c>
      <c r="BH252" s="218">
        <f>IF(N252="sníž. přenesená",J252,0)</f>
        <v>0</v>
      </c>
      <c r="BI252" s="218">
        <f>IF(N252="nulová",J252,0)</f>
        <v>0</v>
      </c>
      <c r="BJ252" s="19" t="s">
        <v>79</v>
      </c>
      <c r="BK252" s="218">
        <f>ROUND(I252*H252,2)</f>
        <v>0</v>
      </c>
      <c r="BL252" s="19" t="s">
        <v>135</v>
      </c>
      <c r="BM252" s="217" t="s">
        <v>409</v>
      </c>
    </row>
    <row r="253" s="2" customFormat="1">
      <c r="A253" s="40"/>
      <c r="B253" s="41"/>
      <c r="C253" s="42"/>
      <c r="D253" s="224" t="s">
        <v>187</v>
      </c>
      <c r="E253" s="42"/>
      <c r="F253" s="225" t="s">
        <v>410</v>
      </c>
      <c r="G253" s="42"/>
      <c r="H253" s="42"/>
      <c r="I253" s="226"/>
      <c r="J253" s="42"/>
      <c r="K253" s="42"/>
      <c r="L253" s="46"/>
      <c r="M253" s="227"/>
      <c r="N253" s="228"/>
      <c r="O253" s="86"/>
      <c r="P253" s="86"/>
      <c r="Q253" s="86"/>
      <c r="R253" s="86"/>
      <c r="S253" s="86"/>
      <c r="T253" s="87"/>
      <c r="U253" s="40"/>
      <c r="V253" s="40"/>
      <c r="W253" s="40"/>
      <c r="X253" s="40"/>
      <c r="Y253" s="40"/>
      <c r="Z253" s="40"/>
      <c r="AA253" s="40"/>
      <c r="AB253" s="40"/>
      <c r="AC253" s="40"/>
      <c r="AD253" s="40"/>
      <c r="AE253" s="40"/>
      <c r="AT253" s="19" t="s">
        <v>187</v>
      </c>
      <c r="AU253" s="19" t="s">
        <v>81</v>
      </c>
    </row>
    <row r="254" s="2" customFormat="1">
      <c r="A254" s="40"/>
      <c r="B254" s="41"/>
      <c r="C254" s="42"/>
      <c r="D254" s="229" t="s">
        <v>189</v>
      </c>
      <c r="E254" s="42"/>
      <c r="F254" s="230" t="s">
        <v>411</v>
      </c>
      <c r="G254" s="42"/>
      <c r="H254" s="42"/>
      <c r="I254" s="226"/>
      <c r="J254" s="42"/>
      <c r="K254" s="42"/>
      <c r="L254" s="46"/>
      <c r="M254" s="227"/>
      <c r="N254" s="228"/>
      <c r="O254" s="86"/>
      <c r="P254" s="86"/>
      <c r="Q254" s="86"/>
      <c r="R254" s="86"/>
      <c r="S254" s="86"/>
      <c r="T254" s="87"/>
      <c r="U254" s="40"/>
      <c r="V254" s="40"/>
      <c r="W254" s="40"/>
      <c r="X254" s="40"/>
      <c r="Y254" s="40"/>
      <c r="Z254" s="40"/>
      <c r="AA254" s="40"/>
      <c r="AB254" s="40"/>
      <c r="AC254" s="40"/>
      <c r="AD254" s="40"/>
      <c r="AE254" s="40"/>
      <c r="AT254" s="19" t="s">
        <v>189</v>
      </c>
      <c r="AU254" s="19" t="s">
        <v>81</v>
      </c>
    </row>
    <row r="255" s="14" customFormat="1">
      <c r="A255" s="14"/>
      <c r="B255" s="241"/>
      <c r="C255" s="242"/>
      <c r="D255" s="229" t="s">
        <v>191</v>
      </c>
      <c r="E255" s="243" t="s">
        <v>19</v>
      </c>
      <c r="F255" s="244" t="s">
        <v>412</v>
      </c>
      <c r="G255" s="242"/>
      <c r="H255" s="245">
        <v>801.35000000000002</v>
      </c>
      <c r="I255" s="246"/>
      <c r="J255" s="242"/>
      <c r="K255" s="242"/>
      <c r="L255" s="247"/>
      <c r="M255" s="248"/>
      <c r="N255" s="249"/>
      <c r="O255" s="249"/>
      <c r="P255" s="249"/>
      <c r="Q255" s="249"/>
      <c r="R255" s="249"/>
      <c r="S255" s="249"/>
      <c r="T255" s="250"/>
      <c r="U255" s="14"/>
      <c r="V255" s="14"/>
      <c r="W255" s="14"/>
      <c r="X255" s="14"/>
      <c r="Y255" s="14"/>
      <c r="Z255" s="14"/>
      <c r="AA255" s="14"/>
      <c r="AB255" s="14"/>
      <c r="AC255" s="14"/>
      <c r="AD255" s="14"/>
      <c r="AE255" s="14"/>
      <c r="AT255" s="251" t="s">
        <v>191</v>
      </c>
      <c r="AU255" s="251" t="s">
        <v>81</v>
      </c>
      <c r="AV255" s="14" t="s">
        <v>81</v>
      </c>
      <c r="AW255" s="14" t="s">
        <v>33</v>
      </c>
      <c r="AX255" s="14" t="s">
        <v>72</v>
      </c>
      <c r="AY255" s="251" t="s">
        <v>116</v>
      </c>
    </row>
    <row r="256" s="14" customFormat="1">
      <c r="A256" s="14"/>
      <c r="B256" s="241"/>
      <c r="C256" s="242"/>
      <c r="D256" s="229" t="s">
        <v>191</v>
      </c>
      <c r="E256" s="243" t="s">
        <v>19</v>
      </c>
      <c r="F256" s="244" t="s">
        <v>413</v>
      </c>
      <c r="G256" s="242"/>
      <c r="H256" s="245">
        <v>-4.242</v>
      </c>
      <c r="I256" s="246"/>
      <c r="J256" s="242"/>
      <c r="K256" s="242"/>
      <c r="L256" s="247"/>
      <c r="M256" s="248"/>
      <c r="N256" s="249"/>
      <c r="O256" s="249"/>
      <c r="P256" s="249"/>
      <c r="Q256" s="249"/>
      <c r="R256" s="249"/>
      <c r="S256" s="249"/>
      <c r="T256" s="250"/>
      <c r="U256" s="14"/>
      <c r="V256" s="14"/>
      <c r="W256" s="14"/>
      <c r="X256" s="14"/>
      <c r="Y256" s="14"/>
      <c r="Z256" s="14"/>
      <c r="AA256" s="14"/>
      <c r="AB256" s="14"/>
      <c r="AC256" s="14"/>
      <c r="AD256" s="14"/>
      <c r="AE256" s="14"/>
      <c r="AT256" s="251" t="s">
        <v>191</v>
      </c>
      <c r="AU256" s="251" t="s">
        <v>81</v>
      </c>
      <c r="AV256" s="14" t="s">
        <v>81</v>
      </c>
      <c r="AW256" s="14" t="s">
        <v>33</v>
      </c>
      <c r="AX256" s="14" t="s">
        <v>72</v>
      </c>
      <c r="AY256" s="251" t="s">
        <v>116</v>
      </c>
    </row>
    <row r="257" s="14" customFormat="1">
      <c r="A257" s="14"/>
      <c r="B257" s="241"/>
      <c r="C257" s="242"/>
      <c r="D257" s="229" t="s">
        <v>191</v>
      </c>
      <c r="E257" s="243" t="s">
        <v>19</v>
      </c>
      <c r="F257" s="244" t="s">
        <v>414</v>
      </c>
      <c r="G257" s="242"/>
      <c r="H257" s="245">
        <v>-45.600000000000001</v>
      </c>
      <c r="I257" s="246"/>
      <c r="J257" s="242"/>
      <c r="K257" s="242"/>
      <c r="L257" s="247"/>
      <c r="M257" s="248"/>
      <c r="N257" s="249"/>
      <c r="O257" s="249"/>
      <c r="P257" s="249"/>
      <c r="Q257" s="249"/>
      <c r="R257" s="249"/>
      <c r="S257" s="249"/>
      <c r="T257" s="250"/>
      <c r="U257" s="14"/>
      <c r="V257" s="14"/>
      <c r="W257" s="14"/>
      <c r="X257" s="14"/>
      <c r="Y257" s="14"/>
      <c r="Z257" s="14"/>
      <c r="AA257" s="14"/>
      <c r="AB257" s="14"/>
      <c r="AC257" s="14"/>
      <c r="AD257" s="14"/>
      <c r="AE257" s="14"/>
      <c r="AT257" s="251" t="s">
        <v>191</v>
      </c>
      <c r="AU257" s="251" t="s">
        <v>81</v>
      </c>
      <c r="AV257" s="14" t="s">
        <v>81</v>
      </c>
      <c r="AW257" s="14" t="s">
        <v>33</v>
      </c>
      <c r="AX257" s="14" t="s">
        <v>72</v>
      </c>
      <c r="AY257" s="251" t="s">
        <v>116</v>
      </c>
    </row>
    <row r="258" s="14" customFormat="1">
      <c r="A258" s="14"/>
      <c r="B258" s="241"/>
      <c r="C258" s="242"/>
      <c r="D258" s="229" t="s">
        <v>191</v>
      </c>
      <c r="E258" s="243" t="s">
        <v>19</v>
      </c>
      <c r="F258" s="244" t="s">
        <v>415</v>
      </c>
      <c r="G258" s="242"/>
      <c r="H258" s="245">
        <v>-3.7799999999999998</v>
      </c>
      <c r="I258" s="246"/>
      <c r="J258" s="242"/>
      <c r="K258" s="242"/>
      <c r="L258" s="247"/>
      <c r="M258" s="248"/>
      <c r="N258" s="249"/>
      <c r="O258" s="249"/>
      <c r="P258" s="249"/>
      <c r="Q258" s="249"/>
      <c r="R258" s="249"/>
      <c r="S258" s="249"/>
      <c r="T258" s="250"/>
      <c r="U258" s="14"/>
      <c r="V258" s="14"/>
      <c r="W258" s="14"/>
      <c r="X258" s="14"/>
      <c r="Y258" s="14"/>
      <c r="Z258" s="14"/>
      <c r="AA258" s="14"/>
      <c r="AB258" s="14"/>
      <c r="AC258" s="14"/>
      <c r="AD258" s="14"/>
      <c r="AE258" s="14"/>
      <c r="AT258" s="251" t="s">
        <v>191</v>
      </c>
      <c r="AU258" s="251" t="s">
        <v>81</v>
      </c>
      <c r="AV258" s="14" t="s">
        <v>81</v>
      </c>
      <c r="AW258" s="14" t="s">
        <v>33</v>
      </c>
      <c r="AX258" s="14" t="s">
        <v>72</v>
      </c>
      <c r="AY258" s="251" t="s">
        <v>116</v>
      </c>
    </row>
    <row r="259" s="14" customFormat="1">
      <c r="A259" s="14"/>
      <c r="B259" s="241"/>
      <c r="C259" s="242"/>
      <c r="D259" s="229" t="s">
        <v>191</v>
      </c>
      <c r="E259" s="243" t="s">
        <v>19</v>
      </c>
      <c r="F259" s="244" t="s">
        <v>416</v>
      </c>
      <c r="G259" s="242"/>
      <c r="H259" s="245">
        <v>-7.2519999999999998</v>
      </c>
      <c r="I259" s="246"/>
      <c r="J259" s="242"/>
      <c r="K259" s="242"/>
      <c r="L259" s="247"/>
      <c r="M259" s="248"/>
      <c r="N259" s="249"/>
      <c r="O259" s="249"/>
      <c r="P259" s="249"/>
      <c r="Q259" s="249"/>
      <c r="R259" s="249"/>
      <c r="S259" s="249"/>
      <c r="T259" s="250"/>
      <c r="U259" s="14"/>
      <c r="V259" s="14"/>
      <c r="W259" s="14"/>
      <c r="X259" s="14"/>
      <c r="Y259" s="14"/>
      <c r="Z259" s="14"/>
      <c r="AA259" s="14"/>
      <c r="AB259" s="14"/>
      <c r="AC259" s="14"/>
      <c r="AD259" s="14"/>
      <c r="AE259" s="14"/>
      <c r="AT259" s="251" t="s">
        <v>191</v>
      </c>
      <c r="AU259" s="251" t="s">
        <v>81</v>
      </c>
      <c r="AV259" s="14" t="s">
        <v>81</v>
      </c>
      <c r="AW259" s="14" t="s">
        <v>33</v>
      </c>
      <c r="AX259" s="14" t="s">
        <v>72</v>
      </c>
      <c r="AY259" s="251" t="s">
        <v>116</v>
      </c>
    </row>
    <row r="260" s="14" customFormat="1">
      <c r="A260" s="14"/>
      <c r="B260" s="241"/>
      <c r="C260" s="242"/>
      <c r="D260" s="229" t="s">
        <v>191</v>
      </c>
      <c r="E260" s="243" t="s">
        <v>19</v>
      </c>
      <c r="F260" s="244" t="s">
        <v>417</v>
      </c>
      <c r="G260" s="242"/>
      <c r="H260" s="245">
        <v>-13.32</v>
      </c>
      <c r="I260" s="246"/>
      <c r="J260" s="242"/>
      <c r="K260" s="242"/>
      <c r="L260" s="247"/>
      <c r="M260" s="248"/>
      <c r="N260" s="249"/>
      <c r="O260" s="249"/>
      <c r="P260" s="249"/>
      <c r="Q260" s="249"/>
      <c r="R260" s="249"/>
      <c r="S260" s="249"/>
      <c r="T260" s="250"/>
      <c r="U260" s="14"/>
      <c r="V260" s="14"/>
      <c r="W260" s="14"/>
      <c r="X260" s="14"/>
      <c r="Y260" s="14"/>
      <c r="Z260" s="14"/>
      <c r="AA260" s="14"/>
      <c r="AB260" s="14"/>
      <c r="AC260" s="14"/>
      <c r="AD260" s="14"/>
      <c r="AE260" s="14"/>
      <c r="AT260" s="251" t="s">
        <v>191</v>
      </c>
      <c r="AU260" s="251" t="s">
        <v>81</v>
      </c>
      <c r="AV260" s="14" t="s">
        <v>81</v>
      </c>
      <c r="AW260" s="14" t="s">
        <v>33</v>
      </c>
      <c r="AX260" s="14" t="s">
        <v>72</v>
      </c>
      <c r="AY260" s="251" t="s">
        <v>116</v>
      </c>
    </row>
    <row r="261" s="14" customFormat="1">
      <c r="A261" s="14"/>
      <c r="B261" s="241"/>
      <c r="C261" s="242"/>
      <c r="D261" s="229" t="s">
        <v>191</v>
      </c>
      <c r="E261" s="243" t="s">
        <v>19</v>
      </c>
      <c r="F261" s="244" t="s">
        <v>418</v>
      </c>
      <c r="G261" s="242"/>
      <c r="H261" s="245">
        <v>-3.0800000000000001</v>
      </c>
      <c r="I261" s="246"/>
      <c r="J261" s="242"/>
      <c r="K261" s="242"/>
      <c r="L261" s="247"/>
      <c r="M261" s="248"/>
      <c r="N261" s="249"/>
      <c r="O261" s="249"/>
      <c r="P261" s="249"/>
      <c r="Q261" s="249"/>
      <c r="R261" s="249"/>
      <c r="S261" s="249"/>
      <c r="T261" s="250"/>
      <c r="U261" s="14"/>
      <c r="V261" s="14"/>
      <c r="W261" s="14"/>
      <c r="X261" s="14"/>
      <c r="Y261" s="14"/>
      <c r="Z261" s="14"/>
      <c r="AA261" s="14"/>
      <c r="AB261" s="14"/>
      <c r="AC261" s="14"/>
      <c r="AD261" s="14"/>
      <c r="AE261" s="14"/>
      <c r="AT261" s="251" t="s">
        <v>191</v>
      </c>
      <c r="AU261" s="251" t="s">
        <v>81</v>
      </c>
      <c r="AV261" s="14" t="s">
        <v>81</v>
      </c>
      <c r="AW261" s="14" t="s">
        <v>33</v>
      </c>
      <c r="AX261" s="14" t="s">
        <v>72</v>
      </c>
      <c r="AY261" s="251" t="s">
        <v>116</v>
      </c>
    </row>
    <row r="262" s="14" customFormat="1">
      <c r="A262" s="14"/>
      <c r="B262" s="241"/>
      <c r="C262" s="242"/>
      <c r="D262" s="229" t="s">
        <v>191</v>
      </c>
      <c r="E262" s="243" t="s">
        <v>19</v>
      </c>
      <c r="F262" s="244" t="s">
        <v>419</v>
      </c>
      <c r="G262" s="242"/>
      <c r="H262" s="245">
        <v>-1.8720000000000001</v>
      </c>
      <c r="I262" s="246"/>
      <c r="J262" s="242"/>
      <c r="K262" s="242"/>
      <c r="L262" s="247"/>
      <c r="M262" s="248"/>
      <c r="N262" s="249"/>
      <c r="O262" s="249"/>
      <c r="P262" s="249"/>
      <c r="Q262" s="249"/>
      <c r="R262" s="249"/>
      <c r="S262" s="249"/>
      <c r="T262" s="250"/>
      <c r="U262" s="14"/>
      <c r="V262" s="14"/>
      <c r="W262" s="14"/>
      <c r="X262" s="14"/>
      <c r="Y262" s="14"/>
      <c r="Z262" s="14"/>
      <c r="AA262" s="14"/>
      <c r="AB262" s="14"/>
      <c r="AC262" s="14"/>
      <c r="AD262" s="14"/>
      <c r="AE262" s="14"/>
      <c r="AT262" s="251" t="s">
        <v>191</v>
      </c>
      <c r="AU262" s="251" t="s">
        <v>81</v>
      </c>
      <c r="AV262" s="14" t="s">
        <v>81</v>
      </c>
      <c r="AW262" s="14" t="s">
        <v>33</v>
      </c>
      <c r="AX262" s="14" t="s">
        <v>72</v>
      </c>
      <c r="AY262" s="251" t="s">
        <v>116</v>
      </c>
    </row>
    <row r="263" s="14" customFormat="1">
      <c r="A263" s="14"/>
      <c r="B263" s="241"/>
      <c r="C263" s="242"/>
      <c r="D263" s="229" t="s">
        <v>191</v>
      </c>
      <c r="E263" s="243" t="s">
        <v>19</v>
      </c>
      <c r="F263" s="244" t="s">
        <v>420</v>
      </c>
      <c r="G263" s="242"/>
      <c r="H263" s="245">
        <v>-1.8</v>
      </c>
      <c r="I263" s="246"/>
      <c r="J263" s="242"/>
      <c r="K263" s="242"/>
      <c r="L263" s="247"/>
      <c r="M263" s="248"/>
      <c r="N263" s="249"/>
      <c r="O263" s="249"/>
      <c r="P263" s="249"/>
      <c r="Q263" s="249"/>
      <c r="R263" s="249"/>
      <c r="S263" s="249"/>
      <c r="T263" s="250"/>
      <c r="U263" s="14"/>
      <c r="V263" s="14"/>
      <c r="W263" s="14"/>
      <c r="X263" s="14"/>
      <c r="Y263" s="14"/>
      <c r="Z263" s="14"/>
      <c r="AA263" s="14"/>
      <c r="AB263" s="14"/>
      <c r="AC263" s="14"/>
      <c r="AD263" s="14"/>
      <c r="AE263" s="14"/>
      <c r="AT263" s="251" t="s">
        <v>191</v>
      </c>
      <c r="AU263" s="251" t="s">
        <v>81</v>
      </c>
      <c r="AV263" s="14" t="s">
        <v>81</v>
      </c>
      <c r="AW263" s="14" t="s">
        <v>33</v>
      </c>
      <c r="AX263" s="14" t="s">
        <v>72</v>
      </c>
      <c r="AY263" s="251" t="s">
        <v>116</v>
      </c>
    </row>
    <row r="264" s="14" customFormat="1">
      <c r="A264" s="14"/>
      <c r="B264" s="241"/>
      <c r="C264" s="242"/>
      <c r="D264" s="229" t="s">
        <v>191</v>
      </c>
      <c r="E264" s="243" t="s">
        <v>19</v>
      </c>
      <c r="F264" s="244" t="s">
        <v>421</v>
      </c>
      <c r="G264" s="242"/>
      <c r="H264" s="245">
        <v>-2.52</v>
      </c>
      <c r="I264" s="246"/>
      <c r="J264" s="242"/>
      <c r="K264" s="242"/>
      <c r="L264" s="247"/>
      <c r="M264" s="248"/>
      <c r="N264" s="249"/>
      <c r="O264" s="249"/>
      <c r="P264" s="249"/>
      <c r="Q264" s="249"/>
      <c r="R264" s="249"/>
      <c r="S264" s="249"/>
      <c r="T264" s="250"/>
      <c r="U264" s="14"/>
      <c r="V264" s="14"/>
      <c r="W264" s="14"/>
      <c r="X264" s="14"/>
      <c r="Y264" s="14"/>
      <c r="Z264" s="14"/>
      <c r="AA264" s="14"/>
      <c r="AB264" s="14"/>
      <c r="AC264" s="14"/>
      <c r="AD264" s="14"/>
      <c r="AE264" s="14"/>
      <c r="AT264" s="251" t="s">
        <v>191</v>
      </c>
      <c r="AU264" s="251" t="s">
        <v>81</v>
      </c>
      <c r="AV264" s="14" t="s">
        <v>81</v>
      </c>
      <c r="AW264" s="14" t="s">
        <v>33</v>
      </c>
      <c r="AX264" s="14" t="s">
        <v>72</v>
      </c>
      <c r="AY264" s="251" t="s">
        <v>116</v>
      </c>
    </row>
    <row r="265" s="14" customFormat="1">
      <c r="A265" s="14"/>
      <c r="B265" s="241"/>
      <c r="C265" s="242"/>
      <c r="D265" s="229" t="s">
        <v>191</v>
      </c>
      <c r="E265" s="243" t="s">
        <v>19</v>
      </c>
      <c r="F265" s="244" t="s">
        <v>422</v>
      </c>
      <c r="G265" s="242"/>
      <c r="H265" s="245">
        <v>-1.3879999999999999</v>
      </c>
      <c r="I265" s="246"/>
      <c r="J265" s="242"/>
      <c r="K265" s="242"/>
      <c r="L265" s="247"/>
      <c r="M265" s="248"/>
      <c r="N265" s="249"/>
      <c r="O265" s="249"/>
      <c r="P265" s="249"/>
      <c r="Q265" s="249"/>
      <c r="R265" s="249"/>
      <c r="S265" s="249"/>
      <c r="T265" s="250"/>
      <c r="U265" s="14"/>
      <c r="V265" s="14"/>
      <c r="W265" s="14"/>
      <c r="X265" s="14"/>
      <c r="Y265" s="14"/>
      <c r="Z265" s="14"/>
      <c r="AA265" s="14"/>
      <c r="AB265" s="14"/>
      <c r="AC265" s="14"/>
      <c r="AD265" s="14"/>
      <c r="AE265" s="14"/>
      <c r="AT265" s="251" t="s">
        <v>191</v>
      </c>
      <c r="AU265" s="251" t="s">
        <v>81</v>
      </c>
      <c r="AV265" s="14" t="s">
        <v>81</v>
      </c>
      <c r="AW265" s="14" t="s">
        <v>33</v>
      </c>
      <c r="AX265" s="14" t="s">
        <v>72</v>
      </c>
      <c r="AY265" s="251" t="s">
        <v>116</v>
      </c>
    </row>
    <row r="266" s="14" customFormat="1">
      <c r="A266" s="14"/>
      <c r="B266" s="241"/>
      <c r="C266" s="242"/>
      <c r="D266" s="229" t="s">
        <v>191</v>
      </c>
      <c r="E266" s="243" t="s">
        <v>19</v>
      </c>
      <c r="F266" s="244" t="s">
        <v>423</v>
      </c>
      <c r="G266" s="242"/>
      <c r="H266" s="245">
        <v>-2.1000000000000001</v>
      </c>
      <c r="I266" s="246"/>
      <c r="J266" s="242"/>
      <c r="K266" s="242"/>
      <c r="L266" s="247"/>
      <c r="M266" s="248"/>
      <c r="N266" s="249"/>
      <c r="O266" s="249"/>
      <c r="P266" s="249"/>
      <c r="Q266" s="249"/>
      <c r="R266" s="249"/>
      <c r="S266" s="249"/>
      <c r="T266" s="250"/>
      <c r="U266" s="14"/>
      <c r="V266" s="14"/>
      <c r="W266" s="14"/>
      <c r="X266" s="14"/>
      <c r="Y266" s="14"/>
      <c r="Z266" s="14"/>
      <c r="AA266" s="14"/>
      <c r="AB266" s="14"/>
      <c r="AC266" s="14"/>
      <c r="AD266" s="14"/>
      <c r="AE266" s="14"/>
      <c r="AT266" s="251" t="s">
        <v>191</v>
      </c>
      <c r="AU266" s="251" t="s">
        <v>81</v>
      </c>
      <c r="AV266" s="14" t="s">
        <v>81</v>
      </c>
      <c r="AW266" s="14" t="s">
        <v>33</v>
      </c>
      <c r="AX266" s="14" t="s">
        <v>72</v>
      </c>
      <c r="AY266" s="251" t="s">
        <v>116</v>
      </c>
    </row>
    <row r="267" s="14" customFormat="1">
      <c r="A267" s="14"/>
      <c r="B267" s="241"/>
      <c r="C267" s="242"/>
      <c r="D267" s="229" t="s">
        <v>191</v>
      </c>
      <c r="E267" s="243" t="s">
        <v>19</v>
      </c>
      <c r="F267" s="244" t="s">
        <v>424</v>
      </c>
      <c r="G267" s="242"/>
      <c r="H267" s="245">
        <v>-2.2000000000000002</v>
      </c>
      <c r="I267" s="246"/>
      <c r="J267" s="242"/>
      <c r="K267" s="242"/>
      <c r="L267" s="247"/>
      <c r="M267" s="248"/>
      <c r="N267" s="249"/>
      <c r="O267" s="249"/>
      <c r="P267" s="249"/>
      <c r="Q267" s="249"/>
      <c r="R267" s="249"/>
      <c r="S267" s="249"/>
      <c r="T267" s="250"/>
      <c r="U267" s="14"/>
      <c r="V267" s="14"/>
      <c r="W267" s="14"/>
      <c r="X267" s="14"/>
      <c r="Y267" s="14"/>
      <c r="Z267" s="14"/>
      <c r="AA267" s="14"/>
      <c r="AB267" s="14"/>
      <c r="AC267" s="14"/>
      <c r="AD267" s="14"/>
      <c r="AE267" s="14"/>
      <c r="AT267" s="251" t="s">
        <v>191</v>
      </c>
      <c r="AU267" s="251" t="s">
        <v>81</v>
      </c>
      <c r="AV267" s="14" t="s">
        <v>81</v>
      </c>
      <c r="AW267" s="14" t="s">
        <v>33</v>
      </c>
      <c r="AX267" s="14" t="s">
        <v>72</v>
      </c>
      <c r="AY267" s="251" t="s">
        <v>116</v>
      </c>
    </row>
    <row r="268" s="14" customFormat="1">
      <c r="A268" s="14"/>
      <c r="B268" s="241"/>
      <c r="C268" s="242"/>
      <c r="D268" s="229" t="s">
        <v>191</v>
      </c>
      <c r="E268" s="243" t="s">
        <v>19</v>
      </c>
      <c r="F268" s="244" t="s">
        <v>425</v>
      </c>
      <c r="G268" s="242"/>
      <c r="H268" s="245">
        <v>-2.0899999999999999</v>
      </c>
      <c r="I268" s="246"/>
      <c r="J268" s="242"/>
      <c r="K268" s="242"/>
      <c r="L268" s="247"/>
      <c r="M268" s="248"/>
      <c r="N268" s="249"/>
      <c r="O268" s="249"/>
      <c r="P268" s="249"/>
      <c r="Q268" s="249"/>
      <c r="R268" s="249"/>
      <c r="S268" s="249"/>
      <c r="T268" s="250"/>
      <c r="U268" s="14"/>
      <c r="V268" s="14"/>
      <c r="W268" s="14"/>
      <c r="X268" s="14"/>
      <c r="Y268" s="14"/>
      <c r="Z268" s="14"/>
      <c r="AA268" s="14"/>
      <c r="AB268" s="14"/>
      <c r="AC268" s="14"/>
      <c r="AD268" s="14"/>
      <c r="AE268" s="14"/>
      <c r="AT268" s="251" t="s">
        <v>191</v>
      </c>
      <c r="AU268" s="251" t="s">
        <v>81</v>
      </c>
      <c r="AV268" s="14" t="s">
        <v>81</v>
      </c>
      <c r="AW268" s="14" t="s">
        <v>33</v>
      </c>
      <c r="AX268" s="14" t="s">
        <v>72</v>
      </c>
      <c r="AY268" s="251" t="s">
        <v>116</v>
      </c>
    </row>
    <row r="269" s="15" customFormat="1">
      <c r="A269" s="15"/>
      <c r="B269" s="262"/>
      <c r="C269" s="263"/>
      <c r="D269" s="229" t="s">
        <v>191</v>
      </c>
      <c r="E269" s="264" t="s">
        <v>19</v>
      </c>
      <c r="F269" s="265" t="s">
        <v>275</v>
      </c>
      <c r="G269" s="263"/>
      <c r="H269" s="266">
        <v>710.10599999999999</v>
      </c>
      <c r="I269" s="267"/>
      <c r="J269" s="263"/>
      <c r="K269" s="263"/>
      <c r="L269" s="268"/>
      <c r="M269" s="269"/>
      <c r="N269" s="270"/>
      <c r="O269" s="270"/>
      <c r="P269" s="270"/>
      <c r="Q269" s="270"/>
      <c r="R269" s="270"/>
      <c r="S269" s="270"/>
      <c r="T269" s="271"/>
      <c r="U269" s="15"/>
      <c r="V269" s="15"/>
      <c r="W269" s="15"/>
      <c r="X269" s="15"/>
      <c r="Y269" s="15"/>
      <c r="Z269" s="15"/>
      <c r="AA269" s="15"/>
      <c r="AB269" s="15"/>
      <c r="AC269" s="15"/>
      <c r="AD269" s="15"/>
      <c r="AE269" s="15"/>
      <c r="AT269" s="272" t="s">
        <v>191</v>
      </c>
      <c r="AU269" s="272" t="s">
        <v>81</v>
      </c>
      <c r="AV269" s="15" t="s">
        <v>135</v>
      </c>
      <c r="AW269" s="15" t="s">
        <v>33</v>
      </c>
      <c r="AX269" s="15" t="s">
        <v>79</v>
      </c>
      <c r="AY269" s="272" t="s">
        <v>116</v>
      </c>
    </row>
    <row r="270" s="2" customFormat="1" ht="16.5" customHeight="1">
      <c r="A270" s="40"/>
      <c r="B270" s="41"/>
      <c r="C270" s="252" t="s">
        <v>426</v>
      </c>
      <c r="D270" s="252" t="s">
        <v>242</v>
      </c>
      <c r="E270" s="253" t="s">
        <v>427</v>
      </c>
      <c r="F270" s="254" t="s">
        <v>428</v>
      </c>
      <c r="G270" s="255" t="s">
        <v>236</v>
      </c>
      <c r="H270" s="256">
        <v>745.61099999999999</v>
      </c>
      <c r="I270" s="257"/>
      <c r="J270" s="258">
        <f>ROUND(I270*H270,2)</f>
        <v>0</v>
      </c>
      <c r="K270" s="254" t="s">
        <v>196</v>
      </c>
      <c r="L270" s="259"/>
      <c r="M270" s="260" t="s">
        <v>19</v>
      </c>
      <c r="N270" s="261" t="s">
        <v>43</v>
      </c>
      <c r="O270" s="86"/>
      <c r="P270" s="215">
        <f>O270*H270</f>
        <v>0</v>
      </c>
      <c r="Q270" s="215">
        <v>0.0030000000000000001</v>
      </c>
      <c r="R270" s="215">
        <f>Q270*H270</f>
        <v>2.2368329999999998</v>
      </c>
      <c r="S270" s="215">
        <v>0</v>
      </c>
      <c r="T270" s="216">
        <f>S270*H270</f>
        <v>0</v>
      </c>
      <c r="U270" s="40"/>
      <c r="V270" s="40"/>
      <c r="W270" s="40"/>
      <c r="X270" s="40"/>
      <c r="Y270" s="40"/>
      <c r="Z270" s="40"/>
      <c r="AA270" s="40"/>
      <c r="AB270" s="40"/>
      <c r="AC270" s="40"/>
      <c r="AD270" s="40"/>
      <c r="AE270" s="40"/>
      <c r="AR270" s="217" t="s">
        <v>154</v>
      </c>
      <c r="AT270" s="217" t="s">
        <v>242</v>
      </c>
      <c r="AU270" s="217" t="s">
        <v>81</v>
      </c>
      <c r="AY270" s="19" t="s">
        <v>116</v>
      </c>
      <c r="BE270" s="218">
        <f>IF(N270="základní",J270,0)</f>
        <v>0</v>
      </c>
      <c r="BF270" s="218">
        <f>IF(N270="snížená",J270,0)</f>
        <v>0</v>
      </c>
      <c r="BG270" s="218">
        <f>IF(N270="zákl. přenesená",J270,0)</f>
        <v>0</v>
      </c>
      <c r="BH270" s="218">
        <f>IF(N270="sníž. přenesená",J270,0)</f>
        <v>0</v>
      </c>
      <c r="BI270" s="218">
        <f>IF(N270="nulová",J270,0)</f>
        <v>0</v>
      </c>
      <c r="BJ270" s="19" t="s">
        <v>79</v>
      </c>
      <c r="BK270" s="218">
        <f>ROUND(I270*H270,2)</f>
        <v>0</v>
      </c>
      <c r="BL270" s="19" t="s">
        <v>135</v>
      </c>
      <c r="BM270" s="217" t="s">
        <v>429</v>
      </c>
    </row>
    <row r="271" s="14" customFormat="1">
      <c r="A271" s="14"/>
      <c r="B271" s="241"/>
      <c r="C271" s="242"/>
      <c r="D271" s="229" t="s">
        <v>191</v>
      </c>
      <c r="E271" s="242"/>
      <c r="F271" s="244" t="s">
        <v>430</v>
      </c>
      <c r="G271" s="242"/>
      <c r="H271" s="245">
        <v>745.61099999999999</v>
      </c>
      <c r="I271" s="246"/>
      <c r="J271" s="242"/>
      <c r="K271" s="242"/>
      <c r="L271" s="247"/>
      <c r="M271" s="248"/>
      <c r="N271" s="249"/>
      <c r="O271" s="249"/>
      <c r="P271" s="249"/>
      <c r="Q271" s="249"/>
      <c r="R271" s="249"/>
      <c r="S271" s="249"/>
      <c r="T271" s="250"/>
      <c r="U271" s="14"/>
      <c r="V271" s="14"/>
      <c r="W271" s="14"/>
      <c r="X271" s="14"/>
      <c r="Y271" s="14"/>
      <c r="Z271" s="14"/>
      <c r="AA271" s="14"/>
      <c r="AB271" s="14"/>
      <c r="AC271" s="14"/>
      <c r="AD271" s="14"/>
      <c r="AE271" s="14"/>
      <c r="AT271" s="251" t="s">
        <v>191</v>
      </c>
      <c r="AU271" s="251" t="s">
        <v>81</v>
      </c>
      <c r="AV271" s="14" t="s">
        <v>81</v>
      </c>
      <c r="AW271" s="14" t="s">
        <v>4</v>
      </c>
      <c r="AX271" s="14" t="s">
        <v>79</v>
      </c>
      <c r="AY271" s="251" t="s">
        <v>116</v>
      </c>
    </row>
    <row r="272" s="2" customFormat="1" ht="37.8" customHeight="1">
      <c r="A272" s="40"/>
      <c r="B272" s="41"/>
      <c r="C272" s="206" t="s">
        <v>431</v>
      </c>
      <c r="D272" s="206" t="s">
        <v>119</v>
      </c>
      <c r="E272" s="207" t="s">
        <v>432</v>
      </c>
      <c r="F272" s="208" t="s">
        <v>433</v>
      </c>
      <c r="G272" s="209" t="s">
        <v>236</v>
      </c>
      <c r="H272" s="210">
        <v>6.8399999999999999</v>
      </c>
      <c r="I272" s="211"/>
      <c r="J272" s="212">
        <f>ROUND(I272*H272,2)</f>
        <v>0</v>
      </c>
      <c r="K272" s="208" t="s">
        <v>196</v>
      </c>
      <c r="L272" s="46"/>
      <c r="M272" s="213" t="s">
        <v>19</v>
      </c>
      <c r="N272" s="214" t="s">
        <v>43</v>
      </c>
      <c r="O272" s="86"/>
      <c r="P272" s="215">
        <f>O272*H272</f>
        <v>0</v>
      </c>
      <c r="Q272" s="215">
        <v>0.0061399999999999996</v>
      </c>
      <c r="R272" s="215">
        <f>Q272*H272</f>
        <v>0.041997599999999996</v>
      </c>
      <c r="S272" s="215">
        <v>0</v>
      </c>
      <c r="T272" s="216">
        <f>S272*H272</f>
        <v>0</v>
      </c>
      <c r="U272" s="40"/>
      <c r="V272" s="40"/>
      <c r="W272" s="40"/>
      <c r="X272" s="40"/>
      <c r="Y272" s="40"/>
      <c r="Z272" s="40"/>
      <c r="AA272" s="40"/>
      <c r="AB272" s="40"/>
      <c r="AC272" s="40"/>
      <c r="AD272" s="40"/>
      <c r="AE272" s="40"/>
      <c r="AR272" s="217" t="s">
        <v>135</v>
      </c>
      <c r="AT272" s="217" t="s">
        <v>119</v>
      </c>
      <c r="AU272" s="217" t="s">
        <v>81</v>
      </c>
      <c r="AY272" s="19" t="s">
        <v>116</v>
      </c>
      <c r="BE272" s="218">
        <f>IF(N272="základní",J272,0)</f>
        <v>0</v>
      </c>
      <c r="BF272" s="218">
        <f>IF(N272="snížená",J272,0)</f>
        <v>0</v>
      </c>
      <c r="BG272" s="218">
        <f>IF(N272="zákl. přenesená",J272,0)</f>
        <v>0</v>
      </c>
      <c r="BH272" s="218">
        <f>IF(N272="sníž. přenesená",J272,0)</f>
        <v>0</v>
      </c>
      <c r="BI272" s="218">
        <f>IF(N272="nulová",J272,0)</f>
        <v>0</v>
      </c>
      <c r="BJ272" s="19" t="s">
        <v>79</v>
      </c>
      <c r="BK272" s="218">
        <f>ROUND(I272*H272,2)</f>
        <v>0</v>
      </c>
      <c r="BL272" s="19" t="s">
        <v>135</v>
      </c>
      <c r="BM272" s="217" t="s">
        <v>434</v>
      </c>
    </row>
    <row r="273" s="2" customFormat="1">
      <c r="A273" s="40"/>
      <c r="B273" s="41"/>
      <c r="C273" s="42"/>
      <c r="D273" s="224" t="s">
        <v>187</v>
      </c>
      <c r="E273" s="42"/>
      <c r="F273" s="225" t="s">
        <v>435</v>
      </c>
      <c r="G273" s="42"/>
      <c r="H273" s="42"/>
      <c r="I273" s="226"/>
      <c r="J273" s="42"/>
      <c r="K273" s="42"/>
      <c r="L273" s="46"/>
      <c r="M273" s="227"/>
      <c r="N273" s="228"/>
      <c r="O273" s="86"/>
      <c r="P273" s="86"/>
      <c r="Q273" s="86"/>
      <c r="R273" s="86"/>
      <c r="S273" s="86"/>
      <c r="T273" s="87"/>
      <c r="U273" s="40"/>
      <c r="V273" s="40"/>
      <c r="W273" s="40"/>
      <c r="X273" s="40"/>
      <c r="Y273" s="40"/>
      <c r="Z273" s="40"/>
      <c r="AA273" s="40"/>
      <c r="AB273" s="40"/>
      <c r="AC273" s="40"/>
      <c r="AD273" s="40"/>
      <c r="AE273" s="40"/>
      <c r="AT273" s="19" t="s">
        <v>187</v>
      </c>
      <c r="AU273" s="19" t="s">
        <v>81</v>
      </c>
    </row>
    <row r="274" s="2" customFormat="1">
      <c r="A274" s="40"/>
      <c r="B274" s="41"/>
      <c r="C274" s="42"/>
      <c r="D274" s="229" t="s">
        <v>189</v>
      </c>
      <c r="E274" s="42"/>
      <c r="F274" s="230" t="s">
        <v>436</v>
      </c>
      <c r="G274" s="42"/>
      <c r="H274" s="42"/>
      <c r="I274" s="226"/>
      <c r="J274" s="42"/>
      <c r="K274" s="42"/>
      <c r="L274" s="46"/>
      <c r="M274" s="227"/>
      <c r="N274" s="228"/>
      <c r="O274" s="86"/>
      <c r="P274" s="86"/>
      <c r="Q274" s="86"/>
      <c r="R274" s="86"/>
      <c r="S274" s="86"/>
      <c r="T274" s="87"/>
      <c r="U274" s="40"/>
      <c r="V274" s="40"/>
      <c r="W274" s="40"/>
      <c r="X274" s="40"/>
      <c r="Y274" s="40"/>
      <c r="Z274" s="40"/>
      <c r="AA274" s="40"/>
      <c r="AB274" s="40"/>
      <c r="AC274" s="40"/>
      <c r="AD274" s="40"/>
      <c r="AE274" s="40"/>
      <c r="AT274" s="19" t="s">
        <v>189</v>
      </c>
      <c r="AU274" s="19" t="s">
        <v>81</v>
      </c>
    </row>
    <row r="275" s="13" customFormat="1">
      <c r="A275" s="13"/>
      <c r="B275" s="231"/>
      <c r="C275" s="232"/>
      <c r="D275" s="229" t="s">
        <v>191</v>
      </c>
      <c r="E275" s="233" t="s">
        <v>19</v>
      </c>
      <c r="F275" s="234" t="s">
        <v>437</v>
      </c>
      <c r="G275" s="232"/>
      <c r="H275" s="233" t="s">
        <v>19</v>
      </c>
      <c r="I275" s="235"/>
      <c r="J275" s="232"/>
      <c r="K275" s="232"/>
      <c r="L275" s="236"/>
      <c r="M275" s="237"/>
      <c r="N275" s="238"/>
      <c r="O275" s="238"/>
      <c r="P275" s="238"/>
      <c r="Q275" s="238"/>
      <c r="R275" s="238"/>
      <c r="S275" s="238"/>
      <c r="T275" s="239"/>
      <c r="U275" s="13"/>
      <c r="V275" s="13"/>
      <c r="W275" s="13"/>
      <c r="X275" s="13"/>
      <c r="Y275" s="13"/>
      <c r="Z275" s="13"/>
      <c r="AA275" s="13"/>
      <c r="AB275" s="13"/>
      <c r="AC275" s="13"/>
      <c r="AD275" s="13"/>
      <c r="AE275" s="13"/>
      <c r="AT275" s="240" t="s">
        <v>191</v>
      </c>
      <c r="AU275" s="240" t="s">
        <v>81</v>
      </c>
      <c r="AV275" s="13" t="s">
        <v>79</v>
      </c>
      <c r="AW275" s="13" t="s">
        <v>33</v>
      </c>
      <c r="AX275" s="13" t="s">
        <v>72</v>
      </c>
      <c r="AY275" s="240" t="s">
        <v>116</v>
      </c>
    </row>
    <row r="276" s="14" customFormat="1">
      <c r="A276" s="14"/>
      <c r="B276" s="241"/>
      <c r="C276" s="242"/>
      <c r="D276" s="229" t="s">
        <v>191</v>
      </c>
      <c r="E276" s="243" t="s">
        <v>19</v>
      </c>
      <c r="F276" s="244" t="s">
        <v>438</v>
      </c>
      <c r="G276" s="242"/>
      <c r="H276" s="245">
        <v>6.8399999999999999</v>
      </c>
      <c r="I276" s="246"/>
      <c r="J276" s="242"/>
      <c r="K276" s="242"/>
      <c r="L276" s="247"/>
      <c r="M276" s="248"/>
      <c r="N276" s="249"/>
      <c r="O276" s="249"/>
      <c r="P276" s="249"/>
      <c r="Q276" s="249"/>
      <c r="R276" s="249"/>
      <c r="S276" s="249"/>
      <c r="T276" s="250"/>
      <c r="U276" s="14"/>
      <c r="V276" s="14"/>
      <c r="W276" s="14"/>
      <c r="X276" s="14"/>
      <c r="Y276" s="14"/>
      <c r="Z276" s="14"/>
      <c r="AA276" s="14"/>
      <c r="AB276" s="14"/>
      <c r="AC276" s="14"/>
      <c r="AD276" s="14"/>
      <c r="AE276" s="14"/>
      <c r="AT276" s="251" t="s">
        <v>191</v>
      </c>
      <c r="AU276" s="251" t="s">
        <v>81</v>
      </c>
      <c r="AV276" s="14" t="s">
        <v>81</v>
      </c>
      <c r="AW276" s="14" t="s">
        <v>33</v>
      </c>
      <c r="AX276" s="14" t="s">
        <v>79</v>
      </c>
      <c r="AY276" s="251" t="s">
        <v>116</v>
      </c>
    </row>
    <row r="277" s="2" customFormat="1" ht="16.5" customHeight="1">
      <c r="A277" s="40"/>
      <c r="B277" s="41"/>
      <c r="C277" s="252" t="s">
        <v>439</v>
      </c>
      <c r="D277" s="252" t="s">
        <v>242</v>
      </c>
      <c r="E277" s="253" t="s">
        <v>427</v>
      </c>
      <c r="F277" s="254" t="s">
        <v>428</v>
      </c>
      <c r="G277" s="255" t="s">
        <v>236</v>
      </c>
      <c r="H277" s="256">
        <v>7.1820000000000004</v>
      </c>
      <c r="I277" s="257"/>
      <c r="J277" s="258">
        <f>ROUND(I277*H277,2)</f>
        <v>0</v>
      </c>
      <c r="K277" s="254" t="s">
        <v>196</v>
      </c>
      <c r="L277" s="259"/>
      <c r="M277" s="260" t="s">
        <v>19</v>
      </c>
      <c r="N277" s="261" t="s">
        <v>43</v>
      </c>
      <c r="O277" s="86"/>
      <c r="P277" s="215">
        <f>O277*H277</f>
        <v>0</v>
      </c>
      <c r="Q277" s="215">
        <v>0.0030000000000000001</v>
      </c>
      <c r="R277" s="215">
        <f>Q277*H277</f>
        <v>0.021546000000000003</v>
      </c>
      <c r="S277" s="215">
        <v>0</v>
      </c>
      <c r="T277" s="216">
        <f>S277*H277</f>
        <v>0</v>
      </c>
      <c r="U277" s="40"/>
      <c r="V277" s="40"/>
      <c r="W277" s="40"/>
      <c r="X277" s="40"/>
      <c r="Y277" s="40"/>
      <c r="Z277" s="40"/>
      <c r="AA277" s="40"/>
      <c r="AB277" s="40"/>
      <c r="AC277" s="40"/>
      <c r="AD277" s="40"/>
      <c r="AE277" s="40"/>
      <c r="AR277" s="217" t="s">
        <v>154</v>
      </c>
      <c r="AT277" s="217" t="s">
        <v>242</v>
      </c>
      <c r="AU277" s="217" t="s">
        <v>81</v>
      </c>
      <c r="AY277" s="19" t="s">
        <v>116</v>
      </c>
      <c r="BE277" s="218">
        <f>IF(N277="základní",J277,0)</f>
        <v>0</v>
      </c>
      <c r="BF277" s="218">
        <f>IF(N277="snížená",J277,0)</f>
        <v>0</v>
      </c>
      <c r="BG277" s="218">
        <f>IF(N277="zákl. přenesená",J277,0)</f>
        <v>0</v>
      </c>
      <c r="BH277" s="218">
        <f>IF(N277="sníž. přenesená",J277,0)</f>
        <v>0</v>
      </c>
      <c r="BI277" s="218">
        <f>IF(N277="nulová",J277,0)</f>
        <v>0</v>
      </c>
      <c r="BJ277" s="19" t="s">
        <v>79</v>
      </c>
      <c r="BK277" s="218">
        <f>ROUND(I277*H277,2)</f>
        <v>0</v>
      </c>
      <c r="BL277" s="19" t="s">
        <v>135</v>
      </c>
      <c r="BM277" s="217" t="s">
        <v>440</v>
      </c>
    </row>
    <row r="278" s="14" customFormat="1">
      <c r="A278" s="14"/>
      <c r="B278" s="241"/>
      <c r="C278" s="242"/>
      <c r="D278" s="229" t="s">
        <v>191</v>
      </c>
      <c r="E278" s="242"/>
      <c r="F278" s="244" t="s">
        <v>441</v>
      </c>
      <c r="G278" s="242"/>
      <c r="H278" s="245">
        <v>7.1820000000000004</v>
      </c>
      <c r="I278" s="246"/>
      <c r="J278" s="242"/>
      <c r="K278" s="242"/>
      <c r="L278" s="247"/>
      <c r="M278" s="248"/>
      <c r="N278" s="249"/>
      <c r="O278" s="249"/>
      <c r="P278" s="249"/>
      <c r="Q278" s="249"/>
      <c r="R278" s="249"/>
      <c r="S278" s="249"/>
      <c r="T278" s="250"/>
      <c r="U278" s="14"/>
      <c r="V278" s="14"/>
      <c r="W278" s="14"/>
      <c r="X278" s="14"/>
      <c r="Y278" s="14"/>
      <c r="Z278" s="14"/>
      <c r="AA278" s="14"/>
      <c r="AB278" s="14"/>
      <c r="AC278" s="14"/>
      <c r="AD278" s="14"/>
      <c r="AE278" s="14"/>
      <c r="AT278" s="251" t="s">
        <v>191</v>
      </c>
      <c r="AU278" s="251" t="s">
        <v>81</v>
      </c>
      <c r="AV278" s="14" t="s">
        <v>81</v>
      </c>
      <c r="AW278" s="14" t="s">
        <v>4</v>
      </c>
      <c r="AX278" s="14" t="s">
        <v>79</v>
      </c>
      <c r="AY278" s="251" t="s">
        <v>116</v>
      </c>
    </row>
    <row r="279" s="2" customFormat="1" ht="37.8" customHeight="1">
      <c r="A279" s="40"/>
      <c r="B279" s="41"/>
      <c r="C279" s="206" t="s">
        <v>442</v>
      </c>
      <c r="D279" s="206" t="s">
        <v>119</v>
      </c>
      <c r="E279" s="207" t="s">
        <v>443</v>
      </c>
      <c r="F279" s="208" t="s">
        <v>444</v>
      </c>
      <c r="G279" s="209" t="s">
        <v>236</v>
      </c>
      <c r="H279" s="210">
        <v>33.32</v>
      </c>
      <c r="I279" s="211"/>
      <c r="J279" s="212">
        <f>ROUND(I279*H279,2)</f>
        <v>0</v>
      </c>
      <c r="K279" s="208" t="s">
        <v>196</v>
      </c>
      <c r="L279" s="46"/>
      <c r="M279" s="213" t="s">
        <v>19</v>
      </c>
      <c r="N279" s="214" t="s">
        <v>43</v>
      </c>
      <c r="O279" s="86"/>
      <c r="P279" s="215">
        <f>O279*H279</f>
        <v>0</v>
      </c>
      <c r="Q279" s="215">
        <v>0.011679999999999999</v>
      </c>
      <c r="R279" s="215">
        <f>Q279*H279</f>
        <v>0.38917759999999996</v>
      </c>
      <c r="S279" s="215">
        <v>0</v>
      </c>
      <c r="T279" s="216">
        <f>S279*H279</f>
        <v>0</v>
      </c>
      <c r="U279" s="40"/>
      <c r="V279" s="40"/>
      <c r="W279" s="40"/>
      <c r="X279" s="40"/>
      <c r="Y279" s="40"/>
      <c r="Z279" s="40"/>
      <c r="AA279" s="40"/>
      <c r="AB279" s="40"/>
      <c r="AC279" s="40"/>
      <c r="AD279" s="40"/>
      <c r="AE279" s="40"/>
      <c r="AR279" s="217" t="s">
        <v>135</v>
      </c>
      <c r="AT279" s="217" t="s">
        <v>119</v>
      </c>
      <c r="AU279" s="217" t="s">
        <v>81</v>
      </c>
      <c r="AY279" s="19" t="s">
        <v>116</v>
      </c>
      <c r="BE279" s="218">
        <f>IF(N279="základní",J279,0)</f>
        <v>0</v>
      </c>
      <c r="BF279" s="218">
        <f>IF(N279="snížená",J279,0)</f>
        <v>0</v>
      </c>
      <c r="BG279" s="218">
        <f>IF(N279="zákl. přenesená",J279,0)</f>
        <v>0</v>
      </c>
      <c r="BH279" s="218">
        <f>IF(N279="sníž. přenesená",J279,0)</f>
        <v>0</v>
      </c>
      <c r="BI279" s="218">
        <f>IF(N279="nulová",J279,0)</f>
        <v>0</v>
      </c>
      <c r="BJ279" s="19" t="s">
        <v>79</v>
      </c>
      <c r="BK279" s="218">
        <f>ROUND(I279*H279,2)</f>
        <v>0</v>
      </c>
      <c r="BL279" s="19" t="s">
        <v>135</v>
      </c>
      <c r="BM279" s="217" t="s">
        <v>445</v>
      </c>
    </row>
    <row r="280" s="2" customFormat="1">
      <c r="A280" s="40"/>
      <c r="B280" s="41"/>
      <c r="C280" s="42"/>
      <c r="D280" s="224" t="s">
        <v>187</v>
      </c>
      <c r="E280" s="42"/>
      <c r="F280" s="225" t="s">
        <v>446</v>
      </c>
      <c r="G280" s="42"/>
      <c r="H280" s="42"/>
      <c r="I280" s="226"/>
      <c r="J280" s="42"/>
      <c r="K280" s="42"/>
      <c r="L280" s="46"/>
      <c r="M280" s="227"/>
      <c r="N280" s="228"/>
      <c r="O280" s="86"/>
      <c r="P280" s="86"/>
      <c r="Q280" s="86"/>
      <c r="R280" s="86"/>
      <c r="S280" s="86"/>
      <c r="T280" s="87"/>
      <c r="U280" s="40"/>
      <c r="V280" s="40"/>
      <c r="W280" s="40"/>
      <c r="X280" s="40"/>
      <c r="Y280" s="40"/>
      <c r="Z280" s="40"/>
      <c r="AA280" s="40"/>
      <c r="AB280" s="40"/>
      <c r="AC280" s="40"/>
      <c r="AD280" s="40"/>
      <c r="AE280" s="40"/>
      <c r="AT280" s="19" t="s">
        <v>187</v>
      </c>
      <c r="AU280" s="19" t="s">
        <v>81</v>
      </c>
    </row>
    <row r="281" s="2" customFormat="1">
      <c r="A281" s="40"/>
      <c r="B281" s="41"/>
      <c r="C281" s="42"/>
      <c r="D281" s="229" t="s">
        <v>189</v>
      </c>
      <c r="E281" s="42"/>
      <c r="F281" s="230" t="s">
        <v>411</v>
      </c>
      <c r="G281" s="42"/>
      <c r="H281" s="42"/>
      <c r="I281" s="226"/>
      <c r="J281" s="42"/>
      <c r="K281" s="42"/>
      <c r="L281" s="46"/>
      <c r="M281" s="227"/>
      <c r="N281" s="228"/>
      <c r="O281" s="86"/>
      <c r="P281" s="86"/>
      <c r="Q281" s="86"/>
      <c r="R281" s="86"/>
      <c r="S281" s="86"/>
      <c r="T281" s="87"/>
      <c r="U281" s="40"/>
      <c r="V281" s="40"/>
      <c r="W281" s="40"/>
      <c r="X281" s="40"/>
      <c r="Y281" s="40"/>
      <c r="Z281" s="40"/>
      <c r="AA281" s="40"/>
      <c r="AB281" s="40"/>
      <c r="AC281" s="40"/>
      <c r="AD281" s="40"/>
      <c r="AE281" s="40"/>
      <c r="AT281" s="19" t="s">
        <v>189</v>
      </c>
      <c r="AU281" s="19" t="s">
        <v>81</v>
      </c>
    </row>
    <row r="282" s="14" customFormat="1">
      <c r="A282" s="14"/>
      <c r="B282" s="241"/>
      <c r="C282" s="242"/>
      <c r="D282" s="229" t="s">
        <v>191</v>
      </c>
      <c r="E282" s="243" t="s">
        <v>19</v>
      </c>
      <c r="F282" s="244" t="s">
        <v>447</v>
      </c>
      <c r="G282" s="242"/>
      <c r="H282" s="245">
        <v>33.32</v>
      </c>
      <c r="I282" s="246"/>
      <c r="J282" s="242"/>
      <c r="K282" s="242"/>
      <c r="L282" s="247"/>
      <c r="M282" s="248"/>
      <c r="N282" s="249"/>
      <c r="O282" s="249"/>
      <c r="P282" s="249"/>
      <c r="Q282" s="249"/>
      <c r="R282" s="249"/>
      <c r="S282" s="249"/>
      <c r="T282" s="250"/>
      <c r="U282" s="14"/>
      <c r="V282" s="14"/>
      <c r="W282" s="14"/>
      <c r="X282" s="14"/>
      <c r="Y282" s="14"/>
      <c r="Z282" s="14"/>
      <c r="AA282" s="14"/>
      <c r="AB282" s="14"/>
      <c r="AC282" s="14"/>
      <c r="AD282" s="14"/>
      <c r="AE282" s="14"/>
      <c r="AT282" s="251" t="s">
        <v>191</v>
      </c>
      <c r="AU282" s="251" t="s">
        <v>81</v>
      </c>
      <c r="AV282" s="14" t="s">
        <v>81</v>
      </c>
      <c r="AW282" s="14" t="s">
        <v>33</v>
      </c>
      <c r="AX282" s="14" t="s">
        <v>79</v>
      </c>
      <c r="AY282" s="251" t="s">
        <v>116</v>
      </c>
    </row>
    <row r="283" s="2" customFormat="1" ht="16.5" customHeight="1">
      <c r="A283" s="40"/>
      <c r="B283" s="41"/>
      <c r="C283" s="252" t="s">
        <v>448</v>
      </c>
      <c r="D283" s="252" t="s">
        <v>242</v>
      </c>
      <c r="E283" s="253" t="s">
        <v>449</v>
      </c>
      <c r="F283" s="254" t="s">
        <v>450</v>
      </c>
      <c r="G283" s="255" t="s">
        <v>236</v>
      </c>
      <c r="H283" s="256">
        <v>34.985999999999997</v>
      </c>
      <c r="I283" s="257"/>
      <c r="J283" s="258">
        <f>ROUND(I283*H283,2)</f>
        <v>0</v>
      </c>
      <c r="K283" s="254" t="s">
        <v>196</v>
      </c>
      <c r="L283" s="259"/>
      <c r="M283" s="260" t="s">
        <v>19</v>
      </c>
      <c r="N283" s="261" t="s">
        <v>43</v>
      </c>
      <c r="O283" s="86"/>
      <c r="P283" s="215">
        <f>O283*H283</f>
        <v>0</v>
      </c>
      <c r="Q283" s="215">
        <v>0.021000000000000001</v>
      </c>
      <c r="R283" s="215">
        <f>Q283*H283</f>
        <v>0.73470599999999997</v>
      </c>
      <c r="S283" s="215">
        <v>0</v>
      </c>
      <c r="T283" s="216">
        <f>S283*H283</f>
        <v>0</v>
      </c>
      <c r="U283" s="40"/>
      <c r="V283" s="40"/>
      <c r="W283" s="40"/>
      <c r="X283" s="40"/>
      <c r="Y283" s="40"/>
      <c r="Z283" s="40"/>
      <c r="AA283" s="40"/>
      <c r="AB283" s="40"/>
      <c r="AC283" s="40"/>
      <c r="AD283" s="40"/>
      <c r="AE283" s="40"/>
      <c r="AR283" s="217" t="s">
        <v>154</v>
      </c>
      <c r="AT283" s="217" t="s">
        <v>242</v>
      </c>
      <c r="AU283" s="217" t="s">
        <v>81</v>
      </c>
      <c r="AY283" s="19" t="s">
        <v>116</v>
      </c>
      <c r="BE283" s="218">
        <f>IF(N283="základní",J283,0)</f>
        <v>0</v>
      </c>
      <c r="BF283" s="218">
        <f>IF(N283="snížená",J283,0)</f>
        <v>0</v>
      </c>
      <c r="BG283" s="218">
        <f>IF(N283="zákl. přenesená",J283,0)</f>
        <v>0</v>
      </c>
      <c r="BH283" s="218">
        <f>IF(N283="sníž. přenesená",J283,0)</f>
        <v>0</v>
      </c>
      <c r="BI283" s="218">
        <f>IF(N283="nulová",J283,0)</f>
        <v>0</v>
      </c>
      <c r="BJ283" s="19" t="s">
        <v>79</v>
      </c>
      <c r="BK283" s="218">
        <f>ROUND(I283*H283,2)</f>
        <v>0</v>
      </c>
      <c r="BL283" s="19" t="s">
        <v>135</v>
      </c>
      <c r="BM283" s="217" t="s">
        <v>451</v>
      </c>
    </row>
    <row r="284" s="14" customFormat="1">
      <c r="A284" s="14"/>
      <c r="B284" s="241"/>
      <c r="C284" s="242"/>
      <c r="D284" s="229" t="s">
        <v>191</v>
      </c>
      <c r="E284" s="242"/>
      <c r="F284" s="244" t="s">
        <v>452</v>
      </c>
      <c r="G284" s="242"/>
      <c r="H284" s="245">
        <v>34.985999999999997</v>
      </c>
      <c r="I284" s="246"/>
      <c r="J284" s="242"/>
      <c r="K284" s="242"/>
      <c r="L284" s="247"/>
      <c r="M284" s="248"/>
      <c r="N284" s="249"/>
      <c r="O284" s="249"/>
      <c r="P284" s="249"/>
      <c r="Q284" s="249"/>
      <c r="R284" s="249"/>
      <c r="S284" s="249"/>
      <c r="T284" s="250"/>
      <c r="U284" s="14"/>
      <c r="V284" s="14"/>
      <c r="W284" s="14"/>
      <c r="X284" s="14"/>
      <c r="Y284" s="14"/>
      <c r="Z284" s="14"/>
      <c r="AA284" s="14"/>
      <c r="AB284" s="14"/>
      <c r="AC284" s="14"/>
      <c r="AD284" s="14"/>
      <c r="AE284" s="14"/>
      <c r="AT284" s="251" t="s">
        <v>191</v>
      </c>
      <c r="AU284" s="251" t="s">
        <v>81</v>
      </c>
      <c r="AV284" s="14" t="s">
        <v>81</v>
      </c>
      <c r="AW284" s="14" t="s">
        <v>4</v>
      </c>
      <c r="AX284" s="14" t="s">
        <v>79</v>
      </c>
      <c r="AY284" s="251" t="s">
        <v>116</v>
      </c>
    </row>
    <row r="285" s="2" customFormat="1" ht="24.15" customHeight="1">
      <c r="A285" s="40"/>
      <c r="B285" s="41"/>
      <c r="C285" s="206" t="s">
        <v>453</v>
      </c>
      <c r="D285" s="206" t="s">
        <v>119</v>
      </c>
      <c r="E285" s="207" t="s">
        <v>454</v>
      </c>
      <c r="F285" s="208" t="s">
        <v>455</v>
      </c>
      <c r="G285" s="209" t="s">
        <v>236</v>
      </c>
      <c r="H285" s="210">
        <v>710.00599999999997</v>
      </c>
      <c r="I285" s="211"/>
      <c r="J285" s="212">
        <f>ROUND(I285*H285,2)</f>
        <v>0</v>
      </c>
      <c r="K285" s="208" t="s">
        <v>196</v>
      </c>
      <c r="L285" s="46"/>
      <c r="M285" s="213" t="s">
        <v>19</v>
      </c>
      <c r="N285" s="214" t="s">
        <v>43</v>
      </c>
      <c r="O285" s="86"/>
      <c r="P285" s="215">
        <f>O285*H285</f>
        <v>0</v>
      </c>
      <c r="Q285" s="215">
        <v>8.0000000000000007E-05</v>
      </c>
      <c r="R285" s="215">
        <f>Q285*H285</f>
        <v>0.05680048</v>
      </c>
      <c r="S285" s="215">
        <v>0</v>
      </c>
      <c r="T285" s="216">
        <f>S285*H285</f>
        <v>0</v>
      </c>
      <c r="U285" s="40"/>
      <c r="V285" s="40"/>
      <c r="W285" s="40"/>
      <c r="X285" s="40"/>
      <c r="Y285" s="40"/>
      <c r="Z285" s="40"/>
      <c r="AA285" s="40"/>
      <c r="AB285" s="40"/>
      <c r="AC285" s="40"/>
      <c r="AD285" s="40"/>
      <c r="AE285" s="40"/>
      <c r="AR285" s="217" t="s">
        <v>135</v>
      </c>
      <c r="AT285" s="217" t="s">
        <v>119</v>
      </c>
      <c r="AU285" s="217" t="s">
        <v>81</v>
      </c>
      <c r="AY285" s="19" t="s">
        <v>116</v>
      </c>
      <c r="BE285" s="218">
        <f>IF(N285="základní",J285,0)</f>
        <v>0</v>
      </c>
      <c r="BF285" s="218">
        <f>IF(N285="snížená",J285,0)</f>
        <v>0</v>
      </c>
      <c r="BG285" s="218">
        <f>IF(N285="zákl. přenesená",J285,0)</f>
        <v>0</v>
      </c>
      <c r="BH285" s="218">
        <f>IF(N285="sníž. přenesená",J285,0)</f>
        <v>0</v>
      </c>
      <c r="BI285" s="218">
        <f>IF(N285="nulová",J285,0)</f>
        <v>0</v>
      </c>
      <c r="BJ285" s="19" t="s">
        <v>79</v>
      </c>
      <c r="BK285" s="218">
        <f>ROUND(I285*H285,2)</f>
        <v>0</v>
      </c>
      <c r="BL285" s="19" t="s">
        <v>135</v>
      </c>
      <c r="BM285" s="217" t="s">
        <v>456</v>
      </c>
    </row>
    <row r="286" s="2" customFormat="1">
      <c r="A286" s="40"/>
      <c r="B286" s="41"/>
      <c r="C286" s="42"/>
      <c r="D286" s="224" t="s">
        <v>187</v>
      </c>
      <c r="E286" s="42"/>
      <c r="F286" s="225" t="s">
        <v>457</v>
      </c>
      <c r="G286" s="42"/>
      <c r="H286" s="42"/>
      <c r="I286" s="226"/>
      <c r="J286" s="42"/>
      <c r="K286" s="42"/>
      <c r="L286" s="46"/>
      <c r="M286" s="227"/>
      <c r="N286" s="228"/>
      <c r="O286" s="86"/>
      <c r="P286" s="86"/>
      <c r="Q286" s="86"/>
      <c r="R286" s="86"/>
      <c r="S286" s="86"/>
      <c r="T286" s="87"/>
      <c r="U286" s="40"/>
      <c r="V286" s="40"/>
      <c r="W286" s="40"/>
      <c r="X286" s="40"/>
      <c r="Y286" s="40"/>
      <c r="Z286" s="40"/>
      <c r="AA286" s="40"/>
      <c r="AB286" s="40"/>
      <c r="AC286" s="40"/>
      <c r="AD286" s="40"/>
      <c r="AE286" s="40"/>
      <c r="AT286" s="19" t="s">
        <v>187</v>
      </c>
      <c r="AU286" s="19" t="s">
        <v>81</v>
      </c>
    </row>
    <row r="287" s="2" customFormat="1">
      <c r="A287" s="40"/>
      <c r="B287" s="41"/>
      <c r="C287" s="42"/>
      <c r="D287" s="229" t="s">
        <v>189</v>
      </c>
      <c r="E287" s="42"/>
      <c r="F287" s="230" t="s">
        <v>411</v>
      </c>
      <c r="G287" s="42"/>
      <c r="H287" s="42"/>
      <c r="I287" s="226"/>
      <c r="J287" s="42"/>
      <c r="K287" s="42"/>
      <c r="L287" s="46"/>
      <c r="M287" s="227"/>
      <c r="N287" s="228"/>
      <c r="O287" s="86"/>
      <c r="P287" s="86"/>
      <c r="Q287" s="86"/>
      <c r="R287" s="86"/>
      <c r="S287" s="86"/>
      <c r="T287" s="87"/>
      <c r="U287" s="40"/>
      <c r="V287" s="40"/>
      <c r="W287" s="40"/>
      <c r="X287" s="40"/>
      <c r="Y287" s="40"/>
      <c r="Z287" s="40"/>
      <c r="AA287" s="40"/>
      <c r="AB287" s="40"/>
      <c r="AC287" s="40"/>
      <c r="AD287" s="40"/>
      <c r="AE287" s="40"/>
      <c r="AT287" s="19" t="s">
        <v>189</v>
      </c>
      <c r="AU287" s="19" t="s">
        <v>81</v>
      </c>
    </row>
    <row r="288" s="2" customFormat="1" ht="24.15" customHeight="1">
      <c r="A288" s="40"/>
      <c r="B288" s="41"/>
      <c r="C288" s="206" t="s">
        <v>458</v>
      </c>
      <c r="D288" s="206" t="s">
        <v>119</v>
      </c>
      <c r="E288" s="207" t="s">
        <v>459</v>
      </c>
      <c r="F288" s="208" t="s">
        <v>460</v>
      </c>
      <c r="G288" s="209" t="s">
        <v>236</v>
      </c>
      <c r="H288" s="210">
        <v>33.32</v>
      </c>
      <c r="I288" s="211"/>
      <c r="J288" s="212">
        <f>ROUND(I288*H288,2)</f>
        <v>0</v>
      </c>
      <c r="K288" s="208" t="s">
        <v>196</v>
      </c>
      <c r="L288" s="46"/>
      <c r="M288" s="213" t="s">
        <v>19</v>
      </c>
      <c r="N288" s="214" t="s">
        <v>43</v>
      </c>
      <c r="O288" s="86"/>
      <c r="P288" s="215">
        <f>O288*H288</f>
        <v>0</v>
      </c>
      <c r="Q288" s="215">
        <v>8.0000000000000007E-05</v>
      </c>
      <c r="R288" s="215">
        <f>Q288*H288</f>
        <v>0.0026656000000000002</v>
      </c>
      <c r="S288" s="215">
        <v>0</v>
      </c>
      <c r="T288" s="216">
        <f>S288*H288</f>
        <v>0</v>
      </c>
      <c r="U288" s="40"/>
      <c r="V288" s="40"/>
      <c r="W288" s="40"/>
      <c r="X288" s="40"/>
      <c r="Y288" s="40"/>
      <c r="Z288" s="40"/>
      <c r="AA288" s="40"/>
      <c r="AB288" s="40"/>
      <c r="AC288" s="40"/>
      <c r="AD288" s="40"/>
      <c r="AE288" s="40"/>
      <c r="AR288" s="217" t="s">
        <v>135</v>
      </c>
      <c r="AT288" s="217" t="s">
        <v>119</v>
      </c>
      <c r="AU288" s="217" t="s">
        <v>81</v>
      </c>
      <c r="AY288" s="19" t="s">
        <v>116</v>
      </c>
      <c r="BE288" s="218">
        <f>IF(N288="základní",J288,0)</f>
        <v>0</v>
      </c>
      <c r="BF288" s="218">
        <f>IF(N288="snížená",J288,0)</f>
        <v>0</v>
      </c>
      <c r="BG288" s="218">
        <f>IF(N288="zákl. přenesená",J288,0)</f>
        <v>0</v>
      </c>
      <c r="BH288" s="218">
        <f>IF(N288="sníž. přenesená",J288,0)</f>
        <v>0</v>
      </c>
      <c r="BI288" s="218">
        <f>IF(N288="nulová",J288,0)</f>
        <v>0</v>
      </c>
      <c r="BJ288" s="19" t="s">
        <v>79</v>
      </c>
      <c r="BK288" s="218">
        <f>ROUND(I288*H288,2)</f>
        <v>0</v>
      </c>
      <c r="BL288" s="19" t="s">
        <v>135</v>
      </c>
      <c r="BM288" s="217" t="s">
        <v>461</v>
      </c>
    </row>
    <row r="289" s="2" customFormat="1">
      <c r="A289" s="40"/>
      <c r="B289" s="41"/>
      <c r="C289" s="42"/>
      <c r="D289" s="224" t="s">
        <v>187</v>
      </c>
      <c r="E289" s="42"/>
      <c r="F289" s="225" t="s">
        <v>462</v>
      </c>
      <c r="G289" s="42"/>
      <c r="H289" s="42"/>
      <c r="I289" s="226"/>
      <c r="J289" s="42"/>
      <c r="K289" s="42"/>
      <c r="L289" s="46"/>
      <c r="M289" s="227"/>
      <c r="N289" s="228"/>
      <c r="O289" s="86"/>
      <c r="P289" s="86"/>
      <c r="Q289" s="86"/>
      <c r="R289" s="86"/>
      <c r="S289" s="86"/>
      <c r="T289" s="87"/>
      <c r="U289" s="40"/>
      <c r="V289" s="40"/>
      <c r="W289" s="40"/>
      <c r="X289" s="40"/>
      <c r="Y289" s="40"/>
      <c r="Z289" s="40"/>
      <c r="AA289" s="40"/>
      <c r="AB289" s="40"/>
      <c r="AC289" s="40"/>
      <c r="AD289" s="40"/>
      <c r="AE289" s="40"/>
      <c r="AT289" s="19" t="s">
        <v>187</v>
      </c>
      <c r="AU289" s="19" t="s">
        <v>81</v>
      </c>
    </row>
    <row r="290" s="2" customFormat="1">
      <c r="A290" s="40"/>
      <c r="B290" s="41"/>
      <c r="C290" s="42"/>
      <c r="D290" s="229" t="s">
        <v>189</v>
      </c>
      <c r="E290" s="42"/>
      <c r="F290" s="230" t="s">
        <v>411</v>
      </c>
      <c r="G290" s="42"/>
      <c r="H290" s="42"/>
      <c r="I290" s="226"/>
      <c r="J290" s="42"/>
      <c r="K290" s="42"/>
      <c r="L290" s="46"/>
      <c r="M290" s="227"/>
      <c r="N290" s="228"/>
      <c r="O290" s="86"/>
      <c r="P290" s="86"/>
      <c r="Q290" s="86"/>
      <c r="R290" s="86"/>
      <c r="S290" s="86"/>
      <c r="T290" s="87"/>
      <c r="U290" s="40"/>
      <c r="V290" s="40"/>
      <c r="W290" s="40"/>
      <c r="X290" s="40"/>
      <c r="Y290" s="40"/>
      <c r="Z290" s="40"/>
      <c r="AA290" s="40"/>
      <c r="AB290" s="40"/>
      <c r="AC290" s="40"/>
      <c r="AD290" s="40"/>
      <c r="AE290" s="40"/>
      <c r="AT290" s="19" t="s">
        <v>189</v>
      </c>
      <c r="AU290" s="19" t="s">
        <v>81</v>
      </c>
    </row>
    <row r="291" s="2" customFormat="1" ht="16.5" customHeight="1">
      <c r="A291" s="40"/>
      <c r="B291" s="41"/>
      <c r="C291" s="206" t="s">
        <v>463</v>
      </c>
      <c r="D291" s="206" t="s">
        <v>119</v>
      </c>
      <c r="E291" s="207" t="s">
        <v>464</v>
      </c>
      <c r="F291" s="208" t="s">
        <v>465</v>
      </c>
      <c r="G291" s="209" t="s">
        <v>250</v>
      </c>
      <c r="H291" s="210">
        <v>93.25</v>
      </c>
      <c r="I291" s="211"/>
      <c r="J291" s="212">
        <f>ROUND(I291*H291,2)</f>
        <v>0</v>
      </c>
      <c r="K291" s="208" t="s">
        <v>196</v>
      </c>
      <c r="L291" s="46"/>
      <c r="M291" s="213" t="s">
        <v>19</v>
      </c>
      <c r="N291" s="214" t="s">
        <v>43</v>
      </c>
      <c r="O291" s="86"/>
      <c r="P291" s="215">
        <f>O291*H291</f>
        <v>0</v>
      </c>
      <c r="Q291" s="215">
        <v>3.0000000000000001E-05</v>
      </c>
      <c r="R291" s="215">
        <f>Q291*H291</f>
        <v>0.0027975000000000001</v>
      </c>
      <c r="S291" s="215">
        <v>0</v>
      </c>
      <c r="T291" s="216">
        <f>S291*H291</f>
        <v>0</v>
      </c>
      <c r="U291" s="40"/>
      <c r="V291" s="40"/>
      <c r="W291" s="40"/>
      <c r="X291" s="40"/>
      <c r="Y291" s="40"/>
      <c r="Z291" s="40"/>
      <c r="AA291" s="40"/>
      <c r="AB291" s="40"/>
      <c r="AC291" s="40"/>
      <c r="AD291" s="40"/>
      <c r="AE291" s="40"/>
      <c r="AR291" s="217" t="s">
        <v>135</v>
      </c>
      <c r="AT291" s="217" t="s">
        <v>119</v>
      </c>
      <c r="AU291" s="217" t="s">
        <v>81</v>
      </c>
      <c r="AY291" s="19" t="s">
        <v>116</v>
      </c>
      <c r="BE291" s="218">
        <f>IF(N291="základní",J291,0)</f>
        <v>0</v>
      </c>
      <c r="BF291" s="218">
        <f>IF(N291="snížená",J291,0)</f>
        <v>0</v>
      </c>
      <c r="BG291" s="218">
        <f>IF(N291="zákl. přenesená",J291,0)</f>
        <v>0</v>
      </c>
      <c r="BH291" s="218">
        <f>IF(N291="sníž. přenesená",J291,0)</f>
        <v>0</v>
      </c>
      <c r="BI291" s="218">
        <f>IF(N291="nulová",J291,0)</f>
        <v>0</v>
      </c>
      <c r="BJ291" s="19" t="s">
        <v>79</v>
      </c>
      <c r="BK291" s="218">
        <f>ROUND(I291*H291,2)</f>
        <v>0</v>
      </c>
      <c r="BL291" s="19" t="s">
        <v>135</v>
      </c>
      <c r="BM291" s="217" t="s">
        <v>466</v>
      </c>
    </row>
    <row r="292" s="2" customFormat="1">
      <c r="A292" s="40"/>
      <c r="B292" s="41"/>
      <c r="C292" s="42"/>
      <c r="D292" s="224" t="s">
        <v>187</v>
      </c>
      <c r="E292" s="42"/>
      <c r="F292" s="225" t="s">
        <v>467</v>
      </c>
      <c r="G292" s="42"/>
      <c r="H292" s="42"/>
      <c r="I292" s="226"/>
      <c r="J292" s="42"/>
      <c r="K292" s="42"/>
      <c r="L292" s="46"/>
      <c r="M292" s="227"/>
      <c r="N292" s="228"/>
      <c r="O292" s="86"/>
      <c r="P292" s="86"/>
      <c r="Q292" s="86"/>
      <c r="R292" s="86"/>
      <c r="S292" s="86"/>
      <c r="T292" s="87"/>
      <c r="U292" s="40"/>
      <c r="V292" s="40"/>
      <c r="W292" s="40"/>
      <c r="X292" s="40"/>
      <c r="Y292" s="40"/>
      <c r="Z292" s="40"/>
      <c r="AA292" s="40"/>
      <c r="AB292" s="40"/>
      <c r="AC292" s="40"/>
      <c r="AD292" s="40"/>
      <c r="AE292" s="40"/>
      <c r="AT292" s="19" t="s">
        <v>187</v>
      </c>
      <c r="AU292" s="19" t="s">
        <v>81</v>
      </c>
    </row>
    <row r="293" s="2" customFormat="1">
      <c r="A293" s="40"/>
      <c r="B293" s="41"/>
      <c r="C293" s="42"/>
      <c r="D293" s="229" t="s">
        <v>189</v>
      </c>
      <c r="E293" s="42"/>
      <c r="F293" s="230" t="s">
        <v>468</v>
      </c>
      <c r="G293" s="42"/>
      <c r="H293" s="42"/>
      <c r="I293" s="226"/>
      <c r="J293" s="42"/>
      <c r="K293" s="42"/>
      <c r="L293" s="46"/>
      <c r="M293" s="227"/>
      <c r="N293" s="228"/>
      <c r="O293" s="86"/>
      <c r="P293" s="86"/>
      <c r="Q293" s="86"/>
      <c r="R293" s="86"/>
      <c r="S293" s="86"/>
      <c r="T293" s="87"/>
      <c r="U293" s="40"/>
      <c r="V293" s="40"/>
      <c r="W293" s="40"/>
      <c r="X293" s="40"/>
      <c r="Y293" s="40"/>
      <c r="Z293" s="40"/>
      <c r="AA293" s="40"/>
      <c r="AB293" s="40"/>
      <c r="AC293" s="40"/>
      <c r="AD293" s="40"/>
      <c r="AE293" s="40"/>
      <c r="AT293" s="19" t="s">
        <v>189</v>
      </c>
      <c r="AU293" s="19" t="s">
        <v>81</v>
      </c>
    </row>
    <row r="294" s="14" customFormat="1">
      <c r="A294" s="14"/>
      <c r="B294" s="241"/>
      <c r="C294" s="242"/>
      <c r="D294" s="229" t="s">
        <v>191</v>
      </c>
      <c r="E294" s="243" t="s">
        <v>19</v>
      </c>
      <c r="F294" s="244" t="s">
        <v>469</v>
      </c>
      <c r="G294" s="242"/>
      <c r="H294" s="245">
        <v>93.25</v>
      </c>
      <c r="I294" s="246"/>
      <c r="J294" s="242"/>
      <c r="K294" s="242"/>
      <c r="L294" s="247"/>
      <c r="M294" s="248"/>
      <c r="N294" s="249"/>
      <c r="O294" s="249"/>
      <c r="P294" s="249"/>
      <c r="Q294" s="249"/>
      <c r="R294" s="249"/>
      <c r="S294" s="249"/>
      <c r="T294" s="250"/>
      <c r="U294" s="14"/>
      <c r="V294" s="14"/>
      <c r="W294" s="14"/>
      <c r="X294" s="14"/>
      <c r="Y294" s="14"/>
      <c r="Z294" s="14"/>
      <c r="AA294" s="14"/>
      <c r="AB294" s="14"/>
      <c r="AC294" s="14"/>
      <c r="AD294" s="14"/>
      <c r="AE294" s="14"/>
      <c r="AT294" s="251" t="s">
        <v>191</v>
      </c>
      <c r="AU294" s="251" t="s">
        <v>81</v>
      </c>
      <c r="AV294" s="14" t="s">
        <v>81</v>
      </c>
      <c r="AW294" s="14" t="s">
        <v>33</v>
      </c>
      <c r="AX294" s="14" t="s">
        <v>79</v>
      </c>
      <c r="AY294" s="251" t="s">
        <v>116</v>
      </c>
    </row>
    <row r="295" s="2" customFormat="1" ht="16.5" customHeight="1">
      <c r="A295" s="40"/>
      <c r="B295" s="41"/>
      <c r="C295" s="252" t="s">
        <v>470</v>
      </c>
      <c r="D295" s="252" t="s">
        <v>242</v>
      </c>
      <c r="E295" s="253" t="s">
        <v>471</v>
      </c>
      <c r="F295" s="254" t="s">
        <v>472</v>
      </c>
      <c r="G295" s="255" t="s">
        <v>250</v>
      </c>
      <c r="H295" s="256">
        <v>97.912999999999997</v>
      </c>
      <c r="I295" s="257"/>
      <c r="J295" s="258">
        <f>ROUND(I295*H295,2)</f>
        <v>0</v>
      </c>
      <c r="K295" s="254" t="s">
        <v>196</v>
      </c>
      <c r="L295" s="259"/>
      <c r="M295" s="260" t="s">
        <v>19</v>
      </c>
      <c r="N295" s="261" t="s">
        <v>43</v>
      </c>
      <c r="O295" s="86"/>
      <c r="P295" s="215">
        <f>O295*H295</f>
        <v>0</v>
      </c>
      <c r="Q295" s="215">
        <v>0.00072000000000000005</v>
      </c>
      <c r="R295" s="215">
        <f>Q295*H295</f>
        <v>0.070497360000000009</v>
      </c>
      <c r="S295" s="215">
        <v>0</v>
      </c>
      <c r="T295" s="216">
        <f>S295*H295</f>
        <v>0</v>
      </c>
      <c r="U295" s="40"/>
      <c r="V295" s="40"/>
      <c r="W295" s="40"/>
      <c r="X295" s="40"/>
      <c r="Y295" s="40"/>
      <c r="Z295" s="40"/>
      <c r="AA295" s="40"/>
      <c r="AB295" s="40"/>
      <c r="AC295" s="40"/>
      <c r="AD295" s="40"/>
      <c r="AE295" s="40"/>
      <c r="AR295" s="217" t="s">
        <v>154</v>
      </c>
      <c r="AT295" s="217" t="s">
        <v>242</v>
      </c>
      <c r="AU295" s="217" t="s">
        <v>81</v>
      </c>
      <c r="AY295" s="19" t="s">
        <v>116</v>
      </c>
      <c r="BE295" s="218">
        <f>IF(N295="základní",J295,0)</f>
        <v>0</v>
      </c>
      <c r="BF295" s="218">
        <f>IF(N295="snížená",J295,0)</f>
        <v>0</v>
      </c>
      <c r="BG295" s="218">
        <f>IF(N295="zákl. přenesená",J295,0)</f>
        <v>0</v>
      </c>
      <c r="BH295" s="218">
        <f>IF(N295="sníž. přenesená",J295,0)</f>
        <v>0</v>
      </c>
      <c r="BI295" s="218">
        <f>IF(N295="nulová",J295,0)</f>
        <v>0</v>
      </c>
      <c r="BJ295" s="19" t="s">
        <v>79</v>
      </c>
      <c r="BK295" s="218">
        <f>ROUND(I295*H295,2)</f>
        <v>0</v>
      </c>
      <c r="BL295" s="19" t="s">
        <v>135</v>
      </c>
      <c r="BM295" s="217" t="s">
        <v>473</v>
      </c>
    </row>
    <row r="296" s="14" customFormat="1">
      <c r="A296" s="14"/>
      <c r="B296" s="241"/>
      <c r="C296" s="242"/>
      <c r="D296" s="229" t="s">
        <v>191</v>
      </c>
      <c r="E296" s="242"/>
      <c r="F296" s="244" t="s">
        <v>474</v>
      </c>
      <c r="G296" s="242"/>
      <c r="H296" s="245">
        <v>97.912999999999997</v>
      </c>
      <c r="I296" s="246"/>
      <c r="J296" s="242"/>
      <c r="K296" s="242"/>
      <c r="L296" s="247"/>
      <c r="M296" s="248"/>
      <c r="N296" s="249"/>
      <c r="O296" s="249"/>
      <c r="P296" s="249"/>
      <c r="Q296" s="249"/>
      <c r="R296" s="249"/>
      <c r="S296" s="249"/>
      <c r="T296" s="250"/>
      <c r="U296" s="14"/>
      <c r="V296" s="14"/>
      <c r="W296" s="14"/>
      <c r="X296" s="14"/>
      <c r="Y296" s="14"/>
      <c r="Z296" s="14"/>
      <c r="AA296" s="14"/>
      <c r="AB296" s="14"/>
      <c r="AC296" s="14"/>
      <c r="AD296" s="14"/>
      <c r="AE296" s="14"/>
      <c r="AT296" s="251" t="s">
        <v>191</v>
      </c>
      <c r="AU296" s="251" t="s">
        <v>81</v>
      </c>
      <c r="AV296" s="14" t="s">
        <v>81</v>
      </c>
      <c r="AW296" s="14" t="s">
        <v>4</v>
      </c>
      <c r="AX296" s="14" t="s">
        <v>79</v>
      </c>
      <c r="AY296" s="251" t="s">
        <v>116</v>
      </c>
    </row>
    <row r="297" s="2" customFormat="1" ht="24.15" customHeight="1">
      <c r="A297" s="40"/>
      <c r="B297" s="41"/>
      <c r="C297" s="206" t="s">
        <v>475</v>
      </c>
      <c r="D297" s="206" t="s">
        <v>119</v>
      </c>
      <c r="E297" s="207" t="s">
        <v>476</v>
      </c>
      <c r="F297" s="208" t="s">
        <v>477</v>
      </c>
      <c r="G297" s="209" t="s">
        <v>250</v>
      </c>
      <c r="H297" s="210">
        <v>262.14999999999998</v>
      </c>
      <c r="I297" s="211"/>
      <c r="J297" s="212">
        <f>ROUND(I297*H297,2)</f>
        <v>0</v>
      </c>
      <c r="K297" s="208" t="s">
        <v>196</v>
      </c>
      <c r="L297" s="46"/>
      <c r="M297" s="213" t="s">
        <v>19</v>
      </c>
      <c r="N297" s="214" t="s">
        <v>43</v>
      </c>
      <c r="O297" s="86"/>
      <c r="P297" s="215">
        <f>O297*H297</f>
        <v>0</v>
      </c>
      <c r="Q297" s="215">
        <v>0</v>
      </c>
      <c r="R297" s="215">
        <f>Q297*H297</f>
        <v>0</v>
      </c>
      <c r="S297" s="215">
        <v>0</v>
      </c>
      <c r="T297" s="216">
        <f>S297*H297</f>
        <v>0</v>
      </c>
      <c r="U297" s="40"/>
      <c r="V297" s="40"/>
      <c r="W297" s="40"/>
      <c r="X297" s="40"/>
      <c r="Y297" s="40"/>
      <c r="Z297" s="40"/>
      <c r="AA297" s="40"/>
      <c r="AB297" s="40"/>
      <c r="AC297" s="40"/>
      <c r="AD297" s="40"/>
      <c r="AE297" s="40"/>
      <c r="AR297" s="217" t="s">
        <v>135</v>
      </c>
      <c r="AT297" s="217" t="s">
        <v>119</v>
      </c>
      <c r="AU297" s="217" t="s">
        <v>81</v>
      </c>
      <c r="AY297" s="19" t="s">
        <v>116</v>
      </c>
      <c r="BE297" s="218">
        <f>IF(N297="základní",J297,0)</f>
        <v>0</v>
      </c>
      <c r="BF297" s="218">
        <f>IF(N297="snížená",J297,0)</f>
        <v>0</v>
      </c>
      <c r="BG297" s="218">
        <f>IF(N297="zákl. přenesená",J297,0)</f>
        <v>0</v>
      </c>
      <c r="BH297" s="218">
        <f>IF(N297="sníž. přenesená",J297,0)</f>
        <v>0</v>
      </c>
      <c r="BI297" s="218">
        <f>IF(N297="nulová",J297,0)</f>
        <v>0</v>
      </c>
      <c r="BJ297" s="19" t="s">
        <v>79</v>
      </c>
      <c r="BK297" s="218">
        <f>ROUND(I297*H297,2)</f>
        <v>0</v>
      </c>
      <c r="BL297" s="19" t="s">
        <v>135</v>
      </c>
      <c r="BM297" s="217" t="s">
        <v>478</v>
      </c>
    </row>
    <row r="298" s="2" customFormat="1">
      <c r="A298" s="40"/>
      <c r="B298" s="41"/>
      <c r="C298" s="42"/>
      <c r="D298" s="224" t="s">
        <v>187</v>
      </c>
      <c r="E298" s="42"/>
      <c r="F298" s="225" t="s">
        <v>479</v>
      </c>
      <c r="G298" s="42"/>
      <c r="H298" s="42"/>
      <c r="I298" s="226"/>
      <c r="J298" s="42"/>
      <c r="K298" s="42"/>
      <c r="L298" s="46"/>
      <c r="M298" s="227"/>
      <c r="N298" s="228"/>
      <c r="O298" s="86"/>
      <c r="P298" s="86"/>
      <c r="Q298" s="86"/>
      <c r="R298" s="86"/>
      <c r="S298" s="86"/>
      <c r="T298" s="87"/>
      <c r="U298" s="40"/>
      <c r="V298" s="40"/>
      <c r="W298" s="40"/>
      <c r="X298" s="40"/>
      <c r="Y298" s="40"/>
      <c r="Z298" s="40"/>
      <c r="AA298" s="40"/>
      <c r="AB298" s="40"/>
      <c r="AC298" s="40"/>
      <c r="AD298" s="40"/>
      <c r="AE298" s="40"/>
      <c r="AT298" s="19" t="s">
        <v>187</v>
      </c>
      <c r="AU298" s="19" t="s">
        <v>81</v>
      </c>
    </row>
    <row r="299" s="2" customFormat="1">
      <c r="A299" s="40"/>
      <c r="B299" s="41"/>
      <c r="C299" s="42"/>
      <c r="D299" s="229" t="s">
        <v>189</v>
      </c>
      <c r="E299" s="42"/>
      <c r="F299" s="230" t="s">
        <v>480</v>
      </c>
      <c r="G299" s="42"/>
      <c r="H299" s="42"/>
      <c r="I299" s="226"/>
      <c r="J299" s="42"/>
      <c r="K299" s="42"/>
      <c r="L299" s="46"/>
      <c r="M299" s="227"/>
      <c r="N299" s="228"/>
      <c r="O299" s="86"/>
      <c r="P299" s="86"/>
      <c r="Q299" s="86"/>
      <c r="R299" s="86"/>
      <c r="S299" s="86"/>
      <c r="T299" s="87"/>
      <c r="U299" s="40"/>
      <c r="V299" s="40"/>
      <c r="W299" s="40"/>
      <c r="X299" s="40"/>
      <c r="Y299" s="40"/>
      <c r="Z299" s="40"/>
      <c r="AA299" s="40"/>
      <c r="AB299" s="40"/>
      <c r="AC299" s="40"/>
      <c r="AD299" s="40"/>
      <c r="AE299" s="40"/>
      <c r="AT299" s="19" t="s">
        <v>189</v>
      </c>
      <c r="AU299" s="19" t="s">
        <v>81</v>
      </c>
    </row>
    <row r="300" s="14" customFormat="1">
      <c r="A300" s="14"/>
      <c r="B300" s="241"/>
      <c r="C300" s="242"/>
      <c r="D300" s="229" t="s">
        <v>191</v>
      </c>
      <c r="E300" s="243" t="s">
        <v>19</v>
      </c>
      <c r="F300" s="244" t="s">
        <v>481</v>
      </c>
      <c r="G300" s="242"/>
      <c r="H300" s="245">
        <v>6.0599999999999996</v>
      </c>
      <c r="I300" s="246"/>
      <c r="J300" s="242"/>
      <c r="K300" s="242"/>
      <c r="L300" s="247"/>
      <c r="M300" s="248"/>
      <c r="N300" s="249"/>
      <c r="O300" s="249"/>
      <c r="P300" s="249"/>
      <c r="Q300" s="249"/>
      <c r="R300" s="249"/>
      <c r="S300" s="249"/>
      <c r="T300" s="250"/>
      <c r="U300" s="14"/>
      <c r="V300" s="14"/>
      <c r="W300" s="14"/>
      <c r="X300" s="14"/>
      <c r="Y300" s="14"/>
      <c r="Z300" s="14"/>
      <c r="AA300" s="14"/>
      <c r="AB300" s="14"/>
      <c r="AC300" s="14"/>
      <c r="AD300" s="14"/>
      <c r="AE300" s="14"/>
      <c r="AT300" s="251" t="s">
        <v>191</v>
      </c>
      <c r="AU300" s="251" t="s">
        <v>81</v>
      </c>
      <c r="AV300" s="14" t="s">
        <v>81</v>
      </c>
      <c r="AW300" s="14" t="s">
        <v>33</v>
      </c>
      <c r="AX300" s="14" t="s">
        <v>72</v>
      </c>
      <c r="AY300" s="251" t="s">
        <v>116</v>
      </c>
    </row>
    <row r="301" s="14" customFormat="1">
      <c r="A301" s="14"/>
      <c r="B301" s="241"/>
      <c r="C301" s="242"/>
      <c r="D301" s="229" t="s">
        <v>191</v>
      </c>
      <c r="E301" s="243" t="s">
        <v>19</v>
      </c>
      <c r="F301" s="244" t="s">
        <v>482</v>
      </c>
      <c r="G301" s="242"/>
      <c r="H301" s="245">
        <v>76</v>
      </c>
      <c r="I301" s="246"/>
      <c r="J301" s="242"/>
      <c r="K301" s="242"/>
      <c r="L301" s="247"/>
      <c r="M301" s="248"/>
      <c r="N301" s="249"/>
      <c r="O301" s="249"/>
      <c r="P301" s="249"/>
      <c r="Q301" s="249"/>
      <c r="R301" s="249"/>
      <c r="S301" s="249"/>
      <c r="T301" s="250"/>
      <c r="U301" s="14"/>
      <c r="V301" s="14"/>
      <c r="W301" s="14"/>
      <c r="X301" s="14"/>
      <c r="Y301" s="14"/>
      <c r="Z301" s="14"/>
      <c r="AA301" s="14"/>
      <c r="AB301" s="14"/>
      <c r="AC301" s="14"/>
      <c r="AD301" s="14"/>
      <c r="AE301" s="14"/>
      <c r="AT301" s="251" t="s">
        <v>191</v>
      </c>
      <c r="AU301" s="251" t="s">
        <v>81</v>
      </c>
      <c r="AV301" s="14" t="s">
        <v>81</v>
      </c>
      <c r="AW301" s="14" t="s">
        <v>33</v>
      </c>
      <c r="AX301" s="14" t="s">
        <v>72</v>
      </c>
      <c r="AY301" s="251" t="s">
        <v>116</v>
      </c>
    </row>
    <row r="302" s="14" customFormat="1">
      <c r="A302" s="14"/>
      <c r="B302" s="241"/>
      <c r="C302" s="242"/>
      <c r="D302" s="229" t="s">
        <v>191</v>
      </c>
      <c r="E302" s="243" t="s">
        <v>19</v>
      </c>
      <c r="F302" s="244" t="s">
        <v>483</v>
      </c>
      <c r="G302" s="242"/>
      <c r="H302" s="245">
        <v>7.2000000000000002</v>
      </c>
      <c r="I302" s="246"/>
      <c r="J302" s="242"/>
      <c r="K302" s="242"/>
      <c r="L302" s="247"/>
      <c r="M302" s="248"/>
      <c r="N302" s="249"/>
      <c r="O302" s="249"/>
      <c r="P302" s="249"/>
      <c r="Q302" s="249"/>
      <c r="R302" s="249"/>
      <c r="S302" s="249"/>
      <c r="T302" s="250"/>
      <c r="U302" s="14"/>
      <c r="V302" s="14"/>
      <c r="W302" s="14"/>
      <c r="X302" s="14"/>
      <c r="Y302" s="14"/>
      <c r="Z302" s="14"/>
      <c r="AA302" s="14"/>
      <c r="AB302" s="14"/>
      <c r="AC302" s="14"/>
      <c r="AD302" s="14"/>
      <c r="AE302" s="14"/>
      <c r="AT302" s="251" t="s">
        <v>191</v>
      </c>
      <c r="AU302" s="251" t="s">
        <v>81</v>
      </c>
      <c r="AV302" s="14" t="s">
        <v>81</v>
      </c>
      <c r="AW302" s="14" t="s">
        <v>33</v>
      </c>
      <c r="AX302" s="14" t="s">
        <v>72</v>
      </c>
      <c r="AY302" s="251" t="s">
        <v>116</v>
      </c>
    </row>
    <row r="303" s="14" customFormat="1">
      <c r="A303" s="14"/>
      <c r="B303" s="241"/>
      <c r="C303" s="242"/>
      <c r="D303" s="229" t="s">
        <v>191</v>
      </c>
      <c r="E303" s="243" t="s">
        <v>19</v>
      </c>
      <c r="F303" s="244" t="s">
        <v>484</v>
      </c>
      <c r="G303" s="242"/>
      <c r="H303" s="245">
        <v>5.9199999999999999</v>
      </c>
      <c r="I303" s="246"/>
      <c r="J303" s="242"/>
      <c r="K303" s="242"/>
      <c r="L303" s="247"/>
      <c r="M303" s="248"/>
      <c r="N303" s="249"/>
      <c r="O303" s="249"/>
      <c r="P303" s="249"/>
      <c r="Q303" s="249"/>
      <c r="R303" s="249"/>
      <c r="S303" s="249"/>
      <c r="T303" s="250"/>
      <c r="U303" s="14"/>
      <c r="V303" s="14"/>
      <c r="W303" s="14"/>
      <c r="X303" s="14"/>
      <c r="Y303" s="14"/>
      <c r="Z303" s="14"/>
      <c r="AA303" s="14"/>
      <c r="AB303" s="14"/>
      <c r="AC303" s="14"/>
      <c r="AD303" s="14"/>
      <c r="AE303" s="14"/>
      <c r="AT303" s="251" t="s">
        <v>191</v>
      </c>
      <c r="AU303" s="251" t="s">
        <v>81</v>
      </c>
      <c r="AV303" s="14" t="s">
        <v>81</v>
      </c>
      <c r="AW303" s="14" t="s">
        <v>33</v>
      </c>
      <c r="AX303" s="14" t="s">
        <v>72</v>
      </c>
      <c r="AY303" s="251" t="s">
        <v>116</v>
      </c>
    </row>
    <row r="304" s="14" customFormat="1">
      <c r="A304" s="14"/>
      <c r="B304" s="241"/>
      <c r="C304" s="242"/>
      <c r="D304" s="229" t="s">
        <v>191</v>
      </c>
      <c r="E304" s="243" t="s">
        <v>19</v>
      </c>
      <c r="F304" s="244" t="s">
        <v>485</v>
      </c>
      <c r="G304" s="242"/>
      <c r="H304" s="245">
        <v>26.640000000000001</v>
      </c>
      <c r="I304" s="246"/>
      <c r="J304" s="242"/>
      <c r="K304" s="242"/>
      <c r="L304" s="247"/>
      <c r="M304" s="248"/>
      <c r="N304" s="249"/>
      <c r="O304" s="249"/>
      <c r="P304" s="249"/>
      <c r="Q304" s="249"/>
      <c r="R304" s="249"/>
      <c r="S304" s="249"/>
      <c r="T304" s="250"/>
      <c r="U304" s="14"/>
      <c r="V304" s="14"/>
      <c r="W304" s="14"/>
      <c r="X304" s="14"/>
      <c r="Y304" s="14"/>
      <c r="Z304" s="14"/>
      <c r="AA304" s="14"/>
      <c r="AB304" s="14"/>
      <c r="AC304" s="14"/>
      <c r="AD304" s="14"/>
      <c r="AE304" s="14"/>
      <c r="AT304" s="251" t="s">
        <v>191</v>
      </c>
      <c r="AU304" s="251" t="s">
        <v>81</v>
      </c>
      <c r="AV304" s="14" t="s">
        <v>81</v>
      </c>
      <c r="AW304" s="14" t="s">
        <v>33</v>
      </c>
      <c r="AX304" s="14" t="s">
        <v>72</v>
      </c>
      <c r="AY304" s="251" t="s">
        <v>116</v>
      </c>
    </row>
    <row r="305" s="14" customFormat="1">
      <c r="A305" s="14"/>
      <c r="B305" s="241"/>
      <c r="C305" s="242"/>
      <c r="D305" s="229" t="s">
        <v>191</v>
      </c>
      <c r="E305" s="243" t="s">
        <v>19</v>
      </c>
      <c r="F305" s="244" t="s">
        <v>486</v>
      </c>
      <c r="G305" s="242"/>
      <c r="H305" s="245">
        <v>5.5999999999999996</v>
      </c>
      <c r="I305" s="246"/>
      <c r="J305" s="242"/>
      <c r="K305" s="242"/>
      <c r="L305" s="247"/>
      <c r="M305" s="248"/>
      <c r="N305" s="249"/>
      <c r="O305" s="249"/>
      <c r="P305" s="249"/>
      <c r="Q305" s="249"/>
      <c r="R305" s="249"/>
      <c r="S305" s="249"/>
      <c r="T305" s="250"/>
      <c r="U305" s="14"/>
      <c r="V305" s="14"/>
      <c r="W305" s="14"/>
      <c r="X305" s="14"/>
      <c r="Y305" s="14"/>
      <c r="Z305" s="14"/>
      <c r="AA305" s="14"/>
      <c r="AB305" s="14"/>
      <c r="AC305" s="14"/>
      <c r="AD305" s="14"/>
      <c r="AE305" s="14"/>
      <c r="AT305" s="251" t="s">
        <v>191</v>
      </c>
      <c r="AU305" s="251" t="s">
        <v>81</v>
      </c>
      <c r="AV305" s="14" t="s">
        <v>81</v>
      </c>
      <c r="AW305" s="14" t="s">
        <v>33</v>
      </c>
      <c r="AX305" s="14" t="s">
        <v>72</v>
      </c>
      <c r="AY305" s="251" t="s">
        <v>116</v>
      </c>
    </row>
    <row r="306" s="14" customFormat="1">
      <c r="A306" s="14"/>
      <c r="B306" s="241"/>
      <c r="C306" s="242"/>
      <c r="D306" s="229" t="s">
        <v>191</v>
      </c>
      <c r="E306" s="243" t="s">
        <v>19</v>
      </c>
      <c r="F306" s="244" t="s">
        <v>487</v>
      </c>
      <c r="G306" s="242"/>
      <c r="H306" s="245">
        <v>7.2000000000000002</v>
      </c>
      <c r="I306" s="246"/>
      <c r="J306" s="242"/>
      <c r="K306" s="242"/>
      <c r="L306" s="247"/>
      <c r="M306" s="248"/>
      <c r="N306" s="249"/>
      <c r="O306" s="249"/>
      <c r="P306" s="249"/>
      <c r="Q306" s="249"/>
      <c r="R306" s="249"/>
      <c r="S306" s="249"/>
      <c r="T306" s="250"/>
      <c r="U306" s="14"/>
      <c r="V306" s="14"/>
      <c r="W306" s="14"/>
      <c r="X306" s="14"/>
      <c r="Y306" s="14"/>
      <c r="Z306" s="14"/>
      <c r="AA306" s="14"/>
      <c r="AB306" s="14"/>
      <c r="AC306" s="14"/>
      <c r="AD306" s="14"/>
      <c r="AE306" s="14"/>
      <c r="AT306" s="251" t="s">
        <v>191</v>
      </c>
      <c r="AU306" s="251" t="s">
        <v>81</v>
      </c>
      <c r="AV306" s="14" t="s">
        <v>81</v>
      </c>
      <c r="AW306" s="14" t="s">
        <v>33</v>
      </c>
      <c r="AX306" s="14" t="s">
        <v>72</v>
      </c>
      <c r="AY306" s="251" t="s">
        <v>116</v>
      </c>
    </row>
    <row r="307" s="14" customFormat="1">
      <c r="A307" s="14"/>
      <c r="B307" s="241"/>
      <c r="C307" s="242"/>
      <c r="D307" s="229" t="s">
        <v>191</v>
      </c>
      <c r="E307" s="243" t="s">
        <v>19</v>
      </c>
      <c r="F307" s="244" t="s">
        <v>487</v>
      </c>
      <c r="G307" s="242"/>
      <c r="H307" s="245">
        <v>7.2000000000000002</v>
      </c>
      <c r="I307" s="246"/>
      <c r="J307" s="242"/>
      <c r="K307" s="242"/>
      <c r="L307" s="247"/>
      <c r="M307" s="248"/>
      <c r="N307" s="249"/>
      <c r="O307" s="249"/>
      <c r="P307" s="249"/>
      <c r="Q307" s="249"/>
      <c r="R307" s="249"/>
      <c r="S307" s="249"/>
      <c r="T307" s="250"/>
      <c r="U307" s="14"/>
      <c r="V307" s="14"/>
      <c r="W307" s="14"/>
      <c r="X307" s="14"/>
      <c r="Y307" s="14"/>
      <c r="Z307" s="14"/>
      <c r="AA307" s="14"/>
      <c r="AB307" s="14"/>
      <c r="AC307" s="14"/>
      <c r="AD307" s="14"/>
      <c r="AE307" s="14"/>
      <c r="AT307" s="251" t="s">
        <v>191</v>
      </c>
      <c r="AU307" s="251" t="s">
        <v>81</v>
      </c>
      <c r="AV307" s="14" t="s">
        <v>81</v>
      </c>
      <c r="AW307" s="14" t="s">
        <v>33</v>
      </c>
      <c r="AX307" s="14" t="s">
        <v>72</v>
      </c>
      <c r="AY307" s="251" t="s">
        <v>116</v>
      </c>
    </row>
    <row r="308" s="14" customFormat="1">
      <c r="A308" s="14"/>
      <c r="B308" s="241"/>
      <c r="C308" s="242"/>
      <c r="D308" s="229" t="s">
        <v>191</v>
      </c>
      <c r="E308" s="243" t="s">
        <v>19</v>
      </c>
      <c r="F308" s="244" t="s">
        <v>488</v>
      </c>
      <c r="G308" s="242"/>
      <c r="H308" s="245">
        <v>2.7999999999999998</v>
      </c>
      <c r="I308" s="246"/>
      <c r="J308" s="242"/>
      <c r="K308" s="242"/>
      <c r="L308" s="247"/>
      <c r="M308" s="248"/>
      <c r="N308" s="249"/>
      <c r="O308" s="249"/>
      <c r="P308" s="249"/>
      <c r="Q308" s="249"/>
      <c r="R308" s="249"/>
      <c r="S308" s="249"/>
      <c r="T308" s="250"/>
      <c r="U308" s="14"/>
      <c r="V308" s="14"/>
      <c r="W308" s="14"/>
      <c r="X308" s="14"/>
      <c r="Y308" s="14"/>
      <c r="Z308" s="14"/>
      <c r="AA308" s="14"/>
      <c r="AB308" s="14"/>
      <c r="AC308" s="14"/>
      <c r="AD308" s="14"/>
      <c r="AE308" s="14"/>
      <c r="AT308" s="251" t="s">
        <v>191</v>
      </c>
      <c r="AU308" s="251" t="s">
        <v>81</v>
      </c>
      <c r="AV308" s="14" t="s">
        <v>81</v>
      </c>
      <c r="AW308" s="14" t="s">
        <v>33</v>
      </c>
      <c r="AX308" s="14" t="s">
        <v>72</v>
      </c>
      <c r="AY308" s="251" t="s">
        <v>116</v>
      </c>
    </row>
    <row r="309" s="14" customFormat="1">
      <c r="A309" s="14"/>
      <c r="B309" s="241"/>
      <c r="C309" s="242"/>
      <c r="D309" s="229" t="s">
        <v>191</v>
      </c>
      <c r="E309" s="243" t="s">
        <v>19</v>
      </c>
      <c r="F309" s="244" t="s">
        <v>489</v>
      </c>
      <c r="G309" s="242"/>
      <c r="H309" s="245">
        <v>3</v>
      </c>
      <c r="I309" s="246"/>
      <c r="J309" s="242"/>
      <c r="K309" s="242"/>
      <c r="L309" s="247"/>
      <c r="M309" s="248"/>
      <c r="N309" s="249"/>
      <c r="O309" s="249"/>
      <c r="P309" s="249"/>
      <c r="Q309" s="249"/>
      <c r="R309" s="249"/>
      <c r="S309" s="249"/>
      <c r="T309" s="250"/>
      <c r="U309" s="14"/>
      <c r="V309" s="14"/>
      <c r="W309" s="14"/>
      <c r="X309" s="14"/>
      <c r="Y309" s="14"/>
      <c r="Z309" s="14"/>
      <c r="AA309" s="14"/>
      <c r="AB309" s="14"/>
      <c r="AC309" s="14"/>
      <c r="AD309" s="14"/>
      <c r="AE309" s="14"/>
      <c r="AT309" s="251" t="s">
        <v>191</v>
      </c>
      <c r="AU309" s="251" t="s">
        <v>81</v>
      </c>
      <c r="AV309" s="14" t="s">
        <v>81</v>
      </c>
      <c r="AW309" s="14" t="s">
        <v>33</v>
      </c>
      <c r="AX309" s="14" t="s">
        <v>72</v>
      </c>
      <c r="AY309" s="251" t="s">
        <v>116</v>
      </c>
    </row>
    <row r="310" s="14" customFormat="1">
      <c r="A310" s="14"/>
      <c r="B310" s="241"/>
      <c r="C310" s="242"/>
      <c r="D310" s="229" t="s">
        <v>191</v>
      </c>
      <c r="E310" s="243" t="s">
        <v>19</v>
      </c>
      <c r="F310" s="244" t="s">
        <v>490</v>
      </c>
      <c r="G310" s="242"/>
      <c r="H310" s="245">
        <v>4</v>
      </c>
      <c r="I310" s="246"/>
      <c r="J310" s="242"/>
      <c r="K310" s="242"/>
      <c r="L310" s="247"/>
      <c r="M310" s="248"/>
      <c r="N310" s="249"/>
      <c r="O310" s="249"/>
      <c r="P310" s="249"/>
      <c r="Q310" s="249"/>
      <c r="R310" s="249"/>
      <c r="S310" s="249"/>
      <c r="T310" s="250"/>
      <c r="U310" s="14"/>
      <c r="V310" s="14"/>
      <c r="W310" s="14"/>
      <c r="X310" s="14"/>
      <c r="Y310" s="14"/>
      <c r="Z310" s="14"/>
      <c r="AA310" s="14"/>
      <c r="AB310" s="14"/>
      <c r="AC310" s="14"/>
      <c r="AD310" s="14"/>
      <c r="AE310" s="14"/>
      <c r="AT310" s="251" t="s">
        <v>191</v>
      </c>
      <c r="AU310" s="251" t="s">
        <v>81</v>
      </c>
      <c r="AV310" s="14" t="s">
        <v>81</v>
      </c>
      <c r="AW310" s="14" t="s">
        <v>33</v>
      </c>
      <c r="AX310" s="14" t="s">
        <v>72</v>
      </c>
      <c r="AY310" s="251" t="s">
        <v>116</v>
      </c>
    </row>
    <row r="311" s="14" customFormat="1">
      <c r="A311" s="14"/>
      <c r="B311" s="241"/>
      <c r="C311" s="242"/>
      <c r="D311" s="229" t="s">
        <v>191</v>
      </c>
      <c r="E311" s="243" t="s">
        <v>19</v>
      </c>
      <c r="F311" s="244" t="s">
        <v>491</v>
      </c>
      <c r="G311" s="242"/>
      <c r="H311" s="245">
        <v>4.4000000000000004</v>
      </c>
      <c r="I311" s="246"/>
      <c r="J311" s="242"/>
      <c r="K311" s="242"/>
      <c r="L311" s="247"/>
      <c r="M311" s="248"/>
      <c r="N311" s="249"/>
      <c r="O311" s="249"/>
      <c r="P311" s="249"/>
      <c r="Q311" s="249"/>
      <c r="R311" s="249"/>
      <c r="S311" s="249"/>
      <c r="T311" s="250"/>
      <c r="U311" s="14"/>
      <c r="V311" s="14"/>
      <c r="W311" s="14"/>
      <c r="X311" s="14"/>
      <c r="Y311" s="14"/>
      <c r="Z311" s="14"/>
      <c r="AA311" s="14"/>
      <c r="AB311" s="14"/>
      <c r="AC311" s="14"/>
      <c r="AD311" s="14"/>
      <c r="AE311" s="14"/>
      <c r="AT311" s="251" t="s">
        <v>191</v>
      </c>
      <c r="AU311" s="251" t="s">
        <v>81</v>
      </c>
      <c r="AV311" s="14" t="s">
        <v>81</v>
      </c>
      <c r="AW311" s="14" t="s">
        <v>33</v>
      </c>
      <c r="AX311" s="14" t="s">
        <v>72</v>
      </c>
      <c r="AY311" s="251" t="s">
        <v>116</v>
      </c>
    </row>
    <row r="312" s="14" customFormat="1">
      <c r="A312" s="14"/>
      <c r="B312" s="241"/>
      <c r="C312" s="242"/>
      <c r="D312" s="229" t="s">
        <v>191</v>
      </c>
      <c r="E312" s="243" t="s">
        <v>19</v>
      </c>
      <c r="F312" s="244" t="s">
        <v>492</v>
      </c>
      <c r="G312" s="242"/>
      <c r="H312" s="245">
        <v>3.7999999999999998</v>
      </c>
      <c r="I312" s="246"/>
      <c r="J312" s="242"/>
      <c r="K312" s="242"/>
      <c r="L312" s="247"/>
      <c r="M312" s="248"/>
      <c r="N312" s="249"/>
      <c r="O312" s="249"/>
      <c r="P312" s="249"/>
      <c r="Q312" s="249"/>
      <c r="R312" s="249"/>
      <c r="S312" s="249"/>
      <c r="T312" s="250"/>
      <c r="U312" s="14"/>
      <c r="V312" s="14"/>
      <c r="W312" s="14"/>
      <c r="X312" s="14"/>
      <c r="Y312" s="14"/>
      <c r="Z312" s="14"/>
      <c r="AA312" s="14"/>
      <c r="AB312" s="14"/>
      <c r="AC312" s="14"/>
      <c r="AD312" s="14"/>
      <c r="AE312" s="14"/>
      <c r="AT312" s="251" t="s">
        <v>191</v>
      </c>
      <c r="AU312" s="251" t="s">
        <v>81</v>
      </c>
      <c r="AV312" s="14" t="s">
        <v>81</v>
      </c>
      <c r="AW312" s="14" t="s">
        <v>33</v>
      </c>
      <c r="AX312" s="14" t="s">
        <v>72</v>
      </c>
      <c r="AY312" s="251" t="s">
        <v>116</v>
      </c>
    </row>
    <row r="313" s="14" customFormat="1">
      <c r="A313" s="14"/>
      <c r="B313" s="241"/>
      <c r="C313" s="242"/>
      <c r="D313" s="229" t="s">
        <v>191</v>
      </c>
      <c r="E313" s="243" t="s">
        <v>19</v>
      </c>
      <c r="F313" s="244" t="s">
        <v>493</v>
      </c>
      <c r="G313" s="242"/>
      <c r="H313" s="245">
        <v>102.33</v>
      </c>
      <c r="I313" s="246"/>
      <c r="J313" s="242"/>
      <c r="K313" s="242"/>
      <c r="L313" s="247"/>
      <c r="M313" s="248"/>
      <c r="N313" s="249"/>
      <c r="O313" s="249"/>
      <c r="P313" s="249"/>
      <c r="Q313" s="249"/>
      <c r="R313" s="249"/>
      <c r="S313" s="249"/>
      <c r="T313" s="250"/>
      <c r="U313" s="14"/>
      <c r="V313" s="14"/>
      <c r="W313" s="14"/>
      <c r="X313" s="14"/>
      <c r="Y313" s="14"/>
      <c r="Z313" s="14"/>
      <c r="AA313" s="14"/>
      <c r="AB313" s="14"/>
      <c r="AC313" s="14"/>
      <c r="AD313" s="14"/>
      <c r="AE313" s="14"/>
      <c r="AT313" s="251" t="s">
        <v>191</v>
      </c>
      <c r="AU313" s="251" t="s">
        <v>81</v>
      </c>
      <c r="AV313" s="14" t="s">
        <v>81</v>
      </c>
      <c r="AW313" s="14" t="s">
        <v>33</v>
      </c>
      <c r="AX313" s="14" t="s">
        <v>72</v>
      </c>
      <c r="AY313" s="251" t="s">
        <v>116</v>
      </c>
    </row>
    <row r="314" s="15" customFormat="1">
      <c r="A314" s="15"/>
      <c r="B314" s="262"/>
      <c r="C314" s="263"/>
      <c r="D314" s="229" t="s">
        <v>191</v>
      </c>
      <c r="E314" s="264" t="s">
        <v>19</v>
      </c>
      <c r="F314" s="265" t="s">
        <v>275</v>
      </c>
      <c r="G314" s="263"/>
      <c r="H314" s="266">
        <v>262.15000000000003</v>
      </c>
      <c r="I314" s="267"/>
      <c r="J314" s="263"/>
      <c r="K314" s="263"/>
      <c r="L314" s="268"/>
      <c r="M314" s="269"/>
      <c r="N314" s="270"/>
      <c r="O314" s="270"/>
      <c r="P314" s="270"/>
      <c r="Q314" s="270"/>
      <c r="R314" s="270"/>
      <c r="S314" s="270"/>
      <c r="T314" s="271"/>
      <c r="U314" s="15"/>
      <c r="V314" s="15"/>
      <c r="W314" s="15"/>
      <c r="X314" s="15"/>
      <c r="Y314" s="15"/>
      <c r="Z314" s="15"/>
      <c r="AA314" s="15"/>
      <c r="AB314" s="15"/>
      <c r="AC314" s="15"/>
      <c r="AD314" s="15"/>
      <c r="AE314" s="15"/>
      <c r="AT314" s="272" t="s">
        <v>191</v>
      </c>
      <c r="AU314" s="272" t="s">
        <v>81</v>
      </c>
      <c r="AV314" s="15" t="s">
        <v>135</v>
      </c>
      <c r="AW314" s="15" t="s">
        <v>33</v>
      </c>
      <c r="AX314" s="15" t="s">
        <v>79</v>
      </c>
      <c r="AY314" s="272" t="s">
        <v>116</v>
      </c>
    </row>
    <row r="315" s="2" customFormat="1" ht="16.5" customHeight="1">
      <c r="A315" s="40"/>
      <c r="B315" s="41"/>
      <c r="C315" s="252" t="s">
        <v>494</v>
      </c>
      <c r="D315" s="252" t="s">
        <v>242</v>
      </c>
      <c r="E315" s="253" t="s">
        <v>495</v>
      </c>
      <c r="F315" s="254" t="s">
        <v>496</v>
      </c>
      <c r="G315" s="255" t="s">
        <v>250</v>
      </c>
      <c r="H315" s="256">
        <v>301.47300000000001</v>
      </c>
      <c r="I315" s="257"/>
      <c r="J315" s="258">
        <f>ROUND(I315*H315,2)</f>
        <v>0</v>
      </c>
      <c r="K315" s="254" t="s">
        <v>196</v>
      </c>
      <c r="L315" s="259"/>
      <c r="M315" s="260" t="s">
        <v>19</v>
      </c>
      <c r="N315" s="261" t="s">
        <v>43</v>
      </c>
      <c r="O315" s="86"/>
      <c r="P315" s="215">
        <f>O315*H315</f>
        <v>0</v>
      </c>
      <c r="Q315" s="215">
        <v>3.0000000000000001E-05</v>
      </c>
      <c r="R315" s="215">
        <f>Q315*H315</f>
        <v>0.0090441900000000006</v>
      </c>
      <c r="S315" s="215">
        <v>0</v>
      </c>
      <c r="T315" s="216">
        <f>S315*H315</f>
        <v>0</v>
      </c>
      <c r="U315" s="40"/>
      <c r="V315" s="40"/>
      <c r="W315" s="40"/>
      <c r="X315" s="40"/>
      <c r="Y315" s="40"/>
      <c r="Z315" s="40"/>
      <c r="AA315" s="40"/>
      <c r="AB315" s="40"/>
      <c r="AC315" s="40"/>
      <c r="AD315" s="40"/>
      <c r="AE315" s="40"/>
      <c r="AR315" s="217" t="s">
        <v>154</v>
      </c>
      <c r="AT315" s="217" t="s">
        <v>242</v>
      </c>
      <c r="AU315" s="217" t="s">
        <v>81</v>
      </c>
      <c r="AY315" s="19" t="s">
        <v>116</v>
      </c>
      <c r="BE315" s="218">
        <f>IF(N315="základní",J315,0)</f>
        <v>0</v>
      </c>
      <c r="BF315" s="218">
        <f>IF(N315="snížená",J315,0)</f>
        <v>0</v>
      </c>
      <c r="BG315" s="218">
        <f>IF(N315="zákl. přenesená",J315,0)</f>
        <v>0</v>
      </c>
      <c r="BH315" s="218">
        <f>IF(N315="sníž. přenesená",J315,0)</f>
        <v>0</v>
      </c>
      <c r="BI315" s="218">
        <f>IF(N315="nulová",J315,0)</f>
        <v>0</v>
      </c>
      <c r="BJ315" s="19" t="s">
        <v>79</v>
      </c>
      <c r="BK315" s="218">
        <f>ROUND(I315*H315,2)</f>
        <v>0</v>
      </c>
      <c r="BL315" s="19" t="s">
        <v>135</v>
      </c>
      <c r="BM315" s="217" t="s">
        <v>497</v>
      </c>
    </row>
    <row r="316" s="14" customFormat="1">
      <c r="A316" s="14"/>
      <c r="B316" s="241"/>
      <c r="C316" s="242"/>
      <c r="D316" s="229" t="s">
        <v>191</v>
      </c>
      <c r="E316" s="242"/>
      <c r="F316" s="244" t="s">
        <v>498</v>
      </c>
      <c r="G316" s="242"/>
      <c r="H316" s="245">
        <v>301.47300000000001</v>
      </c>
      <c r="I316" s="246"/>
      <c r="J316" s="242"/>
      <c r="K316" s="242"/>
      <c r="L316" s="247"/>
      <c r="M316" s="248"/>
      <c r="N316" s="249"/>
      <c r="O316" s="249"/>
      <c r="P316" s="249"/>
      <c r="Q316" s="249"/>
      <c r="R316" s="249"/>
      <c r="S316" s="249"/>
      <c r="T316" s="250"/>
      <c r="U316" s="14"/>
      <c r="V316" s="14"/>
      <c r="W316" s="14"/>
      <c r="X316" s="14"/>
      <c r="Y316" s="14"/>
      <c r="Z316" s="14"/>
      <c r="AA316" s="14"/>
      <c r="AB316" s="14"/>
      <c r="AC316" s="14"/>
      <c r="AD316" s="14"/>
      <c r="AE316" s="14"/>
      <c r="AT316" s="251" t="s">
        <v>191</v>
      </c>
      <c r="AU316" s="251" t="s">
        <v>81</v>
      </c>
      <c r="AV316" s="14" t="s">
        <v>81</v>
      </c>
      <c r="AW316" s="14" t="s">
        <v>4</v>
      </c>
      <c r="AX316" s="14" t="s">
        <v>79</v>
      </c>
      <c r="AY316" s="251" t="s">
        <v>116</v>
      </c>
    </row>
    <row r="317" s="2" customFormat="1" ht="33" customHeight="1">
      <c r="A317" s="40"/>
      <c r="B317" s="41"/>
      <c r="C317" s="206" t="s">
        <v>499</v>
      </c>
      <c r="D317" s="206" t="s">
        <v>119</v>
      </c>
      <c r="E317" s="207" t="s">
        <v>500</v>
      </c>
      <c r="F317" s="208" t="s">
        <v>501</v>
      </c>
      <c r="G317" s="209" t="s">
        <v>250</v>
      </c>
      <c r="H317" s="210">
        <v>215.57499999999999</v>
      </c>
      <c r="I317" s="211"/>
      <c r="J317" s="212">
        <f>ROUND(I317*H317,2)</f>
        <v>0</v>
      </c>
      <c r="K317" s="208" t="s">
        <v>196</v>
      </c>
      <c r="L317" s="46"/>
      <c r="M317" s="213" t="s">
        <v>19</v>
      </c>
      <c r="N317" s="214" t="s">
        <v>43</v>
      </c>
      <c r="O317" s="86"/>
      <c r="P317" s="215">
        <f>O317*H317</f>
        <v>0</v>
      </c>
      <c r="Q317" s="215">
        <v>0</v>
      </c>
      <c r="R317" s="215">
        <f>Q317*H317</f>
        <v>0</v>
      </c>
      <c r="S317" s="215">
        <v>0</v>
      </c>
      <c r="T317" s="216">
        <f>S317*H317</f>
        <v>0</v>
      </c>
      <c r="U317" s="40"/>
      <c r="V317" s="40"/>
      <c r="W317" s="40"/>
      <c r="X317" s="40"/>
      <c r="Y317" s="40"/>
      <c r="Z317" s="40"/>
      <c r="AA317" s="40"/>
      <c r="AB317" s="40"/>
      <c r="AC317" s="40"/>
      <c r="AD317" s="40"/>
      <c r="AE317" s="40"/>
      <c r="AR317" s="217" t="s">
        <v>135</v>
      </c>
      <c r="AT317" s="217" t="s">
        <v>119</v>
      </c>
      <c r="AU317" s="217" t="s">
        <v>81</v>
      </c>
      <c r="AY317" s="19" t="s">
        <v>116</v>
      </c>
      <c r="BE317" s="218">
        <f>IF(N317="základní",J317,0)</f>
        <v>0</v>
      </c>
      <c r="BF317" s="218">
        <f>IF(N317="snížená",J317,0)</f>
        <v>0</v>
      </c>
      <c r="BG317" s="218">
        <f>IF(N317="zákl. přenesená",J317,0)</f>
        <v>0</v>
      </c>
      <c r="BH317" s="218">
        <f>IF(N317="sníž. přenesená",J317,0)</f>
        <v>0</v>
      </c>
      <c r="BI317" s="218">
        <f>IF(N317="nulová",J317,0)</f>
        <v>0</v>
      </c>
      <c r="BJ317" s="19" t="s">
        <v>79</v>
      </c>
      <c r="BK317" s="218">
        <f>ROUND(I317*H317,2)</f>
        <v>0</v>
      </c>
      <c r="BL317" s="19" t="s">
        <v>135</v>
      </c>
      <c r="BM317" s="217" t="s">
        <v>502</v>
      </c>
    </row>
    <row r="318" s="2" customFormat="1">
      <c r="A318" s="40"/>
      <c r="B318" s="41"/>
      <c r="C318" s="42"/>
      <c r="D318" s="224" t="s">
        <v>187</v>
      </c>
      <c r="E318" s="42"/>
      <c r="F318" s="225" t="s">
        <v>503</v>
      </c>
      <c r="G318" s="42"/>
      <c r="H318" s="42"/>
      <c r="I318" s="226"/>
      <c r="J318" s="42"/>
      <c r="K318" s="42"/>
      <c r="L318" s="46"/>
      <c r="M318" s="227"/>
      <c r="N318" s="228"/>
      <c r="O318" s="86"/>
      <c r="P318" s="86"/>
      <c r="Q318" s="86"/>
      <c r="R318" s="86"/>
      <c r="S318" s="86"/>
      <c r="T318" s="87"/>
      <c r="U318" s="40"/>
      <c r="V318" s="40"/>
      <c r="W318" s="40"/>
      <c r="X318" s="40"/>
      <c r="Y318" s="40"/>
      <c r="Z318" s="40"/>
      <c r="AA318" s="40"/>
      <c r="AB318" s="40"/>
      <c r="AC318" s="40"/>
      <c r="AD318" s="40"/>
      <c r="AE318" s="40"/>
      <c r="AT318" s="19" t="s">
        <v>187</v>
      </c>
      <c r="AU318" s="19" t="s">
        <v>81</v>
      </c>
    </row>
    <row r="319" s="2" customFormat="1">
      <c r="A319" s="40"/>
      <c r="B319" s="41"/>
      <c r="C319" s="42"/>
      <c r="D319" s="229" t="s">
        <v>189</v>
      </c>
      <c r="E319" s="42"/>
      <c r="F319" s="230" t="s">
        <v>480</v>
      </c>
      <c r="G319" s="42"/>
      <c r="H319" s="42"/>
      <c r="I319" s="226"/>
      <c r="J319" s="42"/>
      <c r="K319" s="42"/>
      <c r="L319" s="46"/>
      <c r="M319" s="227"/>
      <c r="N319" s="228"/>
      <c r="O319" s="86"/>
      <c r="P319" s="86"/>
      <c r="Q319" s="86"/>
      <c r="R319" s="86"/>
      <c r="S319" s="86"/>
      <c r="T319" s="87"/>
      <c r="U319" s="40"/>
      <c r="V319" s="40"/>
      <c r="W319" s="40"/>
      <c r="X319" s="40"/>
      <c r="Y319" s="40"/>
      <c r="Z319" s="40"/>
      <c r="AA319" s="40"/>
      <c r="AB319" s="40"/>
      <c r="AC319" s="40"/>
      <c r="AD319" s="40"/>
      <c r="AE319" s="40"/>
      <c r="AT319" s="19" t="s">
        <v>189</v>
      </c>
      <c r="AU319" s="19" t="s">
        <v>81</v>
      </c>
    </row>
    <row r="320" s="14" customFormat="1">
      <c r="A320" s="14"/>
      <c r="B320" s="241"/>
      <c r="C320" s="242"/>
      <c r="D320" s="229" t="s">
        <v>191</v>
      </c>
      <c r="E320" s="243" t="s">
        <v>19</v>
      </c>
      <c r="F320" s="244" t="s">
        <v>504</v>
      </c>
      <c r="G320" s="242"/>
      <c r="H320" s="245">
        <v>7.46</v>
      </c>
      <c r="I320" s="246"/>
      <c r="J320" s="242"/>
      <c r="K320" s="242"/>
      <c r="L320" s="247"/>
      <c r="M320" s="248"/>
      <c r="N320" s="249"/>
      <c r="O320" s="249"/>
      <c r="P320" s="249"/>
      <c r="Q320" s="249"/>
      <c r="R320" s="249"/>
      <c r="S320" s="249"/>
      <c r="T320" s="250"/>
      <c r="U320" s="14"/>
      <c r="V320" s="14"/>
      <c r="W320" s="14"/>
      <c r="X320" s="14"/>
      <c r="Y320" s="14"/>
      <c r="Z320" s="14"/>
      <c r="AA320" s="14"/>
      <c r="AB320" s="14"/>
      <c r="AC320" s="14"/>
      <c r="AD320" s="14"/>
      <c r="AE320" s="14"/>
      <c r="AT320" s="251" t="s">
        <v>191</v>
      </c>
      <c r="AU320" s="251" t="s">
        <v>81</v>
      </c>
      <c r="AV320" s="14" t="s">
        <v>81</v>
      </c>
      <c r="AW320" s="14" t="s">
        <v>33</v>
      </c>
      <c r="AX320" s="14" t="s">
        <v>72</v>
      </c>
      <c r="AY320" s="251" t="s">
        <v>116</v>
      </c>
    </row>
    <row r="321" s="14" customFormat="1">
      <c r="A321" s="14"/>
      <c r="B321" s="241"/>
      <c r="C321" s="242"/>
      <c r="D321" s="229" t="s">
        <v>191</v>
      </c>
      <c r="E321" s="243" t="s">
        <v>19</v>
      </c>
      <c r="F321" s="244" t="s">
        <v>505</v>
      </c>
      <c r="G321" s="242"/>
      <c r="H321" s="245">
        <v>100</v>
      </c>
      <c r="I321" s="246"/>
      <c r="J321" s="242"/>
      <c r="K321" s="242"/>
      <c r="L321" s="247"/>
      <c r="M321" s="248"/>
      <c r="N321" s="249"/>
      <c r="O321" s="249"/>
      <c r="P321" s="249"/>
      <c r="Q321" s="249"/>
      <c r="R321" s="249"/>
      <c r="S321" s="249"/>
      <c r="T321" s="250"/>
      <c r="U321" s="14"/>
      <c r="V321" s="14"/>
      <c r="W321" s="14"/>
      <c r="X321" s="14"/>
      <c r="Y321" s="14"/>
      <c r="Z321" s="14"/>
      <c r="AA321" s="14"/>
      <c r="AB321" s="14"/>
      <c r="AC321" s="14"/>
      <c r="AD321" s="14"/>
      <c r="AE321" s="14"/>
      <c r="AT321" s="251" t="s">
        <v>191</v>
      </c>
      <c r="AU321" s="251" t="s">
        <v>81</v>
      </c>
      <c r="AV321" s="14" t="s">
        <v>81</v>
      </c>
      <c r="AW321" s="14" t="s">
        <v>33</v>
      </c>
      <c r="AX321" s="14" t="s">
        <v>72</v>
      </c>
      <c r="AY321" s="251" t="s">
        <v>116</v>
      </c>
    </row>
    <row r="322" s="14" customFormat="1">
      <c r="A322" s="14"/>
      <c r="B322" s="241"/>
      <c r="C322" s="242"/>
      <c r="D322" s="229" t="s">
        <v>191</v>
      </c>
      <c r="E322" s="243" t="s">
        <v>19</v>
      </c>
      <c r="F322" s="244" t="s">
        <v>506</v>
      </c>
      <c r="G322" s="242"/>
      <c r="H322" s="245">
        <v>9.3000000000000007</v>
      </c>
      <c r="I322" s="246"/>
      <c r="J322" s="242"/>
      <c r="K322" s="242"/>
      <c r="L322" s="247"/>
      <c r="M322" s="248"/>
      <c r="N322" s="249"/>
      <c r="O322" s="249"/>
      <c r="P322" s="249"/>
      <c r="Q322" s="249"/>
      <c r="R322" s="249"/>
      <c r="S322" s="249"/>
      <c r="T322" s="250"/>
      <c r="U322" s="14"/>
      <c r="V322" s="14"/>
      <c r="W322" s="14"/>
      <c r="X322" s="14"/>
      <c r="Y322" s="14"/>
      <c r="Z322" s="14"/>
      <c r="AA322" s="14"/>
      <c r="AB322" s="14"/>
      <c r="AC322" s="14"/>
      <c r="AD322" s="14"/>
      <c r="AE322" s="14"/>
      <c r="AT322" s="251" t="s">
        <v>191</v>
      </c>
      <c r="AU322" s="251" t="s">
        <v>81</v>
      </c>
      <c r="AV322" s="14" t="s">
        <v>81</v>
      </c>
      <c r="AW322" s="14" t="s">
        <v>33</v>
      </c>
      <c r="AX322" s="14" t="s">
        <v>72</v>
      </c>
      <c r="AY322" s="251" t="s">
        <v>116</v>
      </c>
    </row>
    <row r="323" s="14" customFormat="1">
      <c r="A323" s="14"/>
      <c r="B323" s="241"/>
      <c r="C323" s="242"/>
      <c r="D323" s="229" t="s">
        <v>191</v>
      </c>
      <c r="E323" s="243" t="s">
        <v>19</v>
      </c>
      <c r="F323" s="244" t="s">
        <v>507</v>
      </c>
      <c r="G323" s="242"/>
      <c r="H323" s="245">
        <v>10.82</v>
      </c>
      <c r="I323" s="246"/>
      <c r="J323" s="242"/>
      <c r="K323" s="242"/>
      <c r="L323" s="247"/>
      <c r="M323" s="248"/>
      <c r="N323" s="249"/>
      <c r="O323" s="249"/>
      <c r="P323" s="249"/>
      <c r="Q323" s="249"/>
      <c r="R323" s="249"/>
      <c r="S323" s="249"/>
      <c r="T323" s="250"/>
      <c r="U323" s="14"/>
      <c r="V323" s="14"/>
      <c r="W323" s="14"/>
      <c r="X323" s="14"/>
      <c r="Y323" s="14"/>
      <c r="Z323" s="14"/>
      <c r="AA323" s="14"/>
      <c r="AB323" s="14"/>
      <c r="AC323" s="14"/>
      <c r="AD323" s="14"/>
      <c r="AE323" s="14"/>
      <c r="AT323" s="251" t="s">
        <v>191</v>
      </c>
      <c r="AU323" s="251" t="s">
        <v>81</v>
      </c>
      <c r="AV323" s="14" t="s">
        <v>81</v>
      </c>
      <c r="AW323" s="14" t="s">
        <v>33</v>
      </c>
      <c r="AX323" s="14" t="s">
        <v>72</v>
      </c>
      <c r="AY323" s="251" t="s">
        <v>116</v>
      </c>
    </row>
    <row r="324" s="14" customFormat="1">
      <c r="A324" s="14"/>
      <c r="B324" s="241"/>
      <c r="C324" s="242"/>
      <c r="D324" s="229" t="s">
        <v>191</v>
      </c>
      <c r="E324" s="243" t="s">
        <v>19</v>
      </c>
      <c r="F324" s="244" t="s">
        <v>508</v>
      </c>
      <c r="G324" s="242"/>
      <c r="H324" s="245">
        <v>35.640000000000001</v>
      </c>
      <c r="I324" s="246"/>
      <c r="J324" s="242"/>
      <c r="K324" s="242"/>
      <c r="L324" s="247"/>
      <c r="M324" s="248"/>
      <c r="N324" s="249"/>
      <c r="O324" s="249"/>
      <c r="P324" s="249"/>
      <c r="Q324" s="249"/>
      <c r="R324" s="249"/>
      <c r="S324" s="249"/>
      <c r="T324" s="250"/>
      <c r="U324" s="14"/>
      <c r="V324" s="14"/>
      <c r="W324" s="14"/>
      <c r="X324" s="14"/>
      <c r="Y324" s="14"/>
      <c r="Z324" s="14"/>
      <c r="AA324" s="14"/>
      <c r="AB324" s="14"/>
      <c r="AC324" s="14"/>
      <c r="AD324" s="14"/>
      <c r="AE324" s="14"/>
      <c r="AT324" s="251" t="s">
        <v>191</v>
      </c>
      <c r="AU324" s="251" t="s">
        <v>81</v>
      </c>
      <c r="AV324" s="14" t="s">
        <v>81</v>
      </c>
      <c r="AW324" s="14" t="s">
        <v>33</v>
      </c>
      <c r="AX324" s="14" t="s">
        <v>72</v>
      </c>
      <c r="AY324" s="251" t="s">
        <v>116</v>
      </c>
    </row>
    <row r="325" s="14" customFormat="1">
      <c r="A325" s="14"/>
      <c r="B325" s="241"/>
      <c r="C325" s="242"/>
      <c r="D325" s="229" t="s">
        <v>191</v>
      </c>
      <c r="E325" s="243" t="s">
        <v>19</v>
      </c>
      <c r="F325" s="244" t="s">
        <v>509</v>
      </c>
      <c r="G325" s="242"/>
      <c r="H325" s="245">
        <v>10</v>
      </c>
      <c r="I325" s="246"/>
      <c r="J325" s="242"/>
      <c r="K325" s="242"/>
      <c r="L325" s="247"/>
      <c r="M325" s="248"/>
      <c r="N325" s="249"/>
      <c r="O325" s="249"/>
      <c r="P325" s="249"/>
      <c r="Q325" s="249"/>
      <c r="R325" s="249"/>
      <c r="S325" s="249"/>
      <c r="T325" s="250"/>
      <c r="U325" s="14"/>
      <c r="V325" s="14"/>
      <c r="W325" s="14"/>
      <c r="X325" s="14"/>
      <c r="Y325" s="14"/>
      <c r="Z325" s="14"/>
      <c r="AA325" s="14"/>
      <c r="AB325" s="14"/>
      <c r="AC325" s="14"/>
      <c r="AD325" s="14"/>
      <c r="AE325" s="14"/>
      <c r="AT325" s="251" t="s">
        <v>191</v>
      </c>
      <c r="AU325" s="251" t="s">
        <v>81</v>
      </c>
      <c r="AV325" s="14" t="s">
        <v>81</v>
      </c>
      <c r="AW325" s="14" t="s">
        <v>33</v>
      </c>
      <c r="AX325" s="14" t="s">
        <v>72</v>
      </c>
      <c r="AY325" s="251" t="s">
        <v>116</v>
      </c>
    </row>
    <row r="326" s="14" customFormat="1">
      <c r="A326" s="14"/>
      <c r="B326" s="241"/>
      <c r="C326" s="242"/>
      <c r="D326" s="229" t="s">
        <v>191</v>
      </c>
      <c r="E326" s="243" t="s">
        <v>19</v>
      </c>
      <c r="F326" s="244" t="s">
        <v>510</v>
      </c>
      <c r="G326" s="242"/>
      <c r="H326" s="245">
        <v>9.2799999999999994</v>
      </c>
      <c r="I326" s="246"/>
      <c r="J326" s="242"/>
      <c r="K326" s="242"/>
      <c r="L326" s="247"/>
      <c r="M326" s="248"/>
      <c r="N326" s="249"/>
      <c r="O326" s="249"/>
      <c r="P326" s="249"/>
      <c r="Q326" s="249"/>
      <c r="R326" s="249"/>
      <c r="S326" s="249"/>
      <c r="T326" s="250"/>
      <c r="U326" s="14"/>
      <c r="V326" s="14"/>
      <c r="W326" s="14"/>
      <c r="X326" s="14"/>
      <c r="Y326" s="14"/>
      <c r="Z326" s="14"/>
      <c r="AA326" s="14"/>
      <c r="AB326" s="14"/>
      <c r="AC326" s="14"/>
      <c r="AD326" s="14"/>
      <c r="AE326" s="14"/>
      <c r="AT326" s="251" t="s">
        <v>191</v>
      </c>
      <c r="AU326" s="251" t="s">
        <v>81</v>
      </c>
      <c r="AV326" s="14" t="s">
        <v>81</v>
      </c>
      <c r="AW326" s="14" t="s">
        <v>33</v>
      </c>
      <c r="AX326" s="14" t="s">
        <v>72</v>
      </c>
      <c r="AY326" s="251" t="s">
        <v>116</v>
      </c>
    </row>
    <row r="327" s="14" customFormat="1">
      <c r="A327" s="14"/>
      <c r="B327" s="241"/>
      <c r="C327" s="242"/>
      <c r="D327" s="229" t="s">
        <v>191</v>
      </c>
      <c r="E327" s="243" t="s">
        <v>19</v>
      </c>
      <c r="F327" s="244" t="s">
        <v>511</v>
      </c>
      <c r="G327" s="242"/>
      <c r="H327" s="245">
        <v>9.1999999999999993</v>
      </c>
      <c r="I327" s="246"/>
      <c r="J327" s="242"/>
      <c r="K327" s="242"/>
      <c r="L327" s="247"/>
      <c r="M327" s="248"/>
      <c r="N327" s="249"/>
      <c r="O327" s="249"/>
      <c r="P327" s="249"/>
      <c r="Q327" s="249"/>
      <c r="R327" s="249"/>
      <c r="S327" s="249"/>
      <c r="T327" s="250"/>
      <c r="U327" s="14"/>
      <c r="V327" s="14"/>
      <c r="W327" s="14"/>
      <c r="X327" s="14"/>
      <c r="Y327" s="14"/>
      <c r="Z327" s="14"/>
      <c r="AA327" s="14"/>
      <c r="AB327" s="14"/>
      <c r="AC327" s="14"/>
      <c r="AD327" s="14"/>
      <c r="AE327" s="14"/>
      <c r="AT327" s="251" t="s">
        <v>191</v>
      </c>
      <c r="AU327" s="251" t="s">
        <v>81</v>
      </c>
      <c r="AV327" s="14" t="s">
        <v>81</v>
      </c>
      <c r="AW327" s="14" t="s">
        <v>33</v>
      </c>
      <c r="AX327" s="14" t="s">
        <v>72</v>
      </c>
      <c r="AY327" s="251" t="s">
        <v>116</v>
      </c>
    </row>
    <row r="328" s="14" customFormat="1">
      <c r="A328" s="14"/>
      <c r="B328" s="241"/>
      <c r="C328" s="242"/>
      <c r="D328" s="229" t="s">
        <v>191</v>
      </c>
      <c r="E328" s="243" t="s">
        <v>19</v>
      </c>
      <c r="F328" s="244" t="s">
        <v>512</v>
      </c>
      <c r="G328" s="242"/>
      <c r="H328" s="245">
        <v>4.5999999999999996</v>
      </c>
      <c r="I328" s="246"/>
      <c r="J328" s="242"/>
      <c r="K328" s="242"/>
      <c r="L328" s="247"/>
      <c r="M328" s="248"/>
      <c r="N328" s="249"/>
      <c r="O328" s="249"/>
      <c r="P328" s="249"/>
      <c r="Q328" s="249"/>
      <c r="R328" s="249"/>
      <c r="S328" s="249"/>
      <c r="T328" s="250"/>
      <c r="U328" s="14"/>
      <c r="V328" s="14"/>
      <c r="W328" s="14"/>
      <c r="X328" s="14"/>
      <c r="Y328" s="14"/>
      <c r="Z328" s="14"/>
      <c r="AA328" s="14"/>
      <c r="AB328" s="14"/>
      <c r="AC328" s="14"/>
      <c r="AD328" s="14"/>
      <c r="AE328" s="14"/>
      <c r="AT328" s="251" t="s">
        <v>191</v>
      </c>
      <c r="AU328" s="251" t="s">
        <v>81</v>
      </c>
      <c r="AV328" s="14" t="s">
        <v>81</v>
      </c>
      <c r="AW328" s="14" t="s">
        <v>33</v>
      </c>
      <c r="AX328" s="14" t="s">
        <v>72</v>
      </c>
      <c r="AY328" s="251" t="s">
        <v>116</v>
      </c>
    </row>
    <row r="329" s="14" customFormat="1">
      <c r="A329" s="14"/>
      <c r="B329" s="241"/>
      <c r="C329" s="242"/>
      <c r="D329" s="229" t="s">
        <v>191</v>
      </c>
      <c r="E329" s="243" t="s">
        <v>19</v>
      </c>
      <c r="F329" s="244" t="s">
        <v>513</v>
      </c>
      <c r="G329" s="242"/>
      <c r="H329" s="245">
        <v>3.9249999999999998</v>
      </c>
      <c r="I329" s="246"/>
      <c r="J329" s="242"/>
      <c r="K329" s="242"/>
      <c r="L329" s="247"/>
      <c r="M329" s="248"/>
      <c r="N329" s="249"/>
      <c r="O329" s="249"/>
      <c r="P329" s="249"/>
      <c r="Q329" s="249"/>
      <c r="R329" s="249"/>
      <c r="S329" s="249"/>
      <c r="T329" s="250"/>
      <c r="U329" s="14"/>
      <c r="V329" s="14"/>
      <c r="W329" s="14"/>
      <c r="X329" s="14"/>
      <c r="Y329" s="14"/>
      <c r="Z329" s="14"/>
      <c r="AA329" s="14"/>
      <c r="AB329" s="14"/>
      <c r="AC329" s="14"/>
      <c r="AD329" s="14"/>
      <c r="AE329" s="14"/>
      <c r="AT329" s="251" t="s">
        <v>191</v>
      </c>
      <c r="AU329" s="251" t="s">
        <v>81</v>
      </c>
      <c r="AV329" s="14" t="s">
        <v>81</v>
      </c>
      <c r="AW329" s="14" t="s">
        <v>33</v>
      </c>
      <c r="AX329" s="14" t="s">
        <v>72</v>
      </c>
      <c r="AY329" s="251" t="s">
        <v>116</v>
      </c>
    </row>
    <row r="330" s="14" customFormat="1">
      <c r="A330" s="14"/>
      <c r="B330" s="241"/>
      <c r="C330" s="242"/>
      <c r="D330" s="229" t="s">
        <v>191</v>
      </c>
      <c r="E330" s="243" t="s">
        <v>19</v>
      </c>
      <c r="F330" s="244" t="s">
        <v>514</v>
      </c>
      <c r="G330" s="242"/>
      <c r="H330" s="245">
        <v>5.0499999999999998</v>
      </c>
      <c r="I330" s="246"/>
      <c r="J330" s="242"/>
      <c r="K330" s="242"/>
      <c r="L330" s="247"/>
      <c r="M330" s="248"/>
      <c r="N330" s="249"/>
      <c r="O330" s="249"/>
      <c r="P330" s="249"/>
      <c r="Q330" s="249"/>
      <c r="R330" s="249"/>
      <c r="S330" s="249"/>
      <c r="T330" s="250"/>
      <c r="U330" s="14"/>
      <c r="V330" s="14"/>
      <c r="W330" s="14"/>
      <c r="X330" s="14"/>
      <c r="Y330" s="14"/>
      <c r="Z330" s="14"/>
      <c r="AA330" s="14"/>
      <c r="AB330" s="14"/>
      <c r="AC330" s="14"/>
      <c r="AD330" s="14"/>
      <c r="AE330" s="14"/>
      <c r="AT330" s="251" t="s">
        <v>191</v>
      </c>
      <c r="AU330" s="251" t="s">
        <v>81</v>
      </c>
      <c r="AV330" s="14" t="s">
        <v>81</v>
      </c>
      <c r="AW330" s="14" t="s">
        <v>33</v>
      </c>
      <c r="AX330" s="14" t="s">
        <v>72</v>
      </c>
      <c r="AY330" s="251" t="s">
        <v>116</v>
      </c>
    </row>
    <row r="331" s="14" customFormat="1">
      <c r="A331" s="14"/>
      <c r="B331" s="241"/>
      <c r="C331" s="242"/>
      <c r="D331" s="229" t="s">
        <v>191</v>
      </c>
      <c r="E331" s="243" t="s">
        <v>19</v>
      </c>
      <c r="F331" s="244" t="s">
        <v>515</v>
      </c>
      <c r="G331" s="242"/>
      <c r="H331" s="245">
        <v>5.4000000000000004</v>
      </c>
      <c r="I331" s="246"/>
      <c r="J331" s="242"/>
      <c r="K331" s="242"/>
      <c r="L331" s="247"/>
      <c r="M331" s="248"/>
      <c r="N331" s="249"/>
      <c r="O331" s="249"/>
      <c r="P331" s="249"/>
      <c r="Q331" s="249"/>
      <c r="R331" s="249"/>
      <c r="S331" s="249"/>
      <c r="T331" s="250"/>
      <c r="U331" s="14"/>
      <c r="V331" s="14"/>
      <c r="W331" s="14"/>
      <c r="X331" s="14"/>
      <c r="Y331" s="14"/>
      <c r="Z331" s="14"/>
      <c r="AA331" s="14"/>
      <c r="AB331" s="14"/>
      <c r="AC331" s="14"/>
      <c r="AD331" s="14"/>
      <c r="AE331" s="14"/>
      <c r="AT331" s="251" t="s">
        <v>191</v>
      </c>
      <c r="AU331" s="251" t="s">
        <v>81</v>
      </c>
      <c r="AV331" s="14" t="s">
        <v>81</v>
      </c>
      <c r="AW331" s="14" t="s">
        <v>33</v>
      </c>
      <c r="AX331" s="14" t="s">
        <v>72</v>
      </c>
      <c r="AY331" s="251" t="s">
        <v>116</v>
      </c>
    </row>
    <row r="332" s="14" customFormat="1">
      <c r="A332" s="14"/>
      <c r="B332" s="241"/>
      <c r="C332" s="242"/>
      <c r="D332" s="229" t="s">
        <v>191</v>
      </c>
      <c r="E332" s="243" t="s">
        <v>19</v>
      </c>
      <c r="F332" s="244" t="s">
        <v>516</v>
      </c>
      <c r="G332" s="242"/>
      <c r="H332" s="245">
        <v>4.9000000000000004</v>
      </c>
      <c r="I332" s="246"/>
      <c r="J332" s="242"/>
      <c r="K332" s="242"/>
      <c r="L332" s="247"/>
      <c r="M332" s="248"/>
      <c r="N332" s="249"/>
      <c r="O332" s="249"/>
      <c r="P332" s="249"/>
      <c r="Q332" s="249"/>
      <c r="R332" s="249"/>
      <c r="S332" s="249"/>
      <c r="T332" s="250"/>
      <c r="U332" s="14"/>
      <c r="V332" s="14"/>
      <c r="W332" s="14"/>
      <c r="X332" s="14"/>
      <c r="Y332" s="14"/>
      <c r="Z332" s="14"/>
      <c r="AA332" s="14"/>
      <c r="AB332" s="14"/>
      <c r="AC332" s="14"/>
      <c r="AD332" s="14"/>
      <c r="AE332" s="14"/>
      <c r="AT332" s="251" t="s">
        <v>191</v>
      </c>
      <c r="AU332" s="251" t="s">
        <v>81</v>
      </c>
      <c r="AV332" s="14" t="s">
        <v>81</v>
      </c>
      <c r="AW332" s="14" t="s">
        <v>33</v>
      </c>
      <c r="AX332" s="14" t="s">
        <v>72</v>
      </c>
      <c r="AY332" s="251" t="s">
        <v>116</v>
      </c>
    </row>
    <row r="333" s="15" customFormat="1">
      <c r="A333" s="15"/>
      <c r="B333" s="262"/>
      <c r="C333" s="263"/>
      <c r="D333" s="229" t="s">
        <v>191</v>
      </c>
      <c r="E333" s="264" t="s">
        <v>19</v>
      </c>
      <c r="F333" s="265" t="s">
        <v>275</v>
      </c>
      <c r="G333" s="263"/>
      <c r="H333" s="266">
        <v>215.57499999999999</v>
      </c>
      <c r="I333" s="267"/>
      <c r="J333" s="263"/>
      <c r="K333" s="263"/>
      <c r="L333" s="268"/>
      <c r="M333" s="269"/>
      <c r="N333" s="270"/>
      <c r="O333" s="270"/>
      <c r="P333" s="270"/>
      <c r="Q333" s="270"/>
      <c r="R333" s="270"/>
      <c r="S333" s="270"/>
      <c r="T333" s="271"/>
      <c r="U333" s="15"/>
      <c r="V333" s="15"/>
      <c r="W333" s="15"/>
      <c r="X333" s="15"/>
      <c r="Y333" s="15"/>
      <c r="Z333" s="15"/>
      <c r="AA333" s="15"/>
      <c r="AB333" s="15"/>
      <c r="AC333" s="15"/>
      <c r="AD333" s="15"/>
      <c r="AE333" s="15"/>
      <c r="AT333" s="272" t="s">
        <v>191</v>
      </c>
      <c r="AU333" s="272" t="s">
        <v>81</v>
      </c>
      <c r="AV333" s="15" t="s">
        <v>135</v>
      </c>
      <c r="AW333" s="15" t="s">
        <v>33</v>
      </c>
      <c r="AX333" s="15" t="s">
        <v>79</v>
      </c>
      <c r="AY333" s="272" t="s">
        <v>116</v>
      </c>
    </row>
    <row r="334" s="2" customFormat="1" ht="16.5" customHeight="1">
      <c r="A334" s="40"/>
      <c r="B334" s="41"/>
      <c r="C334" s="252" t="s">
        <v>517</v>
      </c>
      <c r="D334" s="252" t="s">
        <v>242</v>
      </c>
      <c r="E334" s="253" t="s">
        <v>518</v>
      </c>
      <c r="F334" s="254" t="s">
        <v>519</v>
      </c>
      <c r="G334" s="255" t="s">
        <v>250</v>
      </c>
      <c r="H334" s="256">
        <v>247.911</v>
      </c>
      <c r="I334" s="257"/>
      <c r="J334" s="258">
        <f>ROUND(I334*H334,2)</f>
        <v>0</v>
      </c>
      <c r="K334" s="254" t="s">
        <v>196</v>
      </c>
      <c r="L334" s="259"/>
      <c r="M334" s="260" t="s">
        <v>19</v>
      </c>
      <c r="N334" s="261" t="s">
        <v>43</v>
      </c>
      <c r="O334" s="86"/>
      <c r="P334" s="215">
        <f>O334*H334</f>
        <v>0</v>
      </c>
      <c r="Q334" s="215">
        <v>4.0000000000000003E-05</v>
      </c>
      <c r="R334" s="215">
        <f>Q334*H334</f>
        <v>0.0099164400000000003</v>
      </c>
      <c r="S334" s="215">
        <v>0</v>
      </c>
      <c r="T334" s="216">
        <f>S334*H334</f>
        <v>0</v>
      </c>
      <c r="U334" s="40"/>
      <c r="V334" s="40"/>
      <c r="W334" s="40"/>
      <c r="X334" s="40"/>
      <c r="Y334" s="40"/>
      <c r="Z334" s="40"/>
      <c r="AA334" s="40"/>
      <c r="AB334" s="40"/>
      <c r="AC334" s="40"/>
      <c r="AD334" s="40"/>
      <c r="AE334" s="40"/>
      <c r="AR334" s="217" t="s">
        <v>154</v>
      </c>
      <c r="AT334" s="217" t="s">
        <v>242</v>
      </c>
      <c r="AU334" s="217" t="s">
        <v>81</v>
      </c>
      <c r="AY334" s="19" t="s">
        <v>116</v>
      </c>
      <c r="BE334" s="218">
        <f>IF(N334="základní",J334,0)</f>
        <v>0</v>
      </c>
      <c r="BF334" s="218">
        <f>IF(N334="snížená",J334,0)</f>
        <v>0</v>
      </c>
      <c r="BG334" s="218">
        <f>IF(N334="zákl. přenesená",J334,0)</f>
        <v>0</v>
      </c>
      <c r="BH334" s="218">
        <f>IF(N334="sníž. přenesená",J334,0)</f>
        <v>0</v>
      </c>
      <c r="BI334" s="218">
        <f>IF(N334="nulová",J334,0)</f>
        <v>0</v>
      </c>
      <c r="BJ334" s="19" t="s">
        <v>79</v>
      </c>
      <c r="BK334" s="218">
        <f>ROUND(I334*H334,2)</f>
        <v>0</v>
      </c>
      <c r="BL334" s="19" t="s">
        <v>135</v>
      </c>
      <c r="BM334" s="217" t="s">
        <v>520</v>
      </c>
    </row>
    <row r="335" s="14" customFormat="1">
      <c r="A335" s="14"/>
      <c r="B335" s="241"/>
      <c r="C335" s="242"/>
      <c r="D335" s="229" t="s">
        <v>191</v>
      </c>
      <c r="E335" s="242"/>
      <c r="F335" s="244" t="s">
        <v>521</v>
      </c>
      <c r="G335" s="242"/>
      <c r="H335" s="245">
        <v>247.911</v>
      </c>
      <c r="I335" s="246"/>
      <c r="J335" s="242"/>
      <c r="K335" s="242"/>
      <c r="L335" s="247"/>
      <c r="M335" s="248"/>
      <c r="N335" s="249"/>
      <c r="O335" s="249"/>
      <c r="P335" s="249"/>
      <c r="Q335" s="249"/>
      <c r="R335" s="249"/>
      <c r="S335" s="249"/>
      <c r="T335" s="250"/>
      <c r="U335" s="14"/>
      <c r="V335" s="14"/>
      <c r="W335" s="14"/>
      <c r="X335" s="14"/>
      <c r="Y335" s="14"/>
      <c r="Z335" s="14"/>
      <c r="AA335" s="14"/>
      <c r="AB335" s="14"/>
      <c r="AC335" s="14"/>
      <c r="AD335" s="14"/>
      <c r="AE335" s="14"/>
      <c r="AT335" s="251" t="s">
        <v>191</v>
      </c>
      <c r="AU335" s="251" t="s">
        <v>81</v>
      </c>
      <c r="AV335" s="14" t="s">
        <v>81</v>
      </c>
      <c r="AW335" s="14" t="s">
        <v>4</v>
      </c>
      <c r="AX335" s="14" t="s">
        <v>79</v>
      </c>
      <c r="AY335" s="251" t="s">
        <v>116</v>
      </c>
    </row>
    <row r="336" s="2" customFormat="1" ht="16.5" customHeight="1">
      <c r="A336" s="40"/>
      <c r="B336" s="41"/>
      <c r="C336" s="206" t="s">
        <v>522</v>
      </c>
      <c r="D336" s="206" t="s">
        <v>119</v>
      </c>
      <c r="E336" s="207" t="s">
        <v>523</v>
      </c>
      <c r="F336" s="208" t="s">
        <v>524</v>
      </c>
      <c r="G336" s="209" t="s">
        <v>250</v>
      </c>
      <c r="H336" s="210">
        <v>108.01000000000001</v>
      </c>
      <c r="I336" s="211"/>
      <c r="J336" s="212">
        <f>ROUND(I336*H336,2)</f>
        <v>0</v>
      </c>
      <c r="K336" s="208" t="s">
        <v>196</v>
      </c>
      <c r="L336" s="46"/>
      <c r="M336" s="213" t="s">
        <v>19</v>
      </c>
      <c r="N336" s="214" t="s">
        <v>43</v>
      </c>
      <c r="O336" s="86"/>
      <c r="P336" s="215">
        <f>O336*H336</f>
        <v>0</v>
      </c>
      <c r="Q336" s="215">
        <v>0</v>
      </c>
      <c r="R336" s="215">
        <f>Q336*H336</f>
        <v>0</v>
      </c>
      <c r="S336" s="215">
        <v>0</v>
      </c>
      <c r="T336" s="216">
        <f>S336*H336</f>
        <v>0</v>
      </c>
      <c r="U336" s="40"/>
      <c r="V336" s="40"/>
      <c r="W336" s="40"/>
      <c r="X336" s="40"/>
      <c r="Y336" s="40"/>
      <c r="Z336" s="40"/>
      <c r="AA336" s="40"/>
      <c r="AB336" s="40"/>
      <c r="AC336" s="40"/>
      <c r="AD336" s="40"/>
      <c r="AE336" s="40"/>
      <c r="AR336" s="217" t="s">
        <v>135</v>
      </c>
      <c r="AT336" s="217" t="s">
        <v>119</v>
      </c>
      <c r="AU336" s="217" t="s">
        <v>81</v>
      </c>
      <c r="AY336" s="19" t="s">
        <v>116</v>
      </c>
      <c r="BE336" s="218">
        <f>IF(N336="základní",J336,0)</f>
        <v>0</v>
      </c>
      <c r="BF336" s="218">
        <f>IF(N336="snížená",J336,0)</f>
        <v>0</v>
      </c>
      <c r="BG336" s="218">
        <f>IF(N336="zákl. přenesená",J336,0)</f>
        <v>0</v>
      </c>
      <c r="BH336" s="218">
        <f>IF(N336="sníž. přenesená",J336,0)</f>
        <v>0</v>
      </c>
      <c r="BI336" s="218">
        <f>IF(N336="nulová",J336,0)</f>
        <v>0</v>
      </c>
      <c r="BJ336" s="19" t="s">
        <v>79</v>
      </c>
      <c r="BK336" s="218">
        <f>ROUND(I336*H336,2)</f>
        <v>0</v>
      </c>
      <c r="BL336" s="19" t="s">
        <v>135</v>
      </c>
      <c r="BM336" s="217" t="s">
        <v>525</v>
      </c>
    </row>
    <row r="337" s="2" customFormat="1">
      <c r="A337" s="40"/>
      <c r="B337" s="41"/>
      <c r="C337" s="42"/>
      <c r="D337" s="224" t="s">
        <v>187</v>
      </c>
      <c r="E337" s="42"/>
      <c r="F337" s="225" t="s">
        <v>526</v>
      </c>
      <c r="G337" s="42"/>
      <c r="H337" s="42"/>
      <c r="I337" s="226"/>
      <c r="J337" s="42"/>
      <c r="K337" s="42"/>
      <c r="L337" s="46"/>
      <c r="M337" s="227"/>
      <c r="N337" s="228"/>
      <c r="O337" s="86"/>
      <c r="P337" s="86"/>
      <c r="Q337" s="86"/>
      <c r="R337" s="86"/>
      <c r="S337" s="86"/>
      <c r="T337" s="87"/>
      <c r="U337" s="40"/>
      <c r="V337" s="40"/>
      <c r="W337" s="40"/>
      <c r="X337" s="40"/>
      <c r="Y337" s="40"/>
      <c r="Z337" s="40"/>
      <c r="AA337" s="40"/>
      <c r="AB337" s="40"/>
      <c r="AC337" s="40"/>
      <c r="AD337" s="40"/>
      <c r="AE337" s="40"/>
      <c r="AT337" s="19" t="s">
        <v>187</v>
      </c>
      <c r="AU337" s="19" t="s">
        <v>81</v>
      </c>
    </row>
    <row r="338" s="2" customFormat="1">
      <c r="A338" s="40"/>
      <c r="B338" s="41"/>
      <c r="C338" s="42"/>
      <c r="D338" s="229" t="s">
        <v>189</v>
      </c>
      <c r="E338" s="42"/>
      <c r="F338" s="230" t="s">
        <v>468</v>
      </c>
      <c r="G338" s="42"/>
      <c r="H338" s="42"/>
      <c r="I338" s="226"/>
      <c r="J338" s="42"/>
      <c r="K338" s="42"/>
      <c r="L338" s="46"/>
      <c r="M338" s="227"/>
      <c r="N338" s="228"/>
      <c r="O338" s="86"/>
      <c r="P338" s="86"/>
      <c r="Q338" s="86"/>
      <c r="R338" s="86"/>
      <c r="S338" s="86"/>
      <c r="T338" s="87"/>
      <c r="U338" s="40"/>
      <c r="V338" s="40"/>
      <c r="W338" s="40"/>
      <c r="X338" s="40"/>
      <c r="Y338" s="40"/>
      <c r="Z338" s="40"/>
      <c r="AA338" s="40"/>
      <c r="AB338" s="40"/>
      <c r="AC338" s="40"/>
      <c r="AD338" s="40"/>
      <c r="AE338" s="40"/>
      <c r="AT338" s="19" t="s">
        <v>189</v>
      </c>
      <c r="AU338" s="19" t="s">
        <v>81</v>
      </c>
    </row>
    <row r="339" s="13" customFormat="1">
      <c r="A339" s="13"/>
      <c r="B339" s="231"/>
      <c r="C339" s="232"/>
      <c r="D339" s="229" t="s">
        <v>191</v>
      </c>
      <c r="E339" s="233" t="s">
        <v>19</v>
      </c>
      <c r="F339" s="234" t="s">
        <v>527</v>
      </c>
      <c r="G339" s="232"/>
      <c r="H339" s="233" t="s">
        <v>19</v>
      </c>
      <c r="I339" s="235"/>
      <c r="J339" s="232"/>
      <c r="K339" s="232"/>
      <c r="L339" s="236"/>
      <c r="M339" s="237"/>
      <c r="N339" s="238"/>
      <c r="O339" s="238"/>
      <c r="P339" s="238"/>
      <c r="Q339" s="238"/>
      <c r="R339" s="238"/>
      <c r="S339" s="238"/>
      <c r="T339" s="239"/>
      <c r="U339" s="13"/>
      <c r="V339" s="13"/>
      <c r="W339" s="13"/>
      <c r="X339" s="13"/>
      <c r="Y339" s="13"/>
      <c r="Z339" s="13"/>
      <c r="AA339" s="13"/>
      <c r="AB339" s="13"/>
      <c r="AC339" s="13"/>
      <c r="AD339" s="13"/>
      <c r="AE339" s="13"/>
      <c r="AT339" s="240" t="s">
        <v>191</v>
      </c>
      <c r="AU339" s="240" t="s">
        <v>81</v>
      </c>
      <c r="AV339" s="13" t="s">
        <v>79</v>
      </c>
      <c r="AW339" s="13" t="s">
        <v>33</v>
      </c>
      <c r="AX339" s="13" t="s">
        <v>72</v>
      </c>
      <c r="AY339" s="240" t="s">
        <v>116</v>
      </c>
    </row>
    <row r="340" s="14" customFormat="1">
      <c r="A340" s="14"/>
      <c r="B340" s="241"/>
      <c r="C340" s="242"/>
      <c r="D340" s="229" t="s">
        <v>191</v>
      </c>
      <c r="E340" s="243" t="s">
        <v>19</v>
      </c>
      <c r="F340" s="244" t="s">
        <v>528</v>
      </c>
      <c r="G340" s="242"/>
      <c r="H340" s="245">
        <v>55.755000000000003</v>
      </c>
      <c r="I340" s="246"/>
      <c r="J340" s="242"/>
      <c r="K340" s="242"/>
      <c r="L340" s="247"/>
      <c r="M340" s="248"/>
      <c r="N340" s="249"/>
      <c r="O340" s="249"/>
      <c r="P340" s="249"/>
      <c r="Q340" s="249"/>
      <c r="R340" s="249"/>
      <c r="S340" s="249"/>
      <c r="T340" s="250"/>
      <c r="U340" s="14"/>
      <c r="V340" s="14"/>
      <c r="W340" s="14"/>
      <c r="X340" s="14"/>
      <c r="Y340" s="14"/>
      <c r="Z340" s="14"/>
      <c r="AA340" s="14"/>
      <c r="AB340" s="14"/>
      <c r="AC340" s="14"/>
      <c r="AD340" s="14"/>
      <c r="AE340" s="14"/>
      <c r="AT340" s="251" t="s">
        <v>191</v>
      </c>
      <c r="AU340" s="251" t="s">
        <v>81</v>
      </c>
      <c r="AV340" s="14" t="s">
        <v>81</v>
      </c>
      <c r="AW340" s="14" t="s">
        <v>33</v>
      </c>
      <c r="AX340" s="14" t="s">
        <v>72</v>
      </c>
      <c r="AY340" s="251" t="s">
        <v>116</v>
      </c>
    </row>
    <row r="341" s="13" customFormat="1">
      <c r="A341" s="13"/>
      <c r="B341" s="231"/>
      <c r="C341" s="232"/>
      <c r="D341" s="229" t="s">
        <v>191</v>
      </c>
      <c r="E341" s="233" t="s">
        <v>19</v>
      </c>
      <c r="F341" s="234" t="s">
        <v>529</v>
      </c>
      <c r="G341" s="232"/>
      <c r="H341" s="233" t="s">
        <v>19</v>
      </c>
      <c r="I341" s="235"/>
      <c r="J341" s="232"/>
      <c r="K341" s="232"/>
      <c r="L341" s="236"/>
      <c r="M341" s="237"/>
      <c r="N341" s="238"/>
      <c r="O341" s="238"/>
      <c r="P341" s="238"/>
      <c r="Q341" s="238"/>
      <c r="R341" s="238"/>
      <c r="S341" s="238"/>
      <c r="T341" s="239"/>
      <c r="U341" s="13"/>
      <c r="V341" s="13"/>
      <c r="W341" s="13"/>
      <c r="X341" s="13"/>
      <c r="Y341" s="13"/>
      <c r="Z341" s="13"/>
      <c r="AA341" s="13"/>
      <c r="AB341" s="13"/>
      <c r="AC341" s="13"/>
      <c r="AD341" s="13"/>
      <c r="AE341" s="13"/>
      <c r="AT341" s="240" t="s">
        <v>191</v>
      </c>
      <c r="AU341" s="240" t="s">
        <v>81</v>
      </c>
      <c r="AV341" s="13" t="s">
        <v>79</v>
      </c>
      <c r="AW341" s="13" t="s">
        <v>33</v>
      </c>
      <c r="AX341" s="13" t="s">
        <v>72</v>
      </c>
      <c r="AY341" s="240" t="s">
        <v>116</v>
      </c>
    </row>
    <row r="342" s="14" customFormat="1">
      <c r="A342" s="14"/>
      <c r="B342" s="241"/>
      <c r="C342" s="242"/>
      <c r="D342" s="229" t="s">
        <v>191</v>
      </c>
      <c r="E342" s="243" t="s">
        <v>19</v>
      </c>
      <c r="F342" s="244" t="s">
        <v>530</v>
      </c>
      <c r="G342" s="242"/>
      <c r="H342" s="245">
        <v>52.255000000000003</v>
      </c>
      <c r="I342" s="246"/>
      <c r="J342" s="242"/>
      <c r="K342" s="242"/>
      <c r="L342" s="247"/>
      <c r="M342" s="248"/>
      <c r="N342" s="249"/>
      <c r="O342" s="249"/>
      <c r="P342" s="249"/>
      <c r="Q342" s="249"/>
      <c r="R342" s="249"/>
      <c r="S342" s="249"/>
      <c r="T342" s="250"/>
      <c r="U342" s="14"/>
      <c r="V342" s="14"/>
      <c r="W342" s="14"/>
      <c r="X342" s="14"/>
      <c r="Y342" s="14"/>
      <c r="Z342" s="14"/>
      <c r="AA342" s="14"/>
      <c r="AB342" s="14"/>
      <c r="AC342" s="14"/>
      <c r="AD342" s="14"/>
      <c r="AE342" s="14"/>
      <c r="AT342" s="251" t="s">
        <v>191</v>
      </c>
      <c r="AU342" s="251" t="s">
        <v>81</v>
      </c>
      <c r="AV342" s="14" t="s">
        <v>81</v>
      </c>
      <c r="AW342" s="14" t="s">
        <v>33</v>
      </c>
      <c r="AX342" s="14" t="s">
        <v>72</v>
      </c>
      <c r="AY342" s="251" t="s">
        <v>116</v>
      </c>
    </row>
    <row r="343" s="15" customFormat="1">
      <c r="A343" s="15"/>
      <c r="B343" s="262"/>
      <c r="C343" s="263"/>
      <c r="D343" s="229" t="s">
        <v>191</v>
      </c>
      <c r="E343" s="264" t="s">
        <v>19</v>
      </c>
      <c r="F343" s="265" t="s">
        <v>275</v>
      </c>
      <c r="G343" s="263"/>
      <c r="H343" s="266">
        <v>108.01000000000001</v>
      </c>
      <c r="I343" s="267"/>
      <c r="J343" s="263"/>
      <c r="K343" s="263"/>
      <c r="L343" s="268"/>
      <c r="M343" s="269"/>
      <c r="N343" s="270"/>
      <c r="O343" s="270"/>
      <c r="P343" s="270"/>
      <c r="Q343" s="270"/>
      <c r="R343" s="270"/>
      <c r="S343" s="270"/>
      <c r="T343" s="271"/>
      <c r="U343" s="15"/>
      <c r="V343" s="15"/>
      <c r="W343" s="15"/>
      <c r="X343" s="15"/>
      <c r="Y343" s="15"/>
      <c r="Z343" s="15"/>
      <c r="AA343" s="15"/>
      <c r="AB343" s="15"/>
      <c r="AC343" s="15"/>
      <c r="AD343" s="15"/>
      <c r="AE343" s="15"/>
      <c r="AT343" s="272" t="s">
        <v>191</v>
      </c>
      <c r="AU343" s="272" t="s">
        <v>81</v>
      </c>
      <c r="AV343" s="15" t="s">
        <v>135</v>
      </c>
      <c r="AW343" s="15" t="s">
        <v>33</v>
      </c>
      <c r="AX343" s="15" t="s">
        <v>79</v>
      </c>
      <c r="AY343" s="272" t="s">
        <v>116</v>
      </c>
    </row>
    <row r="344" s="2" customFormat="1" ht="16.5" customHeight="1">
      <c r="A344" s="40"/>
      <c r="B344" s="41"/>
      <c r="C344" s="252" t="s">
        <v>531</v>
      </c>
      <c r="D344" s="252" t="s">
        <v>242</v>
      </c>
      <c r="E344" s="253" t="s">
        <v>532</v>
      </c>
      <c r="F344" s="254" t="s">
        <v>533</v>
      </c>
      <c r="G344" s="255" t="s">
        <v>250</v>
      </c>
      <c r="H344" s="256">
        <v>64.117999999999995</v>
      </c>
      <c r="I344" s="257"/>
      <c r="J344" s="258">
        <f>ROUND(I344*H344,2)</f>
        <v>0</v>
      </c>
      <c r="K344" s="254" t="s">
        <v>196</v>
      </c>
      <c r="L344" s="259"/>
      <c r="M344" s="260" t="s">
        <v>19</v>
      </c>
      <c r="N344" s="261" t="s">
        <v>43</v>
      </c>
      <c r="O344" s="86"/>
      <c r="P344" s="215">
        <f>O344*H344</f>
        <v>0</v>
      </c>
      <c r="Q344" s="215">
        <v>0.00029999999999999997</v>
      </c>
      <c r="R344" s="215">
        <f>Q344*H344</f>
        <v>0.019235399999999996</v>
      </c>
      <c r="S344" s="215">
        <v>0</v>
      </c>
      <c r="T344" s="216">
        <f>S344*H344</f>
        <v>0</v>
      </c>
      <c r="U344" s="40"/>
      <c r="V344" s="40"/>
      <c r="W344" s="40"/>
      <c r="X344" s="40"/>
      <c r="Y344" s="40"/>
      <c r="Z344" s="40"/>
      <c r="AA344" s="40"/>
      <c r="AB344" s="40"/>
      <c r="AC344" s="40"/>
      <c r="AD344" s="40"/>
      <c r="AE344" s="40"/>
      <c r="AR344" s="217" t="s">
        <v>154</v>
      </c>
      <c r="AT344" s="217" t="s">
        <v>242</v>
      </c>
      <c r="AU344" s="217" t="s">
        <v>81</v>
      </c>
      <c r="AY344" s="19" t="s">
        <v>116</v>
      </c>
      <c r="BE344" s="218">
        <f>IF(N344="základní",J344,0)</f>
        <v>0</v>
      </c>
      <c r="BF344" s="218">
        <f>IF(N344="snížená",J344,0)</f>
        <v>0</v>
      </c>
      <c r="BG344" s="218">
        <f>IF(N344="zákl. přenesená",J344,0)</f>
        <v>0</v>
      </c>
      <c r="BH344" s="218">
        <f>IF(N344="sníž. přenesená",J344,0)</f>
        <v>0</v>
      </c>
      <c r="BI344" s="218">
        <f>IF(N344="nulová",J344,0)</f>
        <v>0</v>
      </c>
      <c r="BJ344" s="19" t="s">
        <v>79</v>
      </c>
      <c r="BK344" s="218">
        <f>ROUND(I344*H344,2)</f>
        <v>0</v>
      </c>
      <c r="BL344" s="19" t="s">
        <v>135</v>
      </c>
      <c r="BM344" s="217" t="s">
        <v>534</v>
      </c>
    </row>
    <row r="345" s="14" customFormat="1">
      <c r="A345" s="14"/>
      <c r="B345" s="241"/>
      <c r="C345" s="242"/>
      <c r="D345" s="229" t="s">
        <v>191</v>
      </c>
      <c r="E345" s="242"/>
      <c r="F345" s="244" t="s">
        <v>535</v>
      </c>
      <c r="G345" s="242"/>
      <c r="H345" s="245">
        <v>64.117999999999995</v>
      </c>
      <c r="I345" s="246"/>
      <c r="J345" s="242"/>
      <c r="K345" s="242"/>
      <c r="L345" s="247"/>
      <c r="M345" s="248"/>
      <c r="N345" s="249"/>
      <c r="O345" s="249"/>
      <c r="P345" s="249"/>
      <c r="Q345" s="249"/>
      <c r="R345" s="249"/>
      <c r="S345" s="249"/>
      <c r="T345" s="250"/>
      <c r="U345" s="14"/>
      <c r="V345" s="14"/>
      <c r="W345" s="14"/>
      <c r="X345" s="14"/>
      <c r="Y345" s="14"/>
      <c r="Z345" s="14"/>
      <c r="AA345" s="14"/>
      <c r="AB345" s="14"/>
      <c r="AC345" s="14"/>
      <c r="AD345" s="14"/>
      <c r="AE345" s="14"/>
      <c r="AT345" s="251" t="s">
        <v>191</v>
      </c>
      <c r="AU345" s="251" t="s">
        <v>81</v>
      </c>
      <c r="AV345" s="14" t="s">
        <v>81</v>
      </c>
      <c r="AW345" s="14" t="s">
        <v>4</v>
      </c>
      <c r="AX345" s="14" t="s">
        <v>79</v>
      </c>
      <c r="AY345" s="251" t="s">
        <v>116</v>
      </c>
    </row>
    <row r="346" s="2" customFormat="1" ht="16.5" customHeight="1">
      <c r="A346" s="40"/>
      <c r="B346" s="41"/>
      <c r="C346" s="252" t="s">
        <v>536</v>
      </c>
      <c r="D346" s="252" t="s">
        <v>242</v>
      </c>
      <c r="E346" s="253" t="s">
        <v>537</v>
      </c>
      <c r="F346" s="254" t="s">
        <v>538</v>
      </c>
      <c r="G346" s="255" t="s">
        <v>250</v>
      </c>
      <c r="H346" s="256">
        <v>60.093000000000004</v>
      </c>
      <c r="I346" s="257"/>
      <c r="J346" s="258">
        <f>ROUND(I346*H346,2)</f>
        <v>0</v>
      </c>
      <c r="K346" s="254" t="s">
        <v>196</v>
      </c>
      <c r="L346" s="259"/>
      <c r="M346" s="260" t="s">
        <v>19</v>
      </c>
      <c r="N346" s="261" t="s">
        <v>43</v>
      </c>
      <c r="O346" s="86"/>
      <c r="P346" s="215">
        <f>O346*H346</f>
        <v>0</v>
      </c>
      <c r="Q346" s="215">
        <v>0.00020000000000000001</v>
      </c>
      <c r="R346" s="215">
        <f>Q346*H346</f>
        <v>0.012018600000000001</v>
      </c>
      <c r="S346" s="215">
        <v>0</v>
      </c>
      <c r="T346" s="216">
        <f>S346*H346</f>
        <v>0</v>
      </c>
      <c r="U346" s="40"/>
      <c r="V346" s="40"/>
      <c r="W346" s="40"/>
      <c r="X346" s="40"/>
      <c r="Y346" s="40"/>
      <c r="Z346" s="40"/>
      <c r="AA346" s="40"/>
      <c r="AB346" s="40"/>
      <c r="AC346" s="40"/>
      <c r="AD346" s="40"/>
      <c r="AE346" s="40"/>
      <c r="AR346" s="217" t="s">
        <v>154</v>
      </c>
      <c r="AT346" s="217" t="s">
        <v>242</v>
      </c>
      <c r="AU346" s="217" t="s">
        <v>81</v>
      </c>
      <c r="AY346" s="19" t="s">
        <v>116</v>
      </c>
      <c r="BE346" s="218">
        <f>IF(N346="základní",J346,0)</f>
        <v>0</v>
      </c>
      <c r="BF346" s="218">
        <f>IF(N346="snížená",J346,0)</f>
        <v>0</v>
      </c>
      <c r="BG346" s="218">
        <f>IF(N346="zákl. přenesená",J346,0)</f>
        <v>0</v>
      </c>
      <c r="BH346" s="218">
        <f>IF(N346="sníž. přenesená",J346,0)</f>
        <v>0</v>
      </c>
      <c r="BI346" s="218">
        <f>IF(N346="nulová",J346,0)</f>
        <v>0</v>
      </c>
      <c r="BJ346" s="19" t="s">
        <v>79</v>
      </c>
      <c r="BK346" s="218">
        <f>ROUND(I346*H346,2)</f>
        <v>0</v>
      </c>
      <c r="BL346" s="19" t="s">
        <v>135</v>
      </c>
      <c r="BM346" s="217" t="s">
        <v>539</v>
      </c>
    </row>
    <row r="347" s="14" customFormat="1">
      <c r="A347" s="14"/>
      <c r="B347" s="241"/>
      <c r="C347" s="242"/>
      <c r="D347" s="229" t="s">
        <v>191</v>
      </c>
      <c r="E347" s="242"/>
      <c r="F347" s="244" t="s">
        <v>540</v>
      </c>
      <c r="G347" s="242"/>
      <c r="H347" s="245">
        <v>60.093000000000004</v>
      </c>
      <c r="I347" s="246"/>
      <c r="J347" s="242"/>
      <c r="K347" s="242"/>
      <c r="L347" s="247"/>
      <c r="M347" s="248"/>
      <c r="N347" s="249"/>
      <c r="O347" s="249"/>
      <c r="P347" s="249"/>
      <c r="Q347" s="249"/>
      <c r="R347" s="249"/>
      <c r="S347" s="249"/>
      <c r="T347" s="250"/>
      <c r="U347" s="14"/>
      <c r="V347" s="14"/>
      <c r="W347" s="14"/>
      <c r="X347" s="14"/>
      <c r="Y347" s="14"/>
      <c r="Z347" s="14"/>
      <c r="AA347" s="14"/>
      <c r="AB347" s="14"/>
      <c r="AC347" s="14"/>
      <c r="AD347" s="14"/>
      <c r="AE347" s="14"/>
      <c r="AT347" s="251" t="s">
        <v>191</v>
      </c>
      <c r="AU347" s="251" t="s">
        <v>81</v>
      </c>
      <c r="AV347" s="14" t="s">
        <v>81</v>
      </c>
      <c r="AW347" s="14" t="s">
        <v>4</v>
      </c>
      <c r="AX347" s="14" t="s">
        <v>79</v>
      </c>
      <c r="AY347" s="251" t="s">
        <v>116</v>
      </c>
    </row>
    <row r="348" s="2" customFormat="1" ht="24.15" customHeight="1">
      <c r="A348" s="40"/>
      <c r="B348" s="41"/>
      <c r="C348" s="206" t="s">
        <v>541</v>
      </c>
      <c r="D348" s="206" t="s">
        <v>119</v>
      </c>
      <c r="E348" s="207" t="s">
        <v>542</v>
      </c>
      <c r="F348" s="208" t="s">
        <v>543</v>
      </c>
      <c r="G348" s="209" t="s">
        <v>236</v>
      </c>
      <c r="H348" s="210">
        <v>70.209999999999994</v>
      </c>
      <c r="I348" s="211"/>
      <c r="J348" s="212">
        <f>ROUND(I348*H348,2)</f>
        <v>0</v>
      </c>
      <c r="K348" s="208" t="s">
        <v>185</v>
      </c>
      <c r="L348" s="46"/>
      <c r="M348" s="213" t="s">
        <v>19</v>
      </c>
      <c r="N348" s="214" t="s">
        <v>43</v>
      </c>
      <c r="O348" s="86"/>
      <c r="P348" s="215">
        <f>O348*H348</f>
        <v>0</v>
      </c>
      <c r="Q348" s="215">
        <v>0.00628</v>
      </c>
      <c r="R348" s="215">
        <f>Q348*H348</f>
        <v>0.44091879999999994</v>
      </c>
      <c r="S348" s="215">
        <v>0</v>
      </c>
      <c r="T348" s="216">
        <f>S348*H348</f>
        <v>0</v>
      </c>
      <c r="U348" s="40"/>
      <c r="V348" s="40"/>
      <c r="W348" s="40"/>
      <c r="X348" s="40"/>
      <c r="Y348" s="40"/>
      <c r="Z348" s="40"/>
      <c r="AA348" s="40"/>
      <c r="AB348" s="40"/>
      <c r="AC348" s="40"/>
      <c r="AD348" s="40"/>
      <c r="AE348" s="40"/>
      <c r="AR348" s="217" t="s">
        <v>135</v>
      </c>
      <c r="AT348" s="217" t="s">
        <v>119</v>
      </c>
      <c r="AU348" s="217" t="s">
        <v>81</v>
      </c>
      <c r="AY348" s="19" t="s">
        <v>116</v>
      </c>
      <c r="BE348" s="218">
        <f>IF(N348="základní",J348,0)</f>
        <v>0</v>
      </c>
      <c r="BF348" s="218">
        <f>IF(N348="snížená",J348,0)</f>
        <v>0</v>
      </c>
      <c r="BG348" s="218">
        <f>IF(N348="zákl. přenesená",J348,0)</f>
        <v>0</v>
      </c>
      <c r="BH348" s="218">
        <f>IF(N348="sníž. přenesená",J348,0)</f>
        <v>0</v>
      </c>
      <c r="BI348" s="218">
        <f>IF(N348="nulová",J348,0)</f>
        <v>0</v>
      </c>
      <c r="BJ348" s="19" t="s">
        <v>79</v>
      </c>
      <c r="BK348" s="218">
        <f>ROUND(I348*H348,2)</f>
        <v>0</v>
      </c>
      <c r="BL348" s="19" t="s">
        <v>135</v>
      </c>
      <c r="BM348" s="217" t="s">
        <v>544</v>
      </c>
    </row>
    <row r="349" s="2" customFormat="1">
      <c r="A349" s="40"/>
      <c r="B349" s="41"/>
      <c r="C349" s="42"/>
      <c r="D349" s="224" t="s">
        <v>187</v>
      </c>
      <c r="E349" s="42"/>
      <c r="F349" s="225" t="s">
        <v>545</v>
      </c>
      <c r="G349" s="42"/>
      <c r="H349" s="42"/>
      <c r="I349" s="226"/>
      <c r="J349" s="42"/>
      <c r="K349" s="42"/>
      <c r="L349" s="46"/>
      <c r="M349" s="227"/>
      <c r="N349" s="228"/>
      <c r="O349" s="86"/>
      <c r="P349" s="86"/>
      <c r="Q349" s="86"/>
      <c r="R349" s="86"/>
      <c r="S349" s="86"/>
      <c r="T349" s="87"/>
      <c r="U349" s="40"/>
      <c r="V349" s="40"/>
      <c r="W349" s="40"/>
      <c r="X349" s="40"/>
      <c r="Y349" s="40"/>
      <c r="Z349" s="40"/>
      <c r="AA349" s="40"/>
      <c r="AB349" s="40"/>
      <c r="AC349" s="40"/>
      <c r="AD349" s="40"/>
      <c r="AE349" s="40"/>
      <c r="AT349" s="19" t="s">
        <v>187</v>
      </c>
      <c r="AU349" s="19" t="s">
        <v>81</v>
      </c>
    </row>
    <row r="350" s="13" customFormat="1">
      <c r="A350" s="13"/>
      <c r="B350" s="231"/>
      <c r="C350" s="232"/>
      <c r="D350" s="229" t="s">
        <v>191</v>
      </c>
      <c r="E350" s="233" t="s">
        <v>19</v>
      </c>
      <c r="F350" s="234" t="s">
        <v>366</v>
      </c>
      <c r="G350" s="232"/>
      <c r="H350" s="233" t="s">
        <v>19</v>
      </c>
      <c r="I350" s="235"/>
      <c r="J350" s="232"/>
      <c r="K350" s="232"/>
      <c r="L350" s="236"/>
      <c r="M350" s="237"/>
      <c r="N350" s="238"/>
      <c r="O350" s="238"/>
      <c r="P350" s="238"/>
      <c r="Q350" s="238"/>
      <c r="R350" s="238"/>
      <c r="S350" s="238"/>
      <c r="T350" s="239"/>
      <c r="U350" s="13"/>
      <c r="V350" s="13"/>
      <c r="W350" s="13"/>
      <c r="X350" s="13"/>
      <c r="Y350" s="13"/>
      <c r="Z350" s="13"/>
      <c r="AA350" s="13"/>
      <c r="AB350" s="13"/>
      <c r="AC350" s="13"/>
      <c r="AD350" s="13"/>
      <c r="AE350" s="13"/>
      <c r="AT350" s="240" t="s">
        <v>191</v>
      </c>
      <c r="AU350" s="240" t="s">
        <v>81</v>
      </c>
      <c r="AV350" s="13" t="s">
        <v>79</v>
      </c>
      <c r="AW350" s="13" t="s">
        <v>33</v>
      </c>
      <c r="AX350" s="13" t="s">
        <v>72</v>
      </c>
      <c r="AY350" s="240" t="s">
        <v>116</v>
      </c>
    </row>
    <row r="351" s="14" customFormat="1">
      <c r="A351" s="14"/>
      <c r="B351" s="241"/>
      <c r="C351" s="242"/>
      <c r="D351" s="229" t="s">
        <v>191</v>
      </c>
      <c r="E351" s="243" t="s">
        <v>19</v>
      </c>
      <c r="F351" s="244" t="s">
        <v>367</v>
      </c>
      <c r="G351" s="242"/>
      <c r="H351" s="245">
        <v>70.209999999999994</v>
      </c>
      <c r="I351" s="246"/>
      <c r="J351" s="242"/>
      <c r="K351" s="242"/>
      <c r="L351" s="247"/>
      <c r="M351" s="248"/>
      <c r="N351" s="249"/>
      <c r="O351" s="249"/>
      <c r="P351" s="249"/>
      <c r="Q351" s="249"/>
      <c r="R351" s="249"/>
      <c r="S351" s="249"/>
      <c r="T351" s="250"/>
      <c r="U351" s="14"/>
      <c r="V351" s="14"/>
      <c r="W351" s="14"/>
      <c r="X351" s="14"/>
      <c r="Y351" s="14"/>
      <c r="Z351" s="14"/>
      <c r="AA351" s="14"/>
      <c r="AB351" s="14"/>
      <c r="AC351" s="14"/>
      <c r="AD351" s="14"/>
      <c r="AE351" s="14"/>
      <c r="AT351" s="251" t="s">
        <v>191</v>
      </c>
      <c r="AU351" s="251" t="s">
        <v>81</v>
      </c>
      <c r="AV351" s="14" t="s">
        <v>81</v>
      </c>
      <c r="AW351" s="14" t="s">
        <v>33</v>
      </c>
      <c r="AX351" s="14" t="s">
        <v>79</v>
      </c>
      <c r="AY351" s="251" t="s">
        <v>116</v>
      </c>
    </row>
    <row r="352" s="2" customFormat="1" ht="24.15" customHeight="1">
      <c r="A352" s="40"/>
      <c r="B352" s="41"/>
      <c r="C352" s="206" t="s">
        <v>546</v>
      </c>
      <c r="D352" s="206" t="s">
        <v>119</v>
      </c>
      <c r="E352" s="207" t="s">
        <v>547</v>
      </c>
      <c r="F352" s="208" t="s">
        <v>548</v>
      </c>
      <c r="G352" s="209" t="s">
        <v>236</v>
      </c>
      <c r="H352" s="210">
        <v>786.44100000000003</v>
      </c>
      <c r="I352" s="211"/>
      <c r="J352" s="212">
        <f>ROUND(I352*H352,2)</f>
        <v>0</v>
      </c>
      <c r="K352" s="208" t="s">
        <v>185</v>
      </c>
      <c r="L352" s="46"/>
      <c r="M352" s="213" t="s">
        <v>19</v>
      </c>
      <c r="N352" s="214" t="s">
        <v>43</v>
      </c>
      <c r="O352" s="86"/>
      <c r="P352" s="215">
        <f>O352*H352</f>
        <v>0</v>
      </c>
      <c r="Q352" s="215">
        <v>0.0026800000000000001</v>
      </c>
      <c r="R352" s="215">
        <f>Q352*H352</f>
        <v>2.1076618800000002</v>
      </c>
      <c r="S352" s="215">
        <v>0</v>
      </c>
      <c r="T352" s="216">
        <f>S352*H352</f>
        <v>0</v>
      </c>
      <c r="U352" s="40"/>
      <c r="V352" s="40"/>
      <c r="W352" s="40"/>
      <c r="X352" s="40"/>
      <c r="Y352" s="40"/>
      <c r="Z352" s="40"/>
      <c r="AA352" s="40"/>
      <c r="AB352" s="40"/>
      <c r="AC352" s="40"/>
      <c r="AD352" s="40"/>
      <c r="AE352" s="40"/>
      <c r="AR352" s="217" t="s">
        <v>135</v>
      </c>
      <c r="AT352" s="217" t="s">
        <v>119</v>
      </c>
      <c r="AU352" s="217" t="s">
        <v>81</v>
      </c>
      <c r="AY352" s="19" t="s">
        <v>116</v>
      </c>
      <c r="BE352" s="218">
        <f>IF(N352="základní",J352,0)</f>
        <v>0</v>
      </c>
      <c r="BF352" s="218">
        <f>IF(N352="snížená",J352,0)</f>
        <v>0</v>
      </c>
      <c r="BG352" s="218">
        <f>IF(N352="zákl. přenesená",J352,0)</f>
        <v>0</v>
      </c>
      <c r="BH352" s="218">
        <f>IF(N352="sníž. přenesená",J352,0)</f>
        <v>0</v>
      </c>
      <c r="BI352" s="218">
        <f>IF(N352="nulová",J352,0)</f>
        <v>0</v>
      </c>
      <c r="BJ352" s="19" t="s">
        <v>79</v>
      </c>
      <c r="BK352" s="218">
        <f>ROUND(I352*H352,2)</f>
        <v>0</v>
      </c>
      <c r="BL352" s="19" t="s">
        <v>135</v>
      </c>
      <c r="BM352" s="217" t="s">
        <v>549</v>
      </c>
    </row>
    <row r="353" s="2" customFormat="1">
      <c r="A353" s="40"/>
      <c r="B353" s="41"/>
      <c r="C353" s="42"/>
      <c r="D353" s="224" t="s">
        <v>187</v>
      </c>
      <c r="E353" s="42"/>
      <c r="F353" s="225" t="s">
        <v>550</v>
      </c>
      <c r="G353" s="42"/>
      <c r="H353" s="42"/>
      <c r="I353" s="226"/>
      <c r="J353" s="42"/>
      <c r="K353" s="42"/>
      <c r="L353" s="46"/>
      <c r="M353" s="227"/>
      <c r="N353" s="228"/>
      <c r="O353" s="86"/>
      <c r="P353" s="86"/>
      <c r="Q353" s="86"/>
      <c r="R353" s="86"/>
      <c r="S353" s="86"/>
      <c r="T353" s="87"/>
      <c r="U353" s="40"/>
      <c r="V353" s="40"/>
      <c r="W353" s="40"/>
      <c r="X353" s="40"/>
      <c r="Y353" s="40"/>
      <c r="Z353" s="40"/>
      <c r="AA353" s="40"/>
      <c r="AB353" s="40"/>
      <c r="AC353" s="40"/>
      <c r="AD353" s="40"/>
      <c r="AE353" s="40"/>
      <c r="AT353" s="19" t="s">
        <v>187</v>
      </c>
      <c r="AU353" s="19" t="s">
        <v>81</v>
      </c>
    </row>
    <row r="354" s="14" customFormat="1">
      <c r="A354" s="14"/>
      <c r="B354" s="241"/>
      <c r="C354" s="242"/>
      <c r="D354" s="229" t="s">
        <v>191</v>
      </c>
      <c r="E354" s="243" t="s">
        <v>19</v>
      </c>
      <c r="F354" s="244" t="s">
        <v>551</v>
      </c>
      <c r="G354" s="242"/>
      <c r="H354" s="245">
        <v>786.44100000000003</v>
      </c>
      <c r="I354" s="246"/>
      <c r="J354" s="242"/>
      <c r="K354" s="242"/>
      <c r="L354" s="247"/>
      <c r="M354" s="248"/>
      <c r="N354" s="249"/>
      <c r="O354" s="249"/>
      <c r="P354" s="249"/>
      <c r="Q354" s="249"/>
      <c r="R354" s="249"/>
      <c r="S354" s="249"/>
      <c r="T354" s="250"/>
      <c r="U354" s="14"/>
      <c r="V354" s="14"/>
      <c r="W354" s="14"/>
      <c r="X354" s="14"/>
      <c r="Y354" s="14"/>
      <c r="Z354" s="14"/>
      <c r="AA354" s="14"/>
      <c r="AB354" s="14"/>
      <c r="AC354" s="14"/>
      <c r="AD354" s="14"/>
      <c r="AE354" s="14"/>
      <c r="AT354" s="251" t="s">
        <v>191</v>
      </c>
      <c r="AU354" s="251" t="s">
        <v>81</v>
      </c>
      <c r="AV354" s="14" t="s">
        <v>81</v>
      </c>
      <c r="AW354" s="14" t="s">
        <v>33</v>
      </c>
      <c r="AX354" s="14" t="s">
        <v>79</v>
      </c>
      <c r="AY354" s="251" t="s">
        <v>116</v>
      </c>
    </row>
    <row r="355" s="2" customFormat="1" ht="24.15" customHeight="1">
      <c r="A355" s="40"/>
      <c r="B355" s="41"/>
      <c r="C355" s="206" t="s">
        <v>552</v>
      </c>
      <c r="D355" s="206" t="s">
        <v>119</v>
      </c>
      <c r="E355" s="207" t="s">
        <v>553</v>
      </c>
      <c r="F355" s="208" t="s">
        <v>554</v>
      </c>
      <c r="G355" s="209" t="s">
        <v>236</v>
      </c>
      <c r="H355" s="210">
        <v>23.829999999999998</v>
      </c>
      <c r="I355" s="211"/>
      <c r="J355" s="212">
        <f>ROUND(I355*H355,2)</f>
        <v>0</v>
      </c>
      <c r="K355" s="208" t="s">
        <v>196</v>
      </c>
      <c r="L355" s="46"/>
      <c r="M355" s="213" t="s">
        <v>19</v>
      </c>
      <c r="N355" s="214" t="s">
        <v>43</v>
      </c>
      <c r="O355" s="86"/>
      <c r="P355" s="215">
        <f>O355*H355</f>
        <v>0</v>
      </c>
      <c r="Q355" s="215">
        <v>0.29311999999999999</v>
      </c>
      <c r="R355" s="215">
        <f>Q355*H355</f>
        <v>6.9850495999999991</v>
      </c>
      <c r="S355" s="215">
        <v>0</v>
      </c>
      <c r="T355" s="216">
        <f>S355*H355</f>
        <v>0</v>
      </c>
      <c r="U355" s="40"/>
      <c r="V355" s="40"/>
      <c r="W355" s="40"/>
      <c r="X355" s="40"/>
      <c r="Y355" s="40"/>
      <c r="Z355" s="40"/>
      <c r="AA355" s="40"/>
      <c r="AB355" s="40"/>
      <c r="AC355" s="40"/>
      <c r="AD355" s="40"/>
      <c r="AE355" s="40"/>
      <c r="AR355" s="217" t="s">
        <v>135</v>
      </c>
      <c r="AT355" s="217" t="s">
        <v>119</v>
      </c>
      <c r="AU355" s="217" t="s">
        <v>81</v>
      </c>
      <c r="AY355" s="19" t="s">
        <v>116</v>
      </c>
      <c r="BE355" s="218">
        <f>IF(N355="základní",J355,0)</f>
        <v>0</v>
      </c>
      <c r="BF355" s="218">
        <f>IF(N355="snížená",J355,0)</f>
        <v>0</v>
      </c>
      <c r="BG355" s="218">
        <f>IF(N355="zákl. přenesená",J355,0)</f>
        <v>0</v>
      </c>
      <c r="BH355" s="218">
        <f>IF(N355="sníž. přenesená",J355,0)</f>
        <v>0</v>
      </c>
      <c r="BI355" s="218">
        <f>IF(N355="nulová",J355,0)</f>
        <v>0</v>
      </c>
      <c r="BJ355" s="19" t="s">
        <v>79</v>
      </c>
      <c r="BK355" s="218">
        <f>ROUND(I355*H355,2)</f>
        <v>0</v>
      </c>
      <c r="BL355" s="19" t="s">
        <v>135</v>
      </c>
      <c r="BM355" s="217" t="s">
        <v>555</v>
      </c>
    </row>
    <row r="356" s="2" customFormat="1">
      <c r="A356" s="40"/>
      <c r="B356" s="41"/>
      <c r="C356" s="42"/>
      <c r="D356" s="224" t="s">
        <v>187</v>
      </c>
      <c r="E356" s="42"/>
      <c r="F356" s="225" t="s">
        <v>556</v>
      </c>
      <c r="G356" s="42"/>
      <c r="H356" s="42"/>
      <c r="I356" s="226"/>
      <c r="J356" s="42"/>
      <c r="K356" s="42"/>
      <c r="L356" s="46"/>
      <c r="M356" s="227"/>
      <c r="N356" s="228"/>
      <c r="O356" s="86"/>
      <c r="P356" s="86"/>
      <c r="Q356" s="86"/>
      <c r="R356" s="86"/>
      <c r="S356" s="86"/>
      <c r="T356" s="87"/>
      <c r="U356" s="40"/>
      <c r="V356" s="40"/>
      <c r="W356" s="40"/>
      <c r="X356" s="40"/>
      <c r="Y356" s="40"/>
      <c r="Z356" s="40"/>
      <c r="AA356" s="40"/>
      <c r="AB356" s="40"/>
      <c r="AC356" s="40"/>
      <c r="AD356" s="40"/>
      <c r="AE356" s="40"/>
      <c r="AT356" s="19" t="s">
        <v>187</v>
      </c>
      <c r="AU356" s="19" t="s">
        <v>81</v>
      </c>
    </row>
    <row r="357" s="13" customFormat="1">
      <c r="A357" s="13"/>
      <c r="B357" s="231"/>
      <c r="C357" s="232"/>
      <c r="D357" s="229" t="s">
        <v>191</v>
      </c>
      <c r="E357" s="233" t="s">
        <v>19</v>
      </c>
      <c r="F357" s="234" t="s">
        <v>232</v>
      </c>
      <c r="G357" s="232"/>
      <c r="H357" s="233" t="s">
        <v>19</v>
      </c>
      <c r="I357" s="235"/>
      <c r="J357" s="232"/>
      <c r="K357" s="232"/>
      <c r="L357" s="236"/>
      <c r="M357" s="237"/>
      <c r="N357" s="238"/>
      <c r="O357" s="238"/>
      <c r="P357" s="238"/>
      <c r="Q357" s="238"/>
      <c r="R357" s="238"/>
      <c r="S357" s="238"/>
      <c r="T357" s="239"/>
      <c r="U357" s="13"/>
      <c r="V357" s="13"/>
      <c r="W357" s="13"/>
      <c r="X357" s="13"/>
      <c r="Y357" s="13"/>
      <c r="Z357" s="13"/>
      <c r="AA357" s="13"/>
      <c r="AB357" s="13"/>
      <c r="AC357" s="13"/>
      <c r="AD357" s="13"/>
      <c r="AE357" s="13"/>
      <c r="AT357" s="240" t="s">
        <v>191</v>
      </c>
      <c r="AU357" s="240" t="s">
        <v>81</v>
      </c>
      <c r="AV357" s="13" t="s">
        <v>79</v>
      </c>
      <c r="AW357" s="13" t="s">
        <v>33</v>
      </c>
      <c r="AX357" s="13" t="s">
        <v>72</v>
      </c>
      <c r="AY357" s="240" t="s">
        <v>116</v>
      </c>
    </row>
    <row r="358" s="14" customFormat="1">
      <c r="A358" s="14"/>
      <c r="B358" s="241"/>
      <c r="C358" s="242"/>
      <c r="D358" s="229" t="s">
        <v>191</v>
      </c>
      <c r="E358" s="243" t="s">
        <v>19</v>
      </c>
      <c r="F358" s="244" t="s">
        <v>557</v>
      </c>
      <c r="G358" s="242"/>
      <c r="H358" s="245">
        <v>23.829999999999998</v>
      </c>
      <c r="I358" s="246"/>
      <c r="J358" s="242"/>
      <c r="K358" s="242"/>
      <c r="L358" s="247"/>
      <c r="M358" s="248"/>
      <c r="N358" s="249"/>
      <c r="O358" s="249"/>
      <c r="P358" s="249"/>
      <c r="Q358" s="249"/>
      <c r="R358" s="249"/>
      <c r="S358" s="249"/>
      <c r="T358" s="250"/>
      <c r="U358" s="14"/>
      <c r="V358" s="14"/>
      <c r="W358" s="14"/>
      <c r="X358" s="14"/>
      <c r="Y358" s="14"/>
      <c r="Z358" s="14"/>
      <c r="AA358" s="14"/>
      <c r="AB358" s="14"/>
      <c r="AC358" s="14"/>
      <c r="AD358" s="14"/>
      <c r="AE358" s="14"/>
      <c r="AT358" s="251" t="s">
        <v>191</v>
      </c>
      <c r="AU358" s="251" t="s">
        <v>81</v>
      </c>
      <c r="AV358" s="14" t="s">
        <v>81</v>
      </c>
      <c r="AW358" s="14" t="s">
        <v>33</v>
      </c>
      <c r="AX358" s="14" t="s">
        <v>79</v>
      </c>
      <c r="AY358" s="251" t="s">
        <v>116</v>
      </c>
    </row>
    <row r="359" s="12" customFormat="1" ht="22.8" customHeight="1">
      <c r="A359" s="12"/>
      <c r="B359" s="190"/>
      <c r="C359" s="191"/>
      <c r="D359" s="192" t="s">
        <v>71</v>
      </c>
      <c r="E359" s="204" t="s">
        <v>158</v>
      </c>
      <c r="F359" s="204" t="s">
        <v>558</v>
      </c>
      <c r="G359" s="191"/>
      <c r="H359" s="191"/>
      <c r="I359" s="194"/>
      <c r="J359" s="205">
        <f>BK359</f>
        <v>0</v>
      </c>
      <c r="K359" s="191"/>
      <c r="L359" s="196"/>
      <c r="M359" s="197"/>
      <c r="N359" s="198"/>
      <c r="O359" s="198"/>
      <c r="P359" s="199">
        <f>SUM(P360:P491)</f>
        <v>0</v>
      </c>
      <c r="Q359" s="198"/>
      <c r="R359" s="199">
        <f>SUM(R360:R491)</f>
        <v>0.12323469999999999</v>
      </c>
      <c r="S359" s="198"/>
      <c r="T359" s="200">
        <f>SUM(T360:T491)</f>
        <v>25.638452999999998</v>
      </c>
      <c r="U359" s="12"/>
      <c r="V359" s="12"/>
      <c r="W359" s="12"/>
      <c r="X359" s="12"/>
      <c r="Y359" s="12"/>
      <c r="Z359" s="12"/>
      <c r="AA359" s="12"/>
      <c r="AB359" s="12"/>
      <c r="AC359" s="12"/>
      <c r="AD359" s="12"/>
      <c r="AE359" s="12"/>
      <c r="AR359" s="201" t="s">
        <v>79</v>
      </c>
      <c r="AT359" s="202" t="s">
        <v>71</v>
      </c>
      <c r="AU359" s="202" t="s">
        <v>79</v>
      </c>
      <c r="AY359" s="201" t="s">
        <v>116</v>
      </c>
      <c r="BK359" s="203">
        <f>SUM(BK360:BK491)</f>
        <v>0</v>
      </c>
    </row>
    <row r="360" s="2" customFormat="1" ht="24.15" customHeight="1">
      <c r="A360" s="40"/>
      <c r="B360" s="41"/>
      <c r="C360" s="206" t="s">
        <v>559</v>
      </c>
      <c r="D360" s="206" t="s">
        <v>119</v>
      </c>
      <c r="E360" s="207" t="s">
        <v>560</v>
      </c>
      <c r="F360" s="208" t="s">
        <v>561</v>
      </c>
      <c r="G360" s="209" t="s">
        <v>122</v>
      </c>
      <c r="H360" s="210">
        <v>1</v>
      </c>
      <c r="I360" s="211"/>
      <c r="J360" s="212">
        <f>ROUND(I360*H360,2)</f>
        <v>0</v>
      </c>
      <c r="K360" s="208" t="s">
        <v>19</v>
      </c>
      <c r="L360" s="46"/>
      <c r="M360" s="213" t="s">
        <v>19</v>
      </c>
      <c r="N360" s="214" t="s">
        <v>43</v>
      </c>
      <c r="O360" s="86"/>
      <c r="P360" s="215">
        <f>O360*H360</f>
        <v>0</v>
      </c>
      <c r="Q360" s="215">
        <v>0</v>
      </c>
      <c r="R360" s="215">
        <f>Q360*H360</f>
        <v>0</v>
      </c>
      <c r="S360" s="215">
        <v>0</v>
      </c>
      <c r="T360" s="216">
        <f>S360*H360</f>
        <v>0</v>
      </c>
      <c r="U360" s="40"/>
      <c r="V360" s="40"/>
      <c r="W360" s="40"/>
      <c r="X360" s="40"/>
      <c r="Y360" s="40"/>
      <c r="Z360" s="40"/>
      <c r="AA360" s="40"/>
      <c r="AB360" s="40"/>
      <c r="AC360" s="40"/>
      <c r="AD360" s="40"/>
      <c r="AE360" s="40"/>
      <c r="AR360" s="217" t="s">
        <v>281</v>
      </c>
      <c r="AT360" s="217" t="s">
        <v>119</v>
      </c>
      <c r="AU360" s="217" t="s">
        <v>81</v>
      </c>
      <c r="AY360" s="19" t="s">
        <v>116</v>
      </c>
      <c r="BE360" s="218">
        <f>IF(N360="základní",J360,0)</f>
        <v>0</v>
      </c>
      <c r="BF360" s="218">
        <f>IF(N360="snížená",J360,0)</f>
        <v>0</v>
      </c>
      <c r="BG360" s="218">
        <f>IF(N360="zákl. přenesená",J360,0)</f>
        <v>0</v>
      </c>
      <c r="BH360" s="218">
        <f>IF(N360="sníž. přenesená",J360,0)</f>
        <v>0</v>
      </c>
      <c r="BI360" s="218">
        <f>IF(N360="nulová",J360,0)</f>
        <v>0</v>
      </c>
      <c r="BJ360" s="19" t="s">
        <v>79</v>
      </c>
      <c r="BK360" s="218">
        <f>ROUND(I360*H360,2)</f>
        <v>0</v>
      </c>
      <c r="BL360" s="19" t="s">
        <v>281</v>
      </c>
      <c r="BM360" s="217" t="s">
        <v>562</v>
      </c>
    </row>
    <row r="361" s="2" customFormat="1" ht="16.5" customHeight="1">
      <c r="A361" s="40"/>
      <c r="B361" s="41"/>
      <c r="C361" s="206" t="s">
        <v>563</v>
      </c>
      <c r="D361" s="206" t="s">
        <v>119</v>
      </c>
      <c r="E361" s="207" t="s">
        <v>564</v>
      </c>
      <c r="F361" s="208" t="s">
        <v>565</v>
      </c>
      <c r="G361" s="209" t="s">
        <v>250</v>
      </c>
      <c r="H361" s="210">
        <v>31.097999999999999</v>
      </c>
      <c r="I361" s="211"/>
      <c r="J361" s="212">
        <f>ROUND(I361*H361,2)</f>
        <v>0</v>
      </c>
      <c r="K361" s="208" t="s">
        <v>19</v>
      </c>
      <c r="L361" s="46"/>
      <c r="M361" s="213" t="s">
        <v>19</v>
      </c>
      <c r="N361" s="214" t="s">
        <v>43</v>
      </c>
      <c r="O361" s="86"/>
      <c r="P361" s="215">
        <f>O361*H361</f>
        <v>0</v>
      </c>
      <c r="Q361" s="215">
        <v>0</v>
      </c>
      <c r="R361" s="215">
        <f>Q361*H361</f>
        <v>0</v>
      </c>
      <c r="S361" s="215">
        <v>0</v>
      </c>
      <c r="T361" s="216">
        <f>S361*H361</f>
        <v>0</v>
      </c>
      <c r="U361" s="40"/>
      <c r="V361" s="40"/>
      <c r="W361" s="40"/>
      <c r="X361" s="40"/>
      <c r="Y361" s="40"/>
      <c r="Z361" s="40"/>
      <c r="AA361" s="40"/>
      <c r="AB361" s="40"/>
      <c r="AC361" s="40"/>
      <c r="AD361" s="40"/>
      <c r="AE361" s="40"/>
      <c r="AR361" s="217" t="s">
        <v>281</v>
      </c>
      <c r="AT361" s="217" t="s">
        <v>119</v>
      </c>
      <c r="AU361" s="217" t="s">
        <v>81</v>
      </c>
      <c r="AY361" s="19" t="s">
        <v>116</v>
      </c>
      <c r="BE361" s="218">
        <f>IF(N361="základní",J361,0)</f>
        <v>0</v>
      </c>
      <c r="BF361" s="218">
        <f>IF(N361="snížená",J361,0)</f>
        <v>0</v>
      </c>
      <c r="BG361" s="218">
        <f>IF(N361="zákl. přenesená",J361,0)</f>
        <v>0</v>
      </c>
      <c r="BH361" s="218">
        <f>IF(N361="sníž. přenesená",J361,0)</f>
        <v>0</v>
      </c>
      <c r="BI361" s="218">
        <f>IF(N361="nulová",J361,0)</f>
        <v>0</v>
      </c>
      <c r="BJ361" s="19" t="s">
        <v>79</v>
      </c>
      <c r="BK361" s="218">
        <f>ROUND(I361*H361,2)</f>
        <v>0</v>
      </c>
      <c r="BL361" s="19" t="s">
        <v>281</v>
      </c>
      <c r="BM361" s="217" t="s">
        <v>566</v>
      </c>
    </row>
    <row r="362" s="14" customFormat="1">
      <c r="A362" s="14"/>
      <c r="B362" s="241"/>
      <c r="C362" s="242"/>
      <c r="D362" s="229" t="s">
        <v>191</v>
      </c>
      <c r="E362" s="243" t="s">
        <v>19</v>
      </c>
      <c r="F362" s="244" t="s">
        <v>365</v>
      </c>
      <c r="G362" s="242"/>
      <c r="H362" s="245">
        <v>31.097999999999999</v>
      </c>
      <c r="I362" s="246"/>
      <c r="J362" s="242"/>
      <c r="K362" s="242"/>
      <c r="L362" s="247"/>
      <c r="M362" s="248"/>
      <c r="N362" s="249"/>
      <c r="O362" s="249"/>
      <c r="P362" s="249"/>
      <c r="Q362" s="249"/>
      <c r="R362" s="249"/>
      <c r="S362" s="249"/>
      <c r="T362" s="250"/>
      <c r="U362" s="14"/>
      <c r="V362" s="14"/>
      <c r="W362" s="14"/>
      <c r="X362" s="14"/>
      <c r="Y362" s="14"/>
      <c r="Z362" s="14"/>
      <c r="AA362" s="14"/>
      <c r="AB362" s="14"/>
      <c r="AC362" s="14"/>
      <c r="AD362" s="14"/>
      <c r="AE362" s="14"/>
      <c r="AT362" s="251" t="s">
        <v>191</v>
      </c>
      <c r="AU362" s="251" t="s">
        <v>81</v>
      </c>
      <c r="AV362" s="14" t="s">
        <v>81</v>
      </c>
      <c r="AW362" s="14" t="s">
        <v>33</v>
      </c>
      <c r="AX362" s="14" t="s">
        <v>79</v>
      </c>
      <c r="AY362" s="251" t="s">
        <v>116</v>
      </c>
    </row>
    <row r="363" s="2" customFormat="1" ht="16.5" customHeight="1">
      <c r="A363" s="40"/>
      <c r="B363" s="41"/>
      <c r="C363" s="206" t="s">
        <v>567</v>
      </c>
      <c r="D363" s="206" t="s">
        <v>119</v>
      </c>
      <c r="E363" s="207" t="s">
        <v>568</v>
      </c>
      <c r="F363" s="208" t="s">
        <v>569</v>
      </c>
      <c r="G363" s="209" t="s">
        <v>122</v>
      </c>
      <c r="H363" s="210">
        <v>3</v>
      </c>
      <c r="I363" s="211"/>
      <c r="J363" s="212">
        <f>ROUND(I363*H363,2)</f>
        <v>0</v>
      </c>
      <c r="K363" s="208" t="s">
        <v>19</v>
      </c>
      <c r="L363" s="46"/>
      <c r="M363" s="213" t="s">
        <v>19</v>
      </c>
      <c r="N363" s="214" t="s">
        <v>43</v>
      </c>
      <c r="O363" s="86"/>
      <c r="P363" s="215">
        <f>O363*H363</f>
        <v>0</v>
      </c>
      <c r="Q363" s="215">
        <v>0</v>
      </c>
      <c r="R363" s="215">
        <f>Q363*H363</f>
        <v>0</v>
      </c>
      <c r="S363" s="215">
        <v>0</v>
      </c>
      <c r="T363" s="216">
        <f>S363*H363</f>
        <v>0</v>
      </c>
      <c r="U363" s="40"/>
      <c r="V363" s="40"/>
      <c r="W363" s="40"/>
      <c r="X363" s="40"/>
      <c r="Y363" s="40"/>
      <c r="Z363" s="40"/>
      <c r="AA363" s="40"/>
      <c r="AB363" s="40"/>
      <c r="AC363" s="40"/>
      <c r="AD363" s="40"/>
      <c r="AE363" s="40"/>
      <c r="AR363" s="217" t="s">
        <v>281</v>
      </c>
      <c r="AT363" s="217" t="s">
        <v>119</v>
      </c>
      <c r="AU363" s="217" t="s">
        <v>81</v>
      </c>
      <c r="AY363" s="19" t="s">
        <v>116</v>
      </c>
      <c r="BE363" s="218">
        <f>IF(N363="základní",J363,0)</f>
        <v>0</v>
      </c>
      <c r="BF363" s="218">
        <f>IF(N363="snížená",J363,0)</f>
        <v>0</v>
      </c>
      <c r="BG363" s="218">
        <f>IF(N363="zákl. přenesená",J363,0)</f>
        <v>0</v>
      </c>
      <c r="BH363" s="218">
        <f>IF(N363="sníž. přenesená",J363,0)</f>
        <v>0</v>
      </c>
      <c r="BI363" s="218">
        <f>IF(N363="nulová",J363,0)</f>
        <v>0</v>
      </c>
      <c r="BJ363" s="19" t="s">
        <v>79</v>
      </c>
      <c r="BK363" s="218">
        <f>ROUND(I363*H363,2)</f>
        <v>0</v>
      </c>
      <c r="BL363" s="19" t="s">
        <v>281</v>
      </c>
      <c r="BM363" s="217" t="s">
        <v>570</v>
      </c>
    </row>
    <row r="364" s="2" customFormat="1" ht="16.5" customHeight="1">
      <c r="A364" s="40"/>
      <c r="B364" s="41"/>
      <c r="C364" s="206" t="s">
        <v>571</v>
      </c>
      <c r="D364" s="206" t="s">
        <v>119</v>
      </c>
      <c r="E364" s="207" t="s">
        <v>572</v>
      </c>
      <c r="F364" s="208" t="s">
        <v>573</v>
      </c>
      <c r="G364" s="209" t="s">
        <v>122</v>
      </c>
      <c r="H364" s="210">
        <v>1</v>
      </c>
      <c r="I364" s="211"/>
      <c r="J364" s="212">
        <f>ROUND(I364*H364,2)</f>
        <v>0</v>
      </c>
      <c r="K364" s="208" t="s">
        <v>19</v>
      </c>
      <c r="L364" s="46"/>
      <c r="M364" s="213" t="s">
        <v>19</v>
      </c>
      <c r="N364" s="214" t="s">
        <v>43</v>
      </c>
      <c r="O364" s="86"/>
      <c r="P364" s="215">
        <f>O364*H364</f>
        <v>0</v>
      </c>
      <c r="Q364" s="215">
        <v>0</v>
      </c>
      <c r="R364" s="215">
        <f>Q364*H364</f>
        <v>0</v>
      </c>
      <c r="S364" s="215">
        <v>0</v>
      </c>
      <c r="T364" s="216">
        <f>S364*H364</f>
        <v>0</v>
      </c>
      <c r="U364" s="40"/>
      <c r="V364" s="40"/>
      <c r="W364" s="40"/>
      <c r="X364" s="40"/>
      <c r="Y364" s="40"/>
      <c r="Z364" s="40"/>
      <c r="AA364" s="40"/>
      <c r="AB364" s="40"/>
      <c r="AC364" s="40"/>
      <c r="AD364" s="40"/>
      <c r="AE364" s="40"/>
      <c r="AR364" s="217" t="s">
        <v>135</v>
      </c>
      <c r="AT364" s="217" t="s">
        <v>119</v>
      </c>
      <c r="AU364" s="217" t="s">
        <v>81</v>
      </c>
      <c r="AY364" s="19" t="s">
        <v>116</v>
      </c>
      <c r="BE364" s="218">
        <f>IF(N364="základní",J364,0)</f>
        <v>0</v>
      </c>
      <c r="BF364" s="218">
        <f>IF(N364="snížená",J364,0)</f>
        <v>0</v>
      </c>
      <c r="BG364" s="218">
        <f>IF(N364="zákl. přenesená",J364,0)</f>
        <v>0</v>
      </c>
      <c r="BH364" s="218">
        <f>IF(N364="sníž. přenesená",J364,0)</f>
        <v>0</v>
      </c>
      <c r="BI364" s="218">
        <f>IF(N364="nulová",J364,0)</f>
        <v>0</v>
      </c>
      <c r="BJ364" s="19" t="s">
        <v>79</v>
      </c>
      <c r="BK364" s="218">
        <f>ROUND(I364*H364,2)</f>
        <v>0</v>
      </c>
      <c r="BL364" s="19" t="s">
        <v>135</v>
      </c>
      <c r="BM364" s="217" t="s">
        <v>574</v>
      </c>
    </row>
    <row r="365" s="2" customFormat="1" ht="16.5" customHeight="1">
      <c r="A365" s="40"/>
      <c r="B365" s="41"/>
      <c r="C365" s="206" t="s">
        <v>575</v>
      </c>
      <c r="D365" s="206" t="s">
        <v>119</v>
      </c>
      <c r="E365" s="207" t="s">
        <v>576</v>
      </c>
      <c r="F365" s="208" t="s">
        <v>577</v>
      </c>
      <c r="G365" s="209" t="s">
        <v>184</v>
      </c>
      <c r="H365" s="210">
        <v>2.383</v>
      </c>
      <c r="I365" s="211"/>
      <c r="J365" s="212">
        <f>ROUND(I365*H365,2)</f>
        <v>0</v>
      </c>
      <c r="K365" s="208" t="s">
        <v>196</v>
      </c>
      <c r="L365" s="46"/>
      <c r="M365" s="213" t="s">
        <v>19</v>
      </c>
      <c r="N365" s="214" t="s">
        <v>43</v>
      </c>
      <c r="O365" s="86"/>
      <c r="P365" s="215">
        <f>O365*H365</f>
        <v>0</v>
      </c>
      <c r="Q365" s="215">
        <v>0</v>
      </c>
      <c r="R365" s="215">
        <f>Q365*H365</f>
        <v>0</v>
      </c>
      <c r="S365" s="215">
        <v>2.2000000000000002</v>
      </c>
      <c r="T365" s="216">
        <f>S365*H365</f>
        <v>5.2426000000000004</v>
      </c>
      <c r="U365" s="40"/>
      <c r="V365" s="40"/>
      <c r="W365" s="40"/>
      <c r="X365" s="40"/>
      <c r="Y365" s="40"/>
      <c r="Z365" s="40"/>
      <c r="AA365" s="40"/>
      <c r="AB365" s="40"/>
      <c r="AC365" s="40"/>
      <c r="AD365" s="40"/>
      <c r="AE365" s="40"/>
      <c r="AR365" s="217" t="s">
        <v>135</v>
      </c>
      <c r="AT365" s="217" t="s">
        <v>119</v>
      </c>
      <c r="AU365" s="217" t="s">
        <v>81</v>
      </c>
      <c r="AY365" s="19" t="s">
        <v>116</v>
      </c>
      <c r="BE365" s="218">
        <f>IF(N365="základní",J365,0)</f>
        <v>0</v>
      </c>
      <c r="BF365" s="218">
        <f>IF(N365="snížená",J365,0)</f>
        <v>0</v>
      </c>
      <c r="BG365" s="218">
        <f>IF(N365="zákl. přenesená",J365,0)</f>
        <v>0</v>
      </c>
      <c r="BH365" s="218">
        <f>IF(N365="sníž. přenesená",J365,0)</f>
        <v>0</v>
      </c>
      <c r="BI365" s="218">
        <f>IF(N365="nulová",J365,0)</f>
        <v>0</v>
      </c>
      <c r="BJ365" s="19" t="s">
        <v>79</v>
      </c>
      <c r="BK365" s="218">
        <f>ROUND(I365*H365,2)</f>
        <v>0</v>
      </c>
      <c r="BL365" s="19" t="s">
        <v>135</v>
      </c>
      <c r="BM365" s="217" t="s">
        <v>578</v>
      </c>
    </row>
    <row r="366" s="2" customFormat="1">
      <c r="A366" s="40"/>
      <c r="B366" s="41"/>
      <c r="C366" s="42"/>
      <c r="D366" s="224" t="s">
        <v>187</v>
      </c>
      <c r="E366" s="42"/>
      <c r="F366" s="225" t="s">
        <v>579</v>
      </c>
      <c r="G366" s="42"/>
      <c r="H366" s="42"/>
      <c r="I366" s="226"/>
      <c r="J366" s="42"/>
      <c r="K366" s="42"/>
      <c r="L366" s="46"/>
      <c r="M366" s="227"/>
      <c r="N366" s="228"/>
      <c r="O366" s="86"/>
      <c r="P366" s="86"/>
      <c r="Q366" s="86"/>
      <c r="R366" s="86"/>
      <c r="S366" s="86"/>
      <c r="T366" s="87"/>
      <c r="U366" s="40"/>
      <c r="V366" s="40"/>
      <c r="W366" s="40"/>
      <c r="X366" s="40"/>
      <c r="Y366" s="40"/>
      <c r="Z366" s="40"/>
      <c r="AA366" s="40"/>
      <c r="AB366" s="40"/>
      <c r="AC366" s="40"/>
      <c r="AD366" s="40"/>
      <c r="AE366" s="40"/>
      <c r="AT366" s="19" t="s">
        <v>187</v>
      </c>
      <c r="AU366" s="19" t="s">
        <v>81</v>
      </c>
    </row>
    <row r="367" s="13" customFormat="1">
      <c r="A367" s="13"/>
      <c r="B367" s="231"/>
      <c r="C367" s="232"/>
      <c r="D367" s="229" t="s">
        <v>191</v>
      </c>
      <c r="E367" s="233" t="s">
        <v>19</v>
      </c>
      <c r="F367" s="234" t="s">
        <v>580</v>
      </c>
      <c r="G367" s="232"/>
      <c r="H367" s="233" t="s">
        <v>19</v>
      </c>
      <c r="I367" s="235"/>
      <c r="J367" s="232"/>
      <c r="K367" s="232"/>
      <c r="L367" s="236"/>
      <c r="M367" s="237"/>
      <c r="N367" s="238"/>
      <c r="O367" s="238"/>
      <c r="P367" s="238"/>
      <c r="Q367" s="238"/>
      <c r="R367" s="238"/>
      <c r="S367" s="238"/>
      <c r="T367" s="239"/>
      <c r="U367" s="13"/>
      <c r="V367" s="13"/>
      <c r="W367" s="13"/>
      <c r="X367" s="13"/>
      <c r="Y367" s="13"/>
      <c r="Z367" s="13"/>
      <c r="AA367" s="13"/>
      <c r="AB367" s="13"/>
      <c r="AC367" s="13"/>
      <c r="AD367" s="13"/>
      <c r="AE367" s="13"/>
      <c r="AT367" s="240" t="s">
        <v>191</v>
      </c>
      <c r="AU367" s="240" t="s">
        <v>81</v>
      </c>
      <c r="AV367" s="13" t="s">
        <v>79</v>
      </c>
      <c r="AW367" s="13" t="s">
        <v>33</v>
      </c>
      <c r="AX367" s="13" t="s">
        <v>72</v>
      </c>
      <c r="AY367" s="240" t="s">
        <v>116</v>
      </c>
    </row>
    <row r="368" s="14" customFormat="1">
      <c r="A368" s="14"/>
      <c r="B368" s="241"/>
      <c r="C368" s="242"/>
      <c r="D368" s="229" t="s">
        <v>191</v>
      </c>
      <c r="E368" s="243" t="s">
        <v>19</v>
      </c>
      <c r="F368" s="244" t="s">
        <v>581</v>
      </c>
      <c r="G368" s="242"/>
      <c r="H368" s="245">
        <v>2.383</v>
      </c>
      <c r="I368" s="246"/>
      <c r="J368" s="242"/>
      <c r="K368" s="242"/>
      <c r="L368" s="247"/>
      <c r="M368" s="248"/>
      <c r="N368" s="249"/>
      <c r="O368" s="249"/>
      <c r="P368" s="249"/>
      <c r="Q368" s="249"/>
      <c r="R368" s="249"/>
      <c r="S368" s="249"/>
      <c r="T368" s="250"/>
      <c r="U368" s="14"/>
      <c r="V368" s="14"/>
      <c r="W368" s="14"/>
      <c r="X368" s="14"/>
      <c r="Y368" s="14"/>
      <c r="Z368" s="14"/>
      <c r="AA368" s="14"/>
      <c r="AB368" s="14"/>
      <c r="AC368" s="14"/>
      <c r="AD368" s="14"/>
      <c r="AE368" s="14"/>
      <c r="AT368" s="251" t="s">
        <v>191</v>
      </c>
      <c r="AU368" s="251" t="s">
        <v>81</v>
      </c>
      <c r="AV368" s="14" t="s">
        <v>81</v>
      </c>
      <c r="AW368" s="14" t="s">
        <v>33</v>
      </c>
      <c r="AX368" s="14" t="s">
        <v>79</v>
      </c>
      <c r="AY368" s="251" t="s">
        <v>116</v>
      </c>
    </row>
    <row r="369" s="2" customFormat="1" ht="24.15" customHeight="1">
      <c r="A369" s="40"/>
      <c r="B369" s="41"/>
      <c r="C369" s="206" t="s">
        <v>582</v>
      </c>
      <c r="D369" s="206" t="s">
        <v>119</v>
      </c>
      <c r="E369" s="207" t="s">
        <v>583</v>
      </c>
      <c r="F369" s="208" t="s">
        <v>584</v>
      </c>
      <c r="G369" s="209" t="s">
        <v>236</v>
      </c>
      <c r="H369" s="210">
        <v>6.7519999999999998</v>
      </c>
      <c r="I369" s="211"/>
      <c r="J369" s="212">
        <f>ROUND(I369*H369,2)</f>
        <v>0</v>
      </c>
      <c r="K369" s="208" t="s">
        <v>196</v>
      </c>
      <c r="L369" s="46"/>
      <c r="M369" s="213" t="s">
        <v>19</v>
      </c>
      <c r="N369" s="214" t="s">
        <v>43</v>
      </c>
      <c r="O369" s="86"/>
      <c r="P369" s="215">
        <f>O369*H369</f>
        <v>0</v>
      </c>
      <c r="Q369" s="215">
        <v>0</v>
      </c>
      <c r="R369" s="215">
        <f>Q369*H369</f>
        <v>0</v>
      </c>
      <c r="S369" s="215">
        <v>0.048000000000000001</v>
      </c>
      <c r="T369" s="216">
        <f>S369*H369</f>
        <v>0.324096</v>
      </c>
      <c r="U369" s="40"/>
      <c r="V369" s="40"/>
      <c r="W369" s="40"/>
      <c r="X369" s="40"/>
      <c r="Y369" s="40"/>
      <c r="Z369" s="40"/>
      <c r="AA369" s="40"/>
      <c r="AB369" s="40"/>
      <c r="AC369" s="40"/>
      <c r="AD369" s="40"/>
      <c r="AE369" s="40"/>
      <c r="AR369" s="217" t="s">
        <v>135</v>
      </c>
      <c r="AT369" s="217" t="s">
        <v>119</v>
      </c>
      <c r="AU369" s="217" t="s">
        <v>81</v>
      </c>
      <c r="AY369" s="19" t="s">
        <v>116</v>
      </c>
      <c r="BE369" s="218">
        <f>IF(N369="základní",J369,0)</f>
        <v>0</v>
      </c>
      <c r="BF369" s="218">
        <f>IF(N369="snížená",J369,0)</f>
        <v>0</v>
      </c>
      <c r="BG369" s="218">
        <f>IF(N369="zákl. přenesená",J369,0)</f>
        <v>0</v>
      </c>
      <c r="BH369" s="218">
        <f>IF(N369="sníž. přenesená",J369,0)</f>
        <v>0</v>
      </c>
      <c r="BI369" s="218">
        <f>IF(N369="nulová",J369,0)</f>
        <v>0</v>
      </c>
      <c r="BJ369" s="19" t="s">
        <v>79</v>
      </c>
      <c r="BK369" s="218">
        <f>ROUND(I369*H369,2)</f>
        <v>0</v>
      </c>
      <c r="BL369" s="19" t="s">
        <v>135</v>
      </c>
      <c r="BM369" s="217" t="s">
        <v>585</v>
      </c>
    </row>
    <row r="370" s="2" customFormat="1">
      <c r="A370" s="40"/>
      <c r="B370" s="41"/>
      <c r="C370" s="42"/>
      <c r="D370" s="224" t="s">
        <v>187</v>
      </c>
      <c r="E370" s="42"/>
      <c r="F370" s="225" t="s">
        <v>586</v>
      </c>
      <c r="G370" s="42"/>
      <c r="H370" s="42"/>
      <c r="I370" s="226"/>
      <c r="J370" s="42"/>
      <c r="K370" s="42"/>
      <c r="L370" s="46"/>
      <c r="M370" s="227"/>
      <c r="N370" s="228"/>
      <c r="O370" s="86"/>
      <c r="P370" s="86"/>
      <c r="Q370" s="86"/>
      <c r="R370" s="86"/>
      <c r="S370" s="86"/>
      <c r="T370" s="87"/>
      <c r="U370" s="40"/>
      <c r="V370" s="40"/>
      <c r="W370" s="40"/>
      <c r="X370" s="40"/>
      <c r="Y370" s="40"/>
      <c r="Z370" s="40"/>
      <c r="AA370" s="40"/>
      <c r="AB370" s="40"/>
      <c r="AC370" s="40"/>
      <c r="AD370" s="40"/>
      <c r="AE370" s="40"/>
      <c r="AT370" s="19" t="s">
        <v>187</v>
      </c>
      <c r="AU370" s="19" t="s">
        <v>81</v>
      </c>
    </row>
    <row r="371" s="2" customFormat="1">
      <c r="A371" s="40"/>
      <c r="B371" s="41"/>
      <c r="C371" s="42"/>
      <c r="D371" s="229" t="s">
        <v>189</v>
      </c>
      <c r="E371" s="42"/>
      <c r="F371" s="230" t="s">
        <v>587</v>
      </c>
      <c r="G371" s="42"/>
      <c r="H371" s="42"/>
      <c r="I371" s="226"/>
      <c r="J371" s="42"/>
      <c r="K371" s="42"/>
      <c r="L371" s="46"/>
      <c r="M371" s="227"/>
      <c r="N371" s="228"/>
      <c r="O371" s="86"/>
      <c r="P371" s="86"/>
      <c r="Q371" s="86"/>
      <c r="R371" s="86"/>
      <c r="S371" s="86"/>
      <c r="T371" s="87"/>
      <c r="U371" s="40"/>
      <c r="V371" s="40"/>
      <c r="W371" s="40"/>
      <c r="X371" s="40"/>
      <c r="Y371" s="40"/>
      <c r="Z371" s="40"/>
      <c r="AA371" s="40"/>
      <c r="AB371" s="40"/>
      <c r="AC371" s="40"/>
      <c r="AD371" s="40"/>
      <c r="AE371" s="40"/>
      <c r="AT371" s="19" t="s">
        <v>189</v>
      </c>
      <c r="AU371" s="19" t="s">
        <v>81</v>
      </c>
    </row>
    <row r="372" s="14" customFormat="1">
      <c r="A372" s="14"/>
      <c r="B372" s="241"/>
      <c r="C372" s="242"/>
      <c r="D372" s="229" t="s">
        <v>191</v>
      </c>
      <c r="E372" s="243" t="s">
        <v>19</v>
      </c>
      <c r="F372" s="244" t="s">
        <v>588</v>
      </c>
      <c r="G372" s="242"/>
      <c r="H372" s="245">
        <v>1.8</v>
      </c>
      <c r="I372" s="246"/>
      <c r="J372" s="242"/>
      <c r="K372" s="242"/>
      <c r="L372" s="247"/>
      <c r="M372" s="248"/>
      <c r="N372" s="249"/>
      <c r="O372" s="249"/>
      <c r="P372" s="249"/>
      <c r="Q372" s="249"/>
      <c r="R372" s="249"/>
      <c r="S372" s="249"/>
      <c r="T372" s="250"/>
      <c r="U372" s="14"/>
      <c r="V372" s="14"/>
      <c r="W372" s="14"/>
      <c r="X372" s="14"/>
      <c r="Y372" s="14"/>
      <c r="Z372" s="14"/>
      <c r="AA372" s="14"/>
      <c r="AB372" s="14"/>
      <c r="AC372" s="14"/>
      <c r="AD372" s="14"/>
      <c r="AE372" s="14"/>
      <c r="AT372" s="251" t="s">
        <v>191</v>
      </c>
      <c r="AU372" s="251" t="s">
        <v>81</v>
      </c>
      <c r="AV372" s="14" t="s">
        <v>81</v>
      </c>
      <c r="AW372" s="14" t="s">
        <v>33</v>
      </c>
      <c r="AX372" s="14" t="s">
        <v>72</v>
      </c>
      <c r="AY372" s="251" t="s">
        <v>116</v>
      </c>
    </row>
    <row r="373" s="14" customFormat="1">
      <c r="A373" s="14"/>
      <c r="B373" s="241"/>
      <c r="C373" s="242"/>
      <c r="D373" s="229" t="s">
        <v>191</v>
      </c>
      <c r="E373" s="243" t="s">
        <v>19</v>
      </c>
      <c r="F373" s="244" t="s">
        <v>589</v>
      </c>
      <c r="G373" s="242"/>
      <c r="H373" s="245">
        <v>1.8720000000000001</v>
      </c>
      <c r="I373" s="246"/>
      <c r="J373" s="242"/>
      <c r="K373" s="242"/>
      <c r="L373" s="247"/>
      <c r="M373" s="248"/>
      <c r="N373" s="249"/>
      <c r="O373" s="249"/>
      <c r="P373" s="249"/>
      <c r="Q373" s="249"/>
      <c r="R373" s="249"/>
      <c r="S373" s="249"/>
      <c r="T373" s="250"/>
      <c r="U373" s="14"/>
      <c r="V373" s="14"/>
      <c r="W373" s="14"/>
      <c r="X373" s="14"/>
      <c r="Y373" s="14"/>
      <c r="Z373" s="14"/>
      <c r="AA373" s="14"/>
      <c r="AB373" s="14"/>
      <c r="AC373" s="14"/>
      <c r="AD373" s="14"/>
      <c r="AE373" s="14"/>
      <c r="AT373" s="251" t="s">
        <v>191</v>
      </c>
      <c r="AU373" s="251" t="s">
        <v>81</v>
      </c>
      <c r="AV373" s="14" t="s">
        <v>81</v>
      </c>
      <c r="AW373" s="14" t="s">
        <v>33</v>
      </c>
      <c r="AX373" s="14" t="s">
        <v>72</v>
      </c>
      <c r="AY373" s="251" t="s">
        <v>116</v>
      </c>
    </row>
    <row r="374" s="14" customFormat="1">
      <c r="A374" s="14"/>
      <c r="B374" s="241"/>
      <c r="C374" s="242"/>
      <c r="D374" s="229" t="s">
        <v>191</v>
      </c>
      <c r="E374" s="243" t="s">
        <v>19</v>
      </c>
      <c r="F374" s="244" t="s">
        <v>590</v>
      </c>
      <c r="G374" s="242"/>
      <c r="H374" s="245">
        <v>3.0800000000000001</v>
      </c>
      <c r="I374" s="246"/>
      <c r="J374" s="242"/>
      <c r="K374" s="242"/>
      <c r="L374" s="247"/>
      <c r="M374" s="248"/>
      <c r="N374" s="249"/>
      <c r="O374" s="249"/>
      <c r="P374" s="249"/>
      <c r="Q374" s="249"/>
      <c r="R374" s="249"/>
      <c r="S374" s="249"/>
      <c r="T374" s="250"/>
      <c r="U374" s="14"/>
      <c r="V374" s="14"/>
      <c r="W374" s="14"/>
      <c r="X374" s="14"/>
      <c r="Y374" s="14"/>
      <c r="Z374" s="14"/>
      <c r="AA374" s="14"/>
      <c r="AB374" s="14"/>
      <c r="AC374" s="14"/>
      <c r="AD374" s="14"/>
      <c r="AE374" s="14"/>
      <c r="AT374" s="251" t="s">
        <v>191</v>
      </c>
      <c r="AU374" s="251" t="s">
        <v>81</v>
      </c>
      <c r="AV374" s="14" t="s">
        <v>81</v>
      </c>
      <c r="AW374" s="14" t="s">
        <v>33</v>
      </c>
      <c r="AX374" s="14" t="s">
        <v>72</v>
      </c>
      <c r="AY374" s="251" t="s">
        <v>116</v>
      </c>
    </row>
    <row r="375" s="15" customFormat="1">
      <c r="A375" s="15"/>
      <c r="B375" s="262"/>
      <c r="C375" s="263"/>
      <c r="D375" s="229" t="s">
        <v>191</v>
      </c>
      <c r="E375" s="264" t="s">
        <v>19</v>
      </c>
      <c r="F375" s="265" t="s">
        <v>275</v>
      </c>
      <c r="G375" s="263"/>
      <c r="H375" s="266">
        <v>6.7520000000000007</v>
      </c>
      <c r="I375" s="267"/>
      <c r="J375" s="263"/>
      <c r="K375" s="263"/>
      <c r="L375" s="268"/>
      <c r="M375" s="269"/>
      <c r="N375" s="270"/>
      <c r="O375" s="270"/>
      <c r="P375" s="270"/>
      <c r="Q375" s="270"/>
      <c r="R375" s="270"/>
      <c r="S375" s="270"/>
      <c r="T375" s="271"/>
      <c r="U375" s="15"/>
      <c r="V375" s="15"/>
      <c r="W375" s="15"/>
      <c r="X375" s="15"/>
      <c r="Y375" s="15"/>
      <c r="Z375" s="15"/>
      <c r="AA375" s="15"/>
      <c r="AB375" s="15"/>
      <c r="AC375" s="15"/>
      <c r="AD375" s="15"/>
      <c r="AE375" s="15"/>
      <c r="AT375" s="272" t="s">
        <v>191</v>
      </c>
      <c r="AU375" s="272" t="s">
        <v>81</v>
      </c>
      <c r="AV375" s="15" t="s">
        <v>135</v>
      </c>
      <c r="AW375" s="15" t="s">
        <v>33</v>
      </c>
      <c r="AX375" s="15" t="s">
        <v>79</v>
      </c>
      <c r="AY375" s="272" t="s">
        <v>116</v>
      </c>
    </row>
    <row r="376" s="2" customFormat="1" ht="24.15" customHeight="1">
      <c r="A376" s="40"/>
      <c r="B376" s="41"/>
      <c r="C376" s="206" t="s">
        <v>591</v>
      </c>
      <c r="D376" s="206" t="s">
        <v>119</v>
      </c>
      <c r="E376" s="207" t="s">
        <v>592</v>
      </c>
      <c r="F376" s="208" t="s">
        <v>593</v>
      </c>
      <c r="G376" s="209" t="s">
        <v>236</v>
      </c>
      <c r="H376" s="210">
        <v>24.219999999999999</v>
      </c>
      <c r="I376" s="211"/>
      <c r="J376" s="212">
        <f>ROUND(I376*H376,2)</f>
        <v>0</v>
      </c>
      <c r="K376" s="208" t="s">
        <v>196</v>
      </c>
      <c r="L376" s="46"/>
      <c r="M376" s="213" t="s">
        <v>19</v>
      </c>
      <c r="N376" s="214" t="s">
        <v>43</v>
      </c>
      <c r="O376" s="86"/>
      <c r="P376" s="215">
        <f>O376*H376</f>
        <v>0</v>
      </c>
      <c r="Q376" s="215">
        <v>0</v>
      </c>
      <c r="R376" s="215">
        <f>Q376*H376</f>
        <v>0</v>
      </c>
      <c r="S376" s="215">
        <v>0.037999999999999999</v>
      </c>
      <c r="T376" s="216">
        <f>S376*H376</f>
        <v>0.92035999999999996</v>
      </c>
      <c r="U376" s="40"/>
      <c r="V376" s="40"/>
      <c r="W376" s="40"/>
      <c r="X376" s="40"/>
      <c r="Y376" s="40"/>
      <c r="Z376" s="40"/>
      <c r="AA376" s="40"/>
      <c r="AB376" s="40"/>
      <c r="AC376" s="40"/>
      <c r="AD376" s="40"/>
      <c r="AE376" s="40"/>
      <c r="AR376" s="217" t="s">
        <v>135</v>
      </c>
      <c r="AT376" s="217" t="s">
        <v>119</v>
      </c>
      <c r="AU376" s="217" t="s">
        <v>81</v>
      </c>
      <c r="AY376" s="19" t="s">
        <v>116</v>
      </c>
      <c r="BE376" s="218">
        <f>IF(N376="základní",J376,0)</f>
        <v>0</v>
      </c>
      <c r="BF376" s="218">
        <f>IF(N376="snížená",J376,0)</f>
        <v>0</v>
      </c>
      <c r="BG376" s="218">
        <f>IF(N376="zákl. přenesená",J376,0)</f>
        <v>0</v>
      </c>
      <c r="BH376" s="218">
        <f>IF(N376="sníž. přenesená",J376,0)</f>
        <v>0</v>
      </c>
      <c r="BI376" s="218">
        <f>IF(N376="nulová",J376,0)</f>
        <v>0</v>
      </c>
      <c r="BJ376" s="19" t="s">
        <v>79</v>
      </c>
      <c r="BK376" s="218">
        <f>ROUND(I376*H376,2)</f>
        <v>0</v>
      </c>
      <c r="BL376" s="19" t="s">
        <v>135</v>
      </c>
      <c r="BM376" s="217" t="s">
        <v>594</v>
      </c>
    </row>
    <row r="377" s="2" customFormat="1">
      <c r="A377" s="40"/>
      <c r="B377" s="41"/>
      <c r="C377" s="42"/>
      <c r="D377" s="224" t="s">
        <v>187</v>
      </c>
      <c r="E377" s="42"/>
      <c r="F377" s="225" t="s">
        <v>595</v>
      </c>
      <c r="G377" s="42"/>
      <c r="H377" s="42"/>
      <c r="I377" s="226"/>
      <c r="J377" s="42"/>
      <c r="K377" s="42"/>
      <c r="L377" s="46"/>
      <c r="M377" s="227"/>
      <c r="N377" s="228"/>
      <c r="O377" s="86"/>
      <c r="P377" s="86"/>
      <c r="Q377" s="86"/>
      <c r="R377" s="86"/>
      <c r="S377" s="86"/>
      <c r="T377" s="87"/>
      <c r="U377" s="40"/>
      <c r="V377" s="40"/>
      <c r="W377" s="40"/>
      <c r="X377" s="40"/>
      <c r="Y377" s="40"/>
      <c r="Z377" s="40"/>
      <c r="AA377" s="40"/>
      <c r="AB377" s="40"/>
      <c r="AC377" s="40"/>
      <c r="AD377" s="40"/>
      <c r="AE377" s="40"/>
      <c r="AT377" s="19" t="s">
        <v>187</v>
      </c>
      <c r="AU377" s="19" t="s">
        <v>81</v>
      </c>
    </row>
    <row r="378" s="2" customFormat="1">
      <c r="A378" s="40"/>
      <c r="B378" s="41"/>
      <c r="C378" s="42"/>
      <c r="D378" s="229" t="s">
        <v>189</v>
      </c>
      <c r="E378" s="42"/>
      <c r="F378" s="230" t="s">
        <v>587</v>
      </c>
      <c r="G378" s="42"/>
      <c r="H378" s="42"/>
      <c r="I378" s="226"/>
      <c r="J378" s="42"/>
      <c r="K378" s="42"/>
      <c r="L378" s="46"/>
      <c r="M378" s="227"/>
      <c r="N378" s="228"/>
      <c r="O378" s="86"/>
      <c r="P378" s="86"/>
      <c r="Q378" s="86"/>
      <c r="R378" s="86"/>
      <c r="S378" s="86"/>
      <c r="T378" s="87"/>
      <c r="U378" s="40"/>
      <c r="V378" s="40"/>
      <c r="W378" s="40"/>
      <c r="X378" s="40"/>
      <c r="Y378" s="40"/>
      <c r="Z378" s="40"/>
      <c r="AA378" s="40"/>
      <c r="AB378" s="40"/>
      <c r="AC378" s="40"/>
      <c r="AD378" s="40"/>
      <c r="AE378" s="40"/>
      <c r="AT378" s="19" t="s">
        <v>189</v>
      </c>
      <c r="AU378" s="19" t="s">
        <v>81</v>
      </c>
    </row>
    <row r="379" s="14" customFormat="1">
      <c r="A379" s="14"/>
      <c r="B379" s="241"/>
      <c r="C379" s="242"/>
      <c r="D379" s="229" t="s">
        <v>191</v>
      </c>
      <c r="E379" s="243" t="s">
        <v>19</v>
      </c>
      <c r="F379" s="244" t="s">
        <v>596</v>
      </c>
      <c r="G379" s="242"/>
      <c r="H379" s="245">
        <v>1.24</v>
      </c>
      <c r="I379" s="246"/>
      <c r="J379" s="242"/>
      <c r="K379" s="242"/>
      <c r="L379" s="247"/>
      <c r="M379" s="248"/>
      <c r="N379" s="249"/>
      <c r="O379" s="249"/>
      <c r="P379" s="249"/>
      <c r="Q379" s="249"/>
      <c r="R379" s="249"/>
      <c r="S379" s="249"/>
      <c r="T379" s="250"/>
      <c r="U379" s="14"/>
      <c r="V379" s="14"/>
      <c r="W379" s="14"/>
      <c r="X379" s="14"/>
      <c r="Y379" s="14"/>
      <c r="Z379" s="14"/>
      <c r="AA379" s="14"/>
      <c r="AB379" s="14"/>
      <c r="AC379" s="14"/>
      <c r="AD379" s="14"/>
      <c r="AE379" s="14"/>
      <c r="AT379" s="251" t="s">
        <v>191</v>
      </c>
      <c r="AU379" s="251" t="s">
        <v>81</v>
      </c>
      <c r="AV379" s="14" t="s">
        <v>81</v>
      </c>
      <c r="AW379" s="14" t="s">
        <v>33</v>
      </c>
      <c r="AX379" s="14" t="s">
        <v>72</v>
      </c>
      <c r="AY379" s="251" t="s">
        <v>116</v>
      </c>
    </row>
    <row r="380" s="14" customFormat="1">
      <c r="A380" s="14"/>
      <c r="B380" s="241"/>
      <c r="C380" s="242"/>
      <c r="D380" s="229" t="s">
        <v>191</v>
      </c>
      <c r="E380" s="243" t="s">
        <v>19</v>
      </c>
      <c r="F380" s="244" t="s">
        <v>597</v>
      </c>
      <c r="G380" s="242"/>
      <c r="H380" s="245">
        <v>5.5199999999999996</v>
      </c>
      <c r="I380" s="246"/>
      <c r="J380" s="242"/>
      <c r="K380" s="242"/>
      <c r="L380" s="247"/>
      <c r="M380" s="248"/>
      <c r="N380" s="249"/>
      <c r="O380" s="249"/>
      <c r="P380" s="249"/>
      <c r="Q380" s="249"/>
      <c r="R380" s="249"/>
      <c r="S380" s="249"/>
      <c r="T380" s="250"/>
      <c r="U380" s="14"/>
      <c r="V380" s="14"/>
      <c r="W380" s="14"/>
      <c r="X380" s="14"/>
      <c r="Y380" s="14"/>
      <c r="Z380" s="14"/>
      <c r="AA380" s="14"/>
      <c r="AB380" s="14"/>
      <c r="AC380" s="14"/>
      <c r="AD380" s="14"/>
      <c r="AE380" s="14"/>
      <c r="AT380" s="251" t="s">
        <v>191</v>
      </c>
      <c r="AU380" s="251" t="s">
        <v>81</v>
      </c>
      <c r="AV380" s="14" t="s">
        <v>81</v>
      </c>
      <c r="AW380" s="14" t="s">
        <v>33</v>
      </c>
      <c r="AX380" s="14" t="s">
        <v>72</v>
      </c>
      <c r="AY380" s="251" t="s">
        <v>116</v>
      </c>
    </row>
    <row r="381" s="14" customFormat="1">
      <c r="A381" s="14"/>
      <c r="B381" s="241"/>
      <c r="C381" s="242"/>
      <c r="D381" s="229" t="s">
        <v>191</v>
      </c>
      <c r="E381" s="243" t="s">
        <v>19</v>
      </c>
      <c r="F381" s="244" t="s">
        <v>598</v>
      </c>
      <c r="G381" s="242"/>
      <c r="H381" s="245">
        <v>1.8</v>
      </c>
      <c r="I381" s="246"/>
      <c r="J381" s="242"/>
      <c r="K381" s="242"/>
      <c r="L381" s="247"/>
      <c r="M381" s="248"/>
      <c r="N381" s="249"/>
      <c r="O381" s="249"/>
      <c r="P381" s="249"/>
      <c r="Q381" s="249"/>
      <c r="R381" s="249"/>
      <c r="S381" s="249"/>
      <c r="T381" s="250"/>
      <c r="U381" s="14"/>
      <c r="V381" s="14"/>
      <c r="W381" s="14"/>
      <c r="X381" s="14"/>
      <c r="Y381" s="14"/>
      <c r="Z381" s="14"/>
      <c r="AA381" s="14"/>
      <c r="AB381" s="14"/>
      <c r="AC381" s="14"/>
      <c r="AD381" s="14"/>
      <c r="AE381" s="14"/>
      <c r="AT381" s="251" t="s">
        <v>191</v>
      </c>
      <c r="AU381" s="251" t="s">
        <v>81</v>
      </c>
      <c r="AV381" s="14" t="s">
        <v>81</v>
      </c>
      <c r="AW381" s="14" t="s">
        <v>33</v>
      </c>
      <c r="AX381" s="14" t="s">
        <v>72</v>
      </c>
      <c r="AY381" s="251" t="s">
        <v>116</v>
      </c>
    </row>
    <row r="382" s="14" customFormat="1">
      <c r="A382" s="14"/>
      <c r="B382" s="241"/>
      <c r="C382" s="242"/>
      <c r="D382" s="229" t="s">
        <v>191</v>
      </c>
      <c r="E382" s="243" t="s">
        <v>19</v>
      </c>
      <c r="F382" s="244" t="s">
        <v>599</v>
      </c>
      <c r="G382" s="242"/>
      <c r="H382" s="245">
        <v>11.52</v>
      </c>
      <c r="I382" s="246"/>
      <c r="J382" s="242"/>
      <c r="K382" s="242"/>
      <c r="L382" s="247"/>
      <c r="M382" s="248"/>
      <c r="N382" s="249"/>
      <c r="O382" s="249"/>
      <c r="P382" s="249"/>
      <c r="Q382" s="249"/>
      <c r="R382" s="249"/>
      <c r="S382" s="249"/>
      <c r="T382" s="250"/>
      <c r="U382" s="14"/>
      <c r="V382" s="14"/>
      <c r="W382" s="14"/>
      <c r="X382" s="14"/>
      <c r="Y382" s="14"/>
      <c r="Z382" s="14"/>
      <c r="AA382" s="14"/>
      <c r="AB382" s="14"/>
      <c r="AC382" s="14"/>
      <c r="AD382" s="14"/>
      <c r="AE382" s="14"/>
      <c r="AT382" s="251" t="s">
        <v>191</v>
      </c>
      <c r="AU382" s="251" t="s">
        <v>81</v>
      </c>
      <c r="AV382" s="14" t="s">
        <v>81</v>
      </c>
      <c r="AW382" s="14" t="s">
        <v>33</v>
      </c>
      <c r="AX382" s="14" t="s">
        <v>72</v>
      </c>
      <c r="AY382" s="251" t="s">
        <v>116</v>
      </c>
    </row>
    <row r="383" s="14" customFormat="1">
      <c r="A383" s="14"/>
      <c r="B383" s="241"/>
      <c r="C383" s="242"/>
      <c r="D383" s="229" t="s">
        <v>191</v>
      </c>
      <c r="E383" s="243" t="s">
        <v>19</v>
      </c>
      <c r="F383" s="244" t="s">
        <v>600</v>
      </c>
      <c r="G383" s="242"/>
      <c r="H383" s="245">
        <v>4.1399999999999997</v>
      </c>
      <c r="I383" s="246"/>
      <c r="J383" s="242"/>
      <c r="K383" s="242"/>
      <c r="L383" s="247"/>
      <c r="M383" s="248"/>
      <c r="N383" s="249"/>
      <c r="O383" s="249"/>
      <c r="P383" s="249"/>
      <c r="Q383" s="249"/>
      <c r="R383" s="249"/>
      <c r="S383" s="249"/>
      <c r="T383" s="250"/>
      <c r="U383" s="14"/>
      <c r="V383" s="14"/>
      <c r="W383" s="14"/>
      <c r="X383" s="14"/>
      <c r="Y383" s="14"/>
      <c r="Z383" s="14"/>
      <c r="AA383" s="14"/>
      <c r="AB383" s="14"/>
      <c r="AC383" s="14"/>
      <c r="AD383" s="14"/>
      <c r="AE383" s="14"/>
      <c r="AT383" s="251" t="s">
        <v>191</v>
      </c>
      <c r="AU383" s="251" t="s">
        <v>81</v>
      </c>
      <c r="AV383" s="14" t="s">
        <v>81</v>
      </c>
      <c r="AW383" s="14" t="s">
        <v>33</v>
      </c>
      <c r="AX383" s="14" t="s">
        <v>72</v>
      </c>
      <c r="AY383" s="251" t="s">
        <v>116</v>
      </c>
    </row>
    <row r="384" s="15" customFormat="1">
      <c r="A384" s="15"/>
      <c r="B384" s="262"/>
      <c r="C384" s="263"/>
      <c r="D384" s="229" t="s">
        <v>191</v>
      </c>
      <c r="E384" s="264" t="s">
        <v>19</v>
      </c>
      <c r="F384" s="265" t="s">
        <v>275</v>
      </c>
      <c r="G384" s="263"/>
      <c r="H384" s="266">
        <v>24.219999999999999</v>
      </c>
      <c r="I384" s="267"/>
      <c r="J384" s="263"/>
      <c r="K384" s="263"/>
      <c r="L384" s="268"/>
      <c r="M384" s="269"/>
      <c r="N384" s="270"/>
      <c r="O384" s="270"/>
      <c r="P384" s="270"/>
      <c r="Q384" s="270"/>
      <c r="R384" s="270"/>
      <c r="S384" s="270"/>
      <c r="T384" s="271"/>
      <c r="U384" s="15"/>
      <c r="V384" s="15"/>
      <c r="W384" s="15"/>
      <c r="X384" s="15"/>
      <c r="Y384" s="15"/>
      <c r="Z384" s="15"/>
      <c r="AA384" s="15"/>
      <c r="AB384" s="15"/>
      <c r="AC384" s="15"/>
      <c r="AD384" s="15"/>
      <c r="AE384" s="15"/>
      <c r="AT384" s="272" t="s">
        <v>191</v>
      </c>
      <c r="AU384" s="272" t="s">
        <v>81</v>
      </c>
      <c r="AV384" s="15" t="s">
        <v>135</v>
      </c>
      <c r="AW384" s="15" t="s">
        <v>33</v>
      </c>
      <c r="AX384" s="15" t="s">
        <v>79</v>
      </c>
      <c r="AY384" s="272" t="s">
        <v>116</v>
      </c>
    </row>
    <row r="385" s="2" customFormat="1" ht="24.15" customHeight="1">
      <c r="A385" s="40"/>
      <c r="B385" s="41"/>
      <c r="C385" s="206" t="s">
        <v>601</v>
      </c>
      <c r="D385" s="206" t="s">
        <v>119</v>
      </c>
      <c r="E385" s="207" t="s">
        <v>602</v>
      </c>
      <c r="F385" s="208" t="s">
        <v>603</v>
      </c>
      <c r="G385" s="209" t="s">
        <v>236</v>
      </c>
      <c r="H385" s="210">
        <v>63.68</v>
      </c>
      <c r="I385" s="211"/>
      <c r="J385" s="212">
        <f>ROUND(I385*H385,2)</f>
        <v>0</v>
      </c>
      <c r="K385" s="208" t="s">
        <v>196</v>
      </c>
      <c r="L385" s="46"/>
      <c r="M385" s="213" t="s">
        <v>19</v>
      </c>
      <c r="N385" s="214" t="s">
        <v>43</v>
      </c>
      <c r="O385" s="86"/>
      <c r="P385" s="215">
        <f>O385*H385</f>
        <v>0</v>
      </c>
      <c r="Q385" s="215">
        <v>0</v>
      </c>
      <c r="R385" s="215">
        <f>Q385*H385</f>
        <v>0</v>
      </c>
      <c r="S385" s="215">
        <v>0.034000000000000002</v>
      </c>
      <c r="T385" s="216">
        <f>S385*H385</f>
        <v>2.1651199999999999</v>
      </c>
      <c r="U385" s="40"/>
      <c r="V385" s="40"/>
      <c r="W385" s="40"/>
      <c r="X385" s="40"/>
      <c r="Y385" s="40"/>
      <c r="Z385" s="40"/>
      <c r="AA385" s="40"/>
      <c r="AB385" s="40"/>
      <c r="AC385" s="40"/>
      <c r="AD385" s="40"/>
      <c r="AE385" s="40"/>
      <c r="AR385" s="217" t="s">
        <v>135</v>
      </c>
      <c r="AT385" s="217" t="s">
        <v>119</v>
      </c>
      <c r="AU385" s="217" t="s">
        <v>81</v>
      </c>
      <c r="AY385" s="19" t="s">
        <v>116</v>
      </c>
      <c r="BE385" s="218">
        <f>IF(N385="základní",J385,0)</f>
        <v>0</v>
      </c>
      <c r="BF385" s="218">
        <f>IF(N385="snížená",J385,0)</f>
        <v>0</v>
      </c>
      <c r="BG385" s="218">
        <f>IF(N385="zákl. přenesená",J385,0)</f>
        <v>0</v>
      </c>
      <c r="BH385" s="218">
        <f>IF(N385="sníž. přenesená",J385,0)</f>
        <v>0</v>
      </c>
      <c r="BI385" s="218">
        <f>IF(N385="nulová",J385,0)</f>
        <v>0</v>
      </c>
      <c r="BJ385" s="19" t="s">
        <v>79</v>
      </c>
      <c r="BK385" s="218">
        <f>ROUND(I385*H385,2)</f>
        <v>0</v>
      </c>
      <c r="BL385" s="19" t="s">
        <v>135</v>
      </c>
      <c r="BM385" s="217" t="s">
        <v>604</v>
      </c>
    </row>
    <row r="386" s="2" customFormat="1">
      <c r="A386" s="40"/>
      <c r="B386" s="41"/>
      <c r="C386" s="42"/>
      <c r="D386" s="224" t="s">
        <v>187</v>
      </c>
      <c r="E386" s="42"/>
      <c r="F386" s="225" t="s">
        <v>605</v>
      </c>
      <c r="G386" s="42"/>
      <c r="H386" s="42"/>
      <c r="I386" s="226"/>
      <c r="J386" s="42"/>
      <c r="K386" s="42"/>
      <c r="L386" s="46"/>
      <c r="M386" s="227"/>
      <c r="N386" s="228"/>
      <c r="O386" s="86"/>
      <c r="P386" s="86"/>
      <c r="Q386" s="86"/>
      <c r="R386" s="86"/>
      <c r="S386" s="86"/>
      <c r="T386" s="87"/>
      <c r="U386" s="40"/>
      <c r="V386" s="40"/>
      <c r="W386" s="40"/>
      <c r="X386" s="40"/>
      <c r="Y386" s="40"/>
      <c r="Z386" s="40"/>
      <c r="AA386" s="40"/>
      <c r="AB386" s="40"/>
      <c r="AC386" s="40"/>
      <c r="AD386" s="40"/>
      <c r="AE386" s="40"/>
      <c r="AT386" s="19" t="s">
        <v>187</v>
      </c>
      <c r="AU386" s="19" t="s">
        <v>81</v>
      </c>
    </row>
    <row r="387" s="2" customFormat="1">
      <c r="A387" s="40"/>
      <c r="B387" s="41"/>
      <c r="C387" s="42"/>
      <c r="D387" s="229" t="s">
        <v>189</v>
      </c>
      <c r="E387" s="42"/>
      <c r="F387" s="230" t="s">
        <v>587</v>
      </c>
      <c r="G387" s="42"/>
      <c r="H387" s="42"/>
      <c r="I387" s="226"/>
      <c r="J387" s="42"/>
      <c r="K387" s="42"/>
      <c r="L387" s="46"/>
      <c r="M387" s="227"/>
      <c r="N387" s="228"/>
      <c r="O387" s="86"/>
      <c r="P387" s="86"/>
      <c r="Q387" s="86"/>
      <c r="R387" s="86"/>
      <c r="S387" s="86"/>
      <c r="T387" s="87"/>
      <c r="U387" s="40"/>
      <c r="V387" s="40"/>
      <c r="W387" s="40"/>
      <c r="X387" s="40"/>
      <c r="Y387" s="40"/>
      <c r="Z387" s="40"/>
      <c r="AA387" s="40"/>
      <c r="AB387" s="40"/>
      <c r="AC387" s="40"/>
      <c r="AD387" s="40"/>
      <c r="AE387" s="40"/>
      <c r="AT387" s="19" t="s">
        <v>189</v>
      </c>
      <c r="AU387" s="19" t="s">
        <v>81</v>
      </c>
    </row>
    <row r="388" s="14" customFormat="1">
      <c r="A388" s="14"/>
      <c r="B388" s="241"/>
      <c r="C388" s="242"/>
      <c r="D388" s="229" t="s">
        <v>191</v>
      </c>
      <c r="E388" s="243" t="s">
        <v>19</v>
      </c>
      <c r="F388" s="244" t="s">
        <v>606</v>
      </c>
      <c r="G388" s="242"/>
      <c r="H388" s="245">
        <v>48.195</v>
      </c>
      <c r="I388" s="246"/>
      <c r="J388" s="242"/>
      <c r="K388" s="242"/>
      <c r="L388" s="247"/>
      <c r="M388" s="248"/>
      <c r="N388" s="249"/>
      <c r="O388" s="249"/>
      <c r="P388" s="249"/>
      <c r="Q388" s="249"/>
      <c r="R388" s="249"/>
      <c r="S388" s="249"/>
      <c r="T388" s="250"/>
      <c r="U388" s="14"/>
      <c r="V388" s="14"/>
      <c r="W388" s="14"/>
      <c r="X388" s="14"/>
      <c r="Y388" s="14"/>
      <c r="Z388" s="14"/>
      <c r="AA388" s="14"/>
      <c r="AB388" s="14"/>
      <c r="AC388" s="14"/>
      <c r="AD388" s="14"/>
      <c r="AE388" s="14"/>
      <c r="AT388" s="251" t="s">
        <v>191</v>
      </c>
      <c r="AU388" s="251" t="s">
        <v>81</v>
      </c>
      <c r="AV388" s="14" t="s">
        <v>81</v>
      </c>
      <c r="AW388" s="14" t="s">
        <v>33</v>
      </c>
      <c r="AX388" s="14" t="s">
        <v>72</v>
      </c>
      <c r="AY388" s="251" t="s">
        <v>116</v>
      </c>
    </row>
    <row r="389" s="14" customFormat="1">
      <c r="A389" s="14"/>
      <c r="B389" s="241"/>
      <c r="C389" s="242"/>
      <c r="D389" s="229" t="s">
        <v>191</v>
      </c>
      <c r="E389" s="243" t="s">
        <v>19</v>
      </c>
      <c r="F389" s="244" t="s">
        <v>607</v>
      </c>
      <c r="G389" s="242"/>
      <c r="H389" s="245">
        <v>3</v>
      </c>
      <c r="I389" s="246"/>
      <c r="J389" s="242"/>
      <c r="K389" s="242"/>
      <c r="L389" s="247"/>
      <c r="M389" s="248"/>
      <c r="N389" s="249"/>
      <c r="O389" s="249"/>
      <c r="P389" s="249"/>
      <c r="Q389" s="249"/>
      <c r="R389" s="249"/>
      <c r="S389" s="249"/>
      <c r="T389" s="250"/>
      <c r="U389" s="14"/>
      <c r="V389" s="14"/>
      <c r="W389" s="14"/>
      <c r="X389" s="14"/>
      <c r="Y389" s="14"/>
      <c r="Z389" s="14"/>
      <c r="AA389" s="14"/>
      <c r="AB389" s="14"/>
      <c r="AC389" s="14"/>
      <c r="AD389" s="14"/>
      <c r="AE389" s="14"/>
      <c r="AT389" s="251" t="s">
        <v>191</v>
      </c>
      <c r="AU389" s="251" t="s">
        <v>81</v>
      </c>
      <c r="AV389" s="14" t="s">
        <v>81</v>
      </c>
      <c r="AW389" s="14" t="s">
        <v>33</v>
      </c>
      <c r="AX389" s="14" t="s">
        <v>72</v>
      </c>
      <c r="AY389" s="251" t="s">
        <v>116</v>
      </c>
    </row>
    <row r="390" s="14" customFormat="1">
      <c r="A390" s="14"/>
      <c r="B390" s="241"/>
      <c r="C390" s="242"/>
      <c r="D390" s="229" t="s">
        <v>191</v>
      </c>
      <c r="E390" s="243" t="s">
        <v>19</v>
      </c>
      <c r="F390" s="244" t="s">
        <v>608</v>
      </c>
      <c r="G390" s="242"/>
      <c r="H390" s="245">
        <v>2.9399999999999999</v>
      </c>
      <c r="I390" s="246"/>
      <c r="J390" s="242"/>
      <c r="K390" s="242"/>
      <c r="L390" s="247"/>
      <c r="M390" s="248"/>
      <c r="N390" s="249"/>
      <c r="O390" s="249"/>
      <c r="P390" s="249"/>
      <c r="Q390" s="249"/>
      <c r="R390" s="249"/>
      <c r="S390" s="249"/>
      <c r="T390" s="250"/>
      <c r="U390" s="14"/>
      <c r="V390" s="14"/>
      <c r="W390" s="14"/>
      <c r="X390" s="14"/>
      <c r="Y390" s="14"/>
      <c r="Z390" s="14"/>
      <c r="AA390" s="14"/>
      <c r="AB390" s="14"/>
      <c r="AC390" s="14"/>
      <c r="AD390" s="14"/>
      <c r="AE390" s="14"/>
      <c r="AT390" s="251" t="s">
        <v>191</v>
      </c>
      <c r="AU390" s="251" t="s">
        <v>81</v>
      </c>
      <c r="AV390" s="14" t="s">
        <v>81</v>
      </c>
      <c r="AW390" s="14" t="s">
        <v>33</v>
      </c>
      <c r="AX390" s="14" t="s">
        <v>72</v>
      </c>
      <c r="AY390" s="251" t="s">
        <v>116</v>
      </c>
    </row>
    <row r="391" s="14" customFormat="1">
      <c r="A391" s="14"/>
      <c r="B391" s="241"/>
      <c r="C391" s="242"/>
      <c r="D391" s="229" t="s">
        <v>191</v>
      </c>
      <c r="E391" s="243" t="s">
        <v>19</v>
      </c>
      <c r="F391" s="244" t="s">
        <v>609</v>
      </c>
      <c r="G391" s="242"/>
      <c r="H391" s="245">
        <v>3.105</v>
      </c>
      <c r="I391" s="246"/>
      <c r="J391" s="242"/>
      <c r="K391" s="242"/>
      <c r="L391" s="247"/>
      <c r="M391" s="248"/>
      <c r="N391" s="249"/>
      <c r="O391" s="249"/>
      <c r="P391" s="249"/>
      <c r="Q391" s="249"/>
      <c r="R391" s="249"/>
      <c r="S391" s="249"/>
      <c r="T391" s="250"/>
      <c r="U391" s="14"/>
      <c r="V391" s="14"/>
      <c r="W391" s="14"/>
      <c r="X391" s="14"/>
      <c r="Y391" s="14"/>
      <c r="Z391" s="14"/>
      <c r="AA391" s="14"/>
      <c r="AB391" s="14"/>
      <c r="AC391" s="14"/>
      <c r="AD391" s="14"/>
      <c r="AE391" s="14"/>
      <c r="AT391" s="251" t="s">
        <v>191</v>
      </c>
      <c r="AU391" s="251" t="s">
        <v>81</v>
      </c>
      <c r="AV391" s="14" t="s">
        <v>81</v>
      </c>
      <c r="AW391" s="14" t="s">
        <v>33</v>
      </c>
      <c r="AX391" s="14" t="s">
        <v>72</v>
      </c>
      <c r="AY391" s="251" t="s">
        <v>116</v>
      </c>
    </row>
    <row r="392" s="14" customFormat="1">
      <c r="A392" s="14"/>
      <c r="B392" s="241"/>
      <c r="C392" s="242"/>
      <c r="D392" s="229" t="s">
        <v>191</v>
      </c>
      <c r="E392" s="243" t="s">
        <v>19</v>
      </c>
      <c r="F392" s="244" t="s">
        <v>610</v>
      </c>
      <c r="G392" s="242"/>
      <c r="H392" s="245">
        <v>6.4400000000000004</v>
      </c>
      <c r="I392" s="246"/>
      <c r="J392" s="242"/>
      <c r="K392" s="242"/>
      <c r="L392" s="247"/>
      <c r="M392" s="248"/>
      <c r="N392" s="249"/>
      <c r="O392" s="249"/>
      <c r="P392" s="249"/>
      <c r="Q392" s="249"/>
      <c r="R392" s="249"/>
      <c r="S392" s="249"/>
      <c r="T392" s="250"/>
      <c r="U392" s="14"/>
      <c r="V392" s="14"/>
      <c r="W392" s="14"/>
      <c r="X392" s="14"/>
      <c r="Y392" s="14"/>
      <c r="Z392" s="14"/>
      <c r="AA392" s="14"/>
      <c r="AB392" s="14"/>
      <c r="AC392" s="14"/>
      <c r="AD392" s="14"/>
      <c r="AE392" s="14"/>
      <c r="AT392" s="251" t="s">
        <v>191</v>
      </c>
      <c r="AU392" s="251" t="s">
        <v>81</v>
      </c>
      <c r="AV392" s="14" t="s">
        <v>81</v>
      </c>
      <c r="AW392" s="14" t="s">
        <v>33</v>
      </c>
      <c r="AX392" s="14" t="s">
        <v>72</v>
      </c>
      <c r="AY392" s="251" t="s">
        <v>116</v>
      </c>
    </row>
    <row r="393" s="15" customFormat="1">
      <c r="A393" s="15"/>
      <c r="B393" s="262"/>
      <c r="C393" s="263"/>
      <c r="D393" s="229" t="s">
        <v>191</v>
      </c>
      <c r="E393" s="264" t="s">
        <v>19</v>
      </c>
      <c r="F393" s="265" t="s">
        <v>275</v>
      </c>
      <c r="G393" s="263"/>
      <c r="H393" s="266">
        <v>63.679999999999993</v>
      </c>
      <c r="I393" s="267"/>
      <c r="J393" s="263"/>
      <c r="K393" s="263"/>
      <c r="L393" s="268"/>
      <c r="M393" s="269"/>
      <c r="N393" s="270"/>
      <c r="O393" s="270"/>
      <c r="P393" s="270"/>
      <c r="Q393" s="270"/>
      <c r="R393" s="270"/>
      <c r="S393" s="270"/>
      <c r="T393" s="271"/>
      <c r="U393" s="15"/>
      <c r="V393" s="15"/>
      <c r="W393" s="15"/>
      <c r="X393" s="15"/>
      <c r="Y393" s="15"/>
      <c r="Z393" s="15"/>
      <c r="AA393" s="15"/>
      <c r="AB393" s="15"/>
      <c r="AC393" s="15"/>
      <c r="AD393" s="15"/>
      <c r="AE393" s="15"/>
      <c r="AT393" s="272" t="s">
        <v>191</v>
      </c>
      <c r="AU393" s="272" t="s">
        <v>81</v>
      </c>
      <c r="AV393" s="15" t="s">
        <v>135</v>
      </c>
      <c r="AW393" s="15" t="s">
        <v>33</v>
      </c>
      <c r="AX393" s="15" t="s">
        <v>79</v>
      </c>
      <c r="AY393" s="272" t="s">
        <v>116</v>
      </c>
    </row>
    <row r="394" s="2" customFormat="1" ht="24.15" customHeight="1">
      <c r="A394" s="40"/>
      <c r="B394" s="41"/>
      <c r="C394" s="206" t="s">
        <v>611</v>
      </c>
      <c r="D394" s="206" t="s">
        <v>119</v>
      </c>
      <c r="E394" s="207" t="s">
        <v>612</v>
      </c>
      <c r="F394" s="208" t="s">
        <v>613</v>
      </c>
      <c r="G394" s="209" t="s">
        <v>236</v>
      </c>
      <c r="H394" s="210">
        <v>16.640000000000001</v>
      </c>
      <c r="I394" s="211"/>
      <c r="J394" s="212">
        <f>ROUND(I394*H394,2)</f>
        <v>0</v>
      </c>
      <c r="K394" s="208" t="s">
        <v>196</v>
      </c>
      <c r="L394" s="46"/>
      <c r="M394" s="213" t="s">
        <v>19</v>
      </c>
      <c r="N394" s="214" t="s">
        <v>43</v>
      </c>
      <c r="O394" s="86"/>
      <c r="P394" s="215">
        <f>O394*H394</f>
        <v>0</v>
      </c>
      <c r="Q394" s="215">
        <v>0</v>
      </c>
      <c r="R394" s="215">
        <f>Q394*H394</f>
        <v>0</v>
      </c>
      <c r="S394" s="215">
        <v>0.032000000000000001</v>
      </c>
      <c r="T394" s="216">
        <f>S394*H394</f>
        <v>0.53248000000000006</v>
      </c>
      <c r="U394" s="40"/>
      <c r="V394" s="40"/>
      <c r="W394" s="40"/>
      <c r="X394" s="40"/>
      <c r="Y394" s="40"/>
      <c r="Z394" s="40"/>
      <c r="AA394" s="40"/>
      <c r="AB394" s="40"/>
      <c r="AC394" s="40"/>
      <c r="AD394" s="40"/>
      <c r="AE394" s="40"/>
      <c r="AR394" s="217" t="s">
        <v>135</v>
      </c>
      <c r="AT394" s="217" t="s">
        <v>119</v>
      </c>
      <c r="AU394" s="217" t="s">
        <v>81</v>
      </c>
      <c r="AY394" s="19" t="s">
        <v>116</v>
      </c>
      <c r="BE394" s="218">
        <f>IF(N394="základní",J394,0)</f>
        <v>0</v>
      </c>
      <c r="BF394" s="218">
        <f>IF(N394="snížená",J394,0)</f>
        <v>0</v>
      </c>
      <c r="BG394" s="218">
        <f>IF(N394="zákl. přenesená",J394,0)</f>
        <v>0</v>
      </c>
      <c r="BH394" s="218">
        <f>IF(N394="sníž. přenesená",J394,0)</f>
        <v>0</v>
      </c>
      <c r="BI394" s="218">
        <f>IF(N394="nulová",J394,0)</f>
        <v>0</v>
      </c>
      <c r="BJ394" s="19" t="s">
        <v>79</v>
      </c>
      <c r="BK394" s="218">
        <f>ROUND(I394*H394,2)</f>
        <v>0</v>
      </c>
      <c r="BL394" s="19" t="s">
        <v>135</v>
      </c>
      <c r="BM394" s="217" t="s">
        <v>614</v>
      </c>
    </row>
    <row r="395" s="2" customFormat="1">
      <c r="A395" s="40"/>
      <c r="B395" s="41"/>
      <c r="C395" s="42"/>
      <c r="D395" s="224" t="s">
        <v>187</v>
      </c>
      <c r="E395" s="42"/>
      <c r="F395" s="225" t="s">
        <v>615</v>
      </c>
      <c r="G395" s="42"/>
      <c r="H395" s="42"/>
      <c r="I395" s="226"/>
      <c r="J395" s="42"/>
      <c r="K395" s="42"/>
      <c r="L395" s="46"/>
      <c r="M395" s="227"/>
      <c r="N395" s="228"/>
      <c r="O395" s="86"/>
      <c r="P395" s="86"/>
      <c r="Q395" s="86"/>
      <c r="R395" s="86"/>
      <c r="S395" s="86"/>
      <c r="T395" s="87"/>
      <c r="U395" s="40"/>
      <c r="V395" s="40"/>
      <c r="W395" s="40"/>
      <c r="X395" s="40"/>
      <c r="Y395" s="40"/>
      <c r="Z395" s="40"/>
      <c r="AA395" s="40"/>
      <c r="AB395" s="40"/>
      <c r="AC395" s="40"/>
      <c r="AD395" s="40"/>
      <c r="AE395" s="40"/>
      <c r="AT395" s="19" t="s">
        <v>187</v>
      </c>
      <c r="AU395" s="19" t="s">
        <v>81</v>
      </c>
    </row>
    <row r="396" s="2" customFormat="1">
      <c r="A396" s="40"/>
      <c r="B396" s="41"/>
      <c r="C396" s="42"/>
      <c r="D396" s="229" t="s">
        <v>189</v>
      </c>
      <c r="E396" s="42"/>
      <c r="F396" s="230" t="s">
        <v>587</v>
      </c>
      <c r="G396" s="42"/>
      <c r="H396" s="42"/>
      <c r="I396" s="226"/>
      <c r="J396" s="42"/>
      <c r="K396" s="42"/>
      <c r="L396" s="46"/>
      <c r="M396" s="227"/>
      <c r="N396" s="228"/>
      <c r="O396" s="86"/>
      <c r="P396" s="86"/>
      <c r="Q396" s="86"/>
      <c r="R396" s="86"/>
      <c r="S396" s="86"/>
      <c r="T396" s="87"/>
      <c r="U396" s="40"/>
      <c r="V396" s="40"/>
      <c r="W396" s="40"/>
      <c r="X396" s="40"/>
      <c r="Y396" s="40"/>
      <c r="Z396" s="40"/>
      <c r="AA396" s="40"/>
      <c r="AB396" s="40"/>
      <c r="AC396" s="40"/>
      <c r="AD396" s="40"/>
      <c r="AE396" s="40"/>
      <c r="AT396" s="19" t="s">
        <v>189</v>
      </c>
      <c r="AU396" s="19" t="s">
        <v>81</v>
      </c>
    </row>
    <row r="397" s="14" customFormat="1">
      <c r="A397" s="14"/>
      <c r="B397" s="241"/>
      <c r="C397" s="242"/>
      <c r="D397" s="229" t="s">
        <v>191</v>
      </c>
      <c r="E397" s="243" t="s">
        <v>19</v>
      </c>
      <c r="F397" s="244" t="s">
        <v>616</v>
      </c>
      <c r="G397" s="242"/>
      <c r="H397" s="245">
        <v>16.640000000000001</v>
      </c>
      <c r="I397" s="246"/>
      <c r="J397" s="242"/>
      <c r="K397" s="242"/>
      <c r="L397" s="247"/>
      <c r="M397" s="248"/>
      <c r="N397" s="249"/>
      <c r="O397" s="249"/>
      <c r="P397" s="249"/>
      <c r="Q397" s="249"/>
      <c r="R397" s="249"/>
      <c r="S397" s="249"/>
      <c r="T397" s="250"/>
      <c r="U397" s="14"/>
      <c r="V397" s="14"/>
      <c r="W397" s="14"/>
      <c r="X397" s="14"/>
      <c r="Y397" s="14"/>
      <c r="Z397" s="14"/>
      <c r="AA397" s="14"/>
      <c r="AB397" s="14"/>
      <c r="AC397" s="14"/>
      <c r="AD397" s="14"/>
      <c r="AE397" s="14"/>
      <c r="AT397" s="251" t="s">
        <v>191</v>
      </c>
      <c r="AU397" s="251" t="s">
        <v>81</v>
      </c>
      <c r="AV397" s="14" t="s">
        <v>81</v>
      </c>
      <c r="AW397" s="14" t="s">
        <v>33</v>
      </c>
      <c r="AX397" s="14" t="s">
        <v>79</v>
      </c>
      <c r="AY397" s="251" t="s">
        <v>116</v>
      </c>
    </row>
    <row r="398" s="2" customFormat="1" ht="24.15" customHeight="1">
      <c r="A398" s="40"/>
      <c r="B398" s="41"/>
      <c r="C398" s="206" t="s">
        <v>617</v>
      </c>
      <c r="D398" s="206" t="s">
        <v>119</v>
      </c>
      <c r="E398" s="207" t="s">
        <v>618</v>
      </c>
      <c r="F398" s="208" t="s">
        <v>619</v>
      </c>
      <c r="G398" s="209" t="s">
        <v>236</v>
      </c>
      <c r="H398" s="210">
        <v>8.9030000000000005</v>
      </c>
      <c r="I398" s="211"/>
      <c r="J398" s="212">
        <f>ROUND(I398*H398,2)</f>
        <v>0</v>
      </c>
      <c r="K398" s="208" t="s">
        <v>196</v>
      </c>
      <c r="L398" s="46"/>
      <c r="M398" s="213" t="s">
        <v>19</v>
      </c>
      <c r="N398" s="214" t="s">
        <v>43</v>
      </c>
      <c r="O398" s="86"/>
      <c r="P398" s="215">
        <f>O398*H398</f>
        <v>0</v>
      </c>
      <c r="Q398" s="215">
        <v>0</v>
      </c>
      <c r="R398" s="215">
        <f>Q398*H398</f>
        <v>0</v>
      </c>
      <c r="S398" s="215">
        <v>0.067000000000000004</v>
      </c>
      <c r="T398" s="216">
        <f>S398*H398</f>
        <v>0.59650100000000006</v>
      </c>
      <c r="U398" s="40"/>
      <c r="V398" s="40"/>
      <c r="W398" s="40"/>
      <c r="X398" s="40"/>
      <c r="Y398" s="40"/>
      <c r="Z398" s="40"/>
      <c r="AA398" s="40"/>
      <c r="AB398" s="40"/>
      <c r="AC398" s="40"/>
      <c r="AD398" s="40"/>
      <c r="AE398" s="40"/>
      <c r="AR398" s="217" t="s">
        <v>135</v>
      </c>
      <c r="AT398" s="217" t="s">
        <v>119</v>
      </c>
      <c r="AU398" s="217" t="s">
        <v>81</v>
      </c>
      <c r="AY398" s="19" t="s">
        <v>116</v>
      </c>
      <c r="BE398" s="218">
        <f>IF(N398="základní",J398,0)</f>
        <v>0</v>
      </c>
      <c r="BF398" s="218">
        <f>IF(N398="snížená",J398,0)</f>
        <v>0</v>
      </c>
      <c r="BG398" s="218">
        <f>IF(N398="zákl. přenesená",J398,0)</f>
        <v>0</v>
      </c>
      <c r="BH398" s="218">
        <f>IF(N398="sníž. přenesená",J398,0)</f>
        <v>0</v>
      </c>
      <c r="BI398" s="218">
        <f>IF(N398="nulová",J398,0)</f>
        <v>0</v>
      </c>
      <c r="BJ398" s="19" t="s">
        <v>79</v>
      </c>
      <c r="BK398" s="218">
        <f>ROUND(I398*H398,2)</f>
        <v>0</v>
      </c>
      <c r="BL398" s="19" t="s">
        <v>135</v>
      </c>
      <c r="BM398" s="217" t="s">
        <v>620</v>
      </c>
    </row>
    <row r="399" s="2" customFormat="1">
      <c r="A399" s="40"/>
      <c r="B399" s="41"/>
      <c r="C399" s="42"/>
      <c r="D399" s="224" t="s">
        <v>187</v>
      </c>
      <c r="E399" s="42"/>
      <c r="F399" s="225" t="s">
        <v>621</v>
      </c>
      <c r="G399" s="42"/>
      <c r="H399" s="42"/>
      <c r="I399" s="226"/>
      <c r="J399" s="42"/>
      <c r="K399" s="42"/>
      <c r="L399" s="46"/>
      <c r="M399" s="227"/>
      <c r="N399" s="228"/>
      <c r="O399" s="86"/>
      <c r="P399" s="86"/>
      <c r="Q399" s="86"/>
      <c r="R399" s="86"/>
      <c r="S399" s="86"/>
      <c r="T399" s="87"/>
      <c r="U399" s="40"/>
      <c r="V399" s="40"/>
      <c r="W399" s="40"/>
      <c r="X399" s="40"/>
      <c r="Y399" s="40"/>
      <c r="Z399" s="40"/>
      <c r="AA399" s="40"/>
      <c r="AB399" s="40"/>
      <c r="AC399" s="40"/>
      <c r="AD399" s="40"/>
      <c r="AE399" s="40"/>
      <c r="AT399" s="19" t="s">
        <v>187</v>
      </c>
      <c r="AU399" s="19" t="s">
        <v>81</v>
      </c>
    </row>
    <row r="400" s="2" customFormat="1">
      <c r="A400" s="40"/>
      <c r="B400" s="41"/>
      <c r="C400" s="42"/>
      <c r="D400" s="229" t="s">
        <v>189</v>
      </c>
      <c r="E400" s="42"/>
      <c r="F400" s="230" t="s">
        <v>587</v>
      </c>
      <c r="G400" s="42"/>
      <c r="H400" s="42"/>
      <c r="I400" s="226"/>
      <c r="J400" s="42"/>
      <c r="K400" s="42"/>
      <c r="L400" s="46"/>
      <c r="M400" s="227"/>
      <c r="N400" s="228"/>
      <c r="O400" s="86"/>
      <c r="P400" s="86"/>
      <c r="Q400" s="86"/>
      <c r="R400" s="86"/>
      <c r="S400" s="86"/>
      <c r="T400" s="87"/>
      <c r="U400" s="40"/>
      <c r="V400" s="40"/>
      <c r="W400" s="40"/>
      <c r="X400" s="40"/>
      <c r="Y400" s="40"/>
      <c r="Z400" s="40"/>
      <c r="AA400" s="40"/>
      <c r="AB400" s="40"/>
      <c r="AC400" s="40"/>
      <c r="AD400" s="40"/>
      <c r="AE400" s="40"/>
      <c r="AT400" s="19" t="s">
        <v>189</v>
      </c>
      <c r="AU400" s="19" t="s">
        <v>81</v>
      </c>
    </row>
    <row r="401" s="14" customFormat="1">
      <c r="A401" s="14"/>
      <c r="B401" s="241"/>
      <c r="C401" s="242"/>
      <c r="D401" s="229" t="s">
        <v>191</v>
      </c>
      <c r="E401" s="243" t="s">
        <v>19</v>
      </c>
      <c r="F401" s="244" t="s">
        <v>622</v>
      </c>
      <c r="G401" s="242"/>
      <c r="H401" s="245">
        <v>2.3650000000000002</v>
      </c>
      <c r="I401" s="246"/>
      <c r="J401" s="242"/>
      <c r="K401" s="242"/>
      <c r="L401" s="247"/>
      <c r="M401" s="248"/>
      <c r="N401" s="249"/>
      <c r="O401" s="249"/>
      <c r="P401" s="249"/>
      <c r="Q401" s="249"/>
      <c r="R401" s="249"/>
      <c r="S401" s="249"/>
      <c r="T401" s="250"/>
      <c r="U401" s="14"/>
      <c r="V401" s="14"/>
      <c r="W401" s="14"/>
      <c r="X401" s="14"/>
      <c r="Y401" s="14"/>
      <c r="Z401" s="14"/>
      <c r="AA401" s="14"/>
      <c r="AB401" s="14"/>
      <c r="AC401" s="14"/>
      <c r="AD401" s="14"/>
      <c r="AE401" s="14"/>
      <c r="AT401" s="251" t="s">
        <v>191</v>
      </c>
      <c r="AU401" s="251" t="s">
        <v>81</v>
      </c>
      <c r="AV401" s="14" t="s">
        <v>81</v>
      </c>
      <c r="AW401" s="14" t="s">
        <v>33</v>
      </c>
      <c r="AX401" s="14" t="s">
        <v>72</v>
      </c>
      <c r="AY401" s="251" t="s">
        <v>116</v>
      </c>
    </row>
    <row r="402" s="14" customFormat="1">
      <c r="A402" s="14"/>
      <c r="B402" s="241"/>
      <c r="C402" s="242"/>
      <c r="D402" s="229" t="s">
        <v>191</v>
      </c>
      <c r="E402" s="243" t="s">
        <v>19</v>
      </c>
      <c r="F402" s="244" t="s">
        <v>623</v>
      </c>
      <c r="G402" s="242"/>
      <c r="H402" s="245">
        <v>2.1000000000000001</v>
      </c>
      <c r="I402" s="246"/>
      <c r="J402" s="242"/>
      <c r="K402" s="242"/>
      <c r="L402" s="247"/>
      <c r="M402" s="248"/>
      <c r="N402" s="249"/>
      <c r="O402" s="249"/>
      <c r="P402" s="249"/>
      <c r="Q402" s="249"/>
      <c r="R402" s="249"/>
      <c r="S402" s="249"/>
      <c r="T402" s="250"/>
      <c r="U402" s="14"/>
      <c r="V402" s="14"/>
      <c r="W402" s="14"/>
      <c r="X402" s="14"/>
      <c r="Y402" s="14"/>
      <c r="Z402" s="14"/>
      <c r="AA402" s="14"/>
      <c r="AB402" s="14"/>
      <c r="AC402" s="14"/>
      <c r="AD402" s="14"/>
      <c r="AE402" s="14"/>
      <c r="AT402" s="251" t="s">
        <v>191</v>
      </c>
      <c r="AU402" s="251" t="s">
        <v>81</v>
      </c>
      <c r="AV402" s="14" t="s">
        <v>81</v>
      </c>
      <c r="AW402" s="14" t="s">
        <v>33</v>
      </c>
      <c r="AX402" s="14" t="s">
        <v>72</v>
      </c>
      <c r="AY402" s="251" t="s">
        <v>116</v>
      </c>
    </row>
    <row r="403" s="14" customFormat="1">
      <c r="A403" s="14"/>
      <c r="B403" s="241"/>
      <c r="C403" s="242"/>
      <c r="D403" s="229" t="s">
        <v>191</v>
      </c>
      <c r="E403" s="243" t="s">
        <v>19</v>
      </c>
      <c r="F403" s="244" t="s">
        <v>624</v>
      </c>
      <c r="G403" s="242"/>
      <c r="H403" s="245">
        <v>4.4379999999999997</v>
      </c>
      <c r="I403" s="246"/>
      <c r="J403" s="242"/>
      <c r="K403" s="242"/>
      <c r="L403" s="247"/>
      <c r="M403" s="248"/>
      <c r="N403" s="249"/>
      <c r="O403" s="249"/>
      <c r="P403" s="249"/>
      <c r="Q403" s="249"/>
      <c r="R403" s="249"/>
      <c r="S403" s="249"/>
      <c r="T403" s="250"/>
      <c r="U403" s="14"/>
      <c r="V403" s="14"/>
      <c r="W403" s="14"/>
      <c r="X403" s="14"/>
      <c r="Y403" s="14"/>
      <c r="Z403" s="14"/>
      <c r="AA403" s="14"/>
      <c r="AB403" s="14"/>
      <c r="AC403" s="14"/>
      <c r="AD403" s="14"/>
      <c r="AE403" s="14"/>
      <c r="AT403" s="251" t="s">
        <v>191</v>
      </c>
      <c r="AU403" s="251" t="s">
        <v>81</v>
      </c>
      <c r="AV403" s="14" t="s">
        <v>81</v>
      </c>
      <c r="AW403" s="14" t="s">
        <v>33</v>
      </c>
      <c r="AX403" s="14" t="s">
        <v>72</v>
      </c>
      <c r="AY403" s="251" t="s">
        <v>116</v>
      </c>
    </row>
    <row r="404" s="15" customFormat="1">
      <c r="A404" s="15"/>
      <c r="B404" s="262"/>
      <c r="C404" s="263"/>
      <c r="D404" s="229" t="s">
        <v>191</v>
      </c>
      <c r="E404" s="264" t="s">
        <v>19</v>
      </c>
      <c r="F404" s="265" t="s">
        <v>275</v>
      </c>
      <c r="G404" s="263"/>
      <c r="H404" s="266">
        <v>8.9029999999999987</v>
      </c>
      <c r="I404" s="267"/>
      <c r="J404" s="263"/>
      <c r="K404" s="263"/>
      <c r="L404" s="268"/>
      <c r="M404" s="269"/>
      <c r="N404" s="270"/>
      <c r="O404" s="270"/>
      <c r="P404" s="270"/>
      <c r="Q404" s="270"/>
      <c r="R404" s="270"/>
      <c r="S404" s="270"/>
      <c r="T404" s="271"/>
      <c r="U404" s="15"/>
      <c r="V404" s="15"/>
      <c r="W404" s="15"/>
      <c r="X404" s="15"/>
      <c r="Y404" s="15"/>
      <c r="Z404" s="15"/>
      <c r="AA404" s="15"/>
      <c r="AB404" s="15"/>
      <c r="AC404" s="15"/>
      <c r="AD404" s="15"/>
      <c r="AE404" s="15"/>
      <c r="AT404" s="272" t="s">
        <v>191</v>
      </c>
      <c r="AU404" s="272" t="s">
        <v>81</v>
      </c>
      <c r="AV404" s="15" t="s">
        <v>135</v>
      </c>
      <c r="AW404" s="15" t="s">
        <v>33</v>
      </c>
      <c r="AX404" s="15" t="s">
        <v>79</v>
      </c>
      <c r="AY404" s="272" t="s">
        <v>116</v>
      </c>
    </row>
    <row r="405" s="2" customFormat="1" ht="24.15" customHeight="1">
      <c r="A405" s="40"/>
      <c r="B405" s="41"/>
      <c r="C405" s="206" t="s">
        <v>625</v>
      </c>
      <c r="D405" s="206" t="s">
        <v>119</v>
      </c>
      <c r="E405" s="207" t="s">
        <v>626</v>
      </c>
      <c r="F405" s="208" t="s">
        <v>627</v>
      </c>
      <c r="G405" s="209" t="s">
        <v>236</v>
      </c>
      <c r="H405" s="210">
        <v>730.00599999999997</v>
      </c>
      <c r="I405" s="211"/>
      <c r="J405" s="212">
        <f>ROUND(I405*H405,2)</f>
        <v>0</v>
      </c>
      <c r="K405" s="208" t="s">
        <v>196</v>
      </c>
      <c r="L405" s="46"/>
      <c r="M405" s="213" t="s">
        <v>19</v>
      </c>
      <c r="N405" s="214" t="s">
        <v>43</v>
      </c>
      <c r="O405" s="86"/>
      <c r="P405" s="215">
        <f>O405*H405</f>
        <v>0</v>
      </c>
      <c r="Q405" s="215">
        <v>0</v>
      </c>
      <c r="R405" s="215">
        <f>Q405*H405</f>
        <v>0</v>
      </c>
      <c r="S405" s="215">
        <v>0.016</v>
      </c>
      <c r="T405" s="216">
        <f>S405*H405</f>
        <v>11.680095999999999</v>
      </c>
      <c r="U405" s="40"/>
      <c r="V405" s="40"/>
      <c r="W405" s="40"/>
      <c r="X405" s="40"/>
      <c r="Y405" s="40"/>
      <c r="Z405" s="40"/>
      <c r="AA405" s="40"/>
      <c r="AB405" s="40"/>
      <c r="AC405" s="40"/>
      <c r="AD405" s="40"/>
      <c r="AE405" s="40"/>
      <c r="AR405" s="217" t="s">
        <v>135</v>
      </c>
      <c r="AT405" s="217" t="s">
        <v>119</v>
      </c>
      <c r="AU405" s="217" t="s">
        <v>81</v>
      </c>
      <c r="AY405" s="19" t="s">
        <v>116</v>
      </c>
      <c r="BE405" s="218">
        <f>IF(N405="základní",J405,0)</f>
        <v>0</v>
      </c>
      <c r="BF405" s="218">
        <f>IF(N405="snížená",J405,0)</f>
        <v>0</v>
      </c>
      <c r="BG405" s="218">
        <f>IF(N405="zákl. přenesená",J405,0)</f>
        <v>0</v>
      </c>
      <c r="BH405" s="218">
        <f>IF(N405="sníž. přenesená",J405,0)</f>
        <v>0</v>
      </c>
      <c r="BI405" s="218">
        <f>IF(N405="nulová",J405,0)</f>
        <v>0</v>
      </c>
      <c r="BJ405" s="19" t="s">
        <v>79</v>
      </c>
      <c r="BK405" s="218">
        <f>ROUND(I405*H405,2)</f>
        <v>0</v>
      </c>
      <c r="BL405" s="19" t="s">
        <v>135</v>
      </c>
      <c r="BM405" s="217" t="s">
        <v>628</v>
      </c>
    </row>
    <row r="406" s="2" customFormat="1">
      <c r="A406" s="40"/>
      <c r="B406" s="41"/>
      <c r="C406" s="42"/>
      <c r="D406" s="224" t="s">
        <v>187</v>
      </c>
      <c r="E406" s="42"/>
      <c r="F406" s="225" t="s">
        <v>629</v>
      </c>
      <c r="G406" s="42"/>
      <c r="H406" s="42"/>
      <c r="I406" s="226"/>
      <c r="J406" s="42"/>
      <c r="K406" s="42"/>
      <c r="L406" s="46"/>
      <c r="M406" s="227"/>
      <c r="N406" s="228"/>
      <c r="O406" s="86"/>
      <c r="P406" s="86"/>
      <c r="Q406" s="86"/>
      <c r="R406" s="86"/>
      <c r="S406" s="86"/>
      <c r="T406" s="87"/>
      <c r="U406" s="40"/>
      <c r="V406" s="40"/>
      <c r="W406" s="40"/>
      <c r="X406" s="40"/>
      <c r="Y406" s="40"/>
      <c r="Z406" s="40"/>
      <c r="AA406" s="40"/>
      <c r="AB406" s="40"/>
      <c r="AC406" s="40"/>
      <c r="AD406" s="40"/>
      <c r="AE406" s="40"/>
      <c r="AT406" s="19" t="s">
        <v>187</v>
      </c>
      <c r="AU406" s="19" t="s">
        <v>81</v>
      </c>
    </row>
    <row r="407" s="13" customFormat="1">
      <c r="A407" s="13"/>
      <c r="B407" s="231"/>
      <c r="C407" s="232"/>
      <c r="D407" s="229" t="s">
        <v>191</v>
      </c>
      <c r="E407" s="233" t="s">
        <v>19</v>
      </c>
      <c r="F407" s="234" t="s">
        <v>630</v>
      </c>
      <c r="G407" s="232"/>
      <c r="H407" s="233" t="s">
        <v>19</v>
      </c>
      <c r="I407" s="235"/>
      <c r="J407" s="232"/>
      <c r="K407" s="232"/>
      <c r="L407" s="236"/>
      <c r="M407" s="237"/>
      <c r="N407" s="238"/>
      <c r="O407" s="238"/>
      <c r="P407" s="238"/>
      <c r="Q407" s="238"/>
      <c r="R407" s="238"/>
      <c r="S407" s="238"/>
      <c r="T407" s="239"/>
      <c r="U407" s="13"/>
      <c r="V407" s="13"/>
      <c r="W407" s="13"/>
      <c r="X407" s="13"/>
      <c r="Y407" s="13"/>
      <c r="Z407" s="13"/>
      <c r="AA407" s="13"/>
      <c r="AB407" s="13"/>
      <c r="AC407" s="13"/>
      <c r="AD407" s="13"/>
      <c r="AE407" s="13"/>
      <c r="AT407" s="240" t="s">
        <v>191</v>
      </c>
      <c r="AU407" s="240" t="s">
        <v>81</v>
      </c>
      <c r="AV407" s="13" t="s">
        <v>79</v>
      </c>
      <c r="AW407" s="13" t="s">
        <v>33</v>
      </c>
      <c r="AX407" s="13" t="s">
        <v>72</v>
      </c>
      <c r="AY407" s="240" t="s">
        <v>116</v>
      </c>
    </row>
    <row r="408" s="14" customFormat="1">
      <c r="A408" s="14"/>
      <c r="B408" s="241"/>
      <c r="C408" s="242"/>
      <c r="D408" s="229" t="s">
        <v>191</v>
      </c>
      <c r="E408" s="243" t="s">
        <v>19</v>
      </c>
      <c r="F408" s="244" t="s">
        <v>631</v>
      </c>
      <c r="G408" s="242"/>
      <c r="H408" s="245">
        <v>821.25</v>
      </c>
      <c r="I408" s="246"/>
      <c r="J408" s="242"/>
      <c r="K408" s="242"/>
      <c r="L408" s="247"/>
      <c r="M408" s="248"/>
      <c r="N408" s="249"/>
      <c r="O408" s="249"/>
      <c r="P408" s="249"/>
      <c r="Q408" s="249"/>
      <c r="R408" s="249"/>
      <c r="S408" s="249"/>
      <c r="T408" s="250"/>
      <c r="U408" s="14"/>
      <c r="V408" s="14"/>
      <c r="W408" s="14"/>
      <c r="X408" s="14"/>
      <c r="Y408" s="14"/>
      <c r="Z408" s="14"/>
      <c r="AA408" s="14"/>
      <c r="AB408" s="14"/>
      <c r="AC408" s="14"/>
      <c r="AD408" s="14"/>
      <c r="AE408" s="14"/>
      <c r="AT408" s="251" t="s">
        <v>191</v>
      </c>
      <c r="AU408" s="251" t="s">
        <v>81</v>
      </c>
      <c r="AV408" s="14" t="s">
        <v>81</v>
      </c>
      <c r="AW408" s="14" t="s">
        <v>33</v>
      </c>
      <c r="AX408" s="14" t="s">
        <v>72</v>
      </c>
      <c r="AY408" s="251" t="s">
        <v>116</v>
      </c>
    </row>
    <row r="409" s="14" customFormat="1">
      <c r="A409" s="14"/>
      <c r="B409" s="241"/>
      <c r="C409" s="242"/>
      <c r="D409" s="229" t="s">
        <v>191</v>
      </c>
      <c r="E409" s="243" t="s">
        <v>19</v>
      </c>
      <c r="F409" s="244" t="s">
        <v>413</v>
      </c>
      <c r="G409" s="242"/>
      <c r="H409" s="245">
        <v>-4.242</v>
      </c>
      <c r="I409" s="246"/>
      <c r="J409" s="242"/>
      <c r="K409" s="242"/>
      <c r="L409" s="247"/>
      <c r="M409" s="248"/>
      <c r="N409" s="249"/>
      <c r="O409" s="249"/>
      <c r="P409" s="249"/>
      <c r="Q409" s="249"/>
      <c r="R409" s="249"/>
      <c r="S409" s="249"/>
      <c r="T409" s="250"/>
      <c r="U409" s="14"/>
      <c r="V409" s="14"/>
      <c r="W409" s="14"/>
      <c r="X409" s="14"/>
      <c r="Y409" s="14"/>
      <c r="Z409" s="14"/>
      <c r="AA409" s="14"/>
      <c r="AB409" s="14"/>
      <c r="AC409" s="14"/>
      <c r="AD409" s="14"/>
      <c r="AE409" s="14"/>
      <c r="AT409" s="251" t="s">
        <v>191</v>
      </c>
      <c r="AU409" s="251" t="s">
        <v>81</v>
      </c>
      <c r="AV409" s="14" t="s">
        <v>81</v>
      </c>
      <c r="AW409" s="14" t="s">
        <v>33</v>
      </c>
      <c r="AX409" s="14" t="s">
        <v>72</v>
      </c>
      <c r="AY409" s="251" t="s">
        <v>116</v>
      </c>
    </row>
    <row r="410" s="14" customFormat="1">
      <c r="A410" s="14"/>
      <c r="B410" s="241"/>
      <c r="C410" s="242"/>
      <c r="D410" s="229" t="s">
        <v>191</v>
      </c>
      <c r="E410" s="243" t="s">
        <v>19</v>
      </c>
      <c r="F410" s="244" t="s">
        <v>414</v>
      </c>
      <c r="G410" s="242"/>
      <c r="H410" s="245">
        <v>-45.600000000000001</v>
      </c>
      <c r="I410" s="246"/>
      <c r="J410" s="242"/>
      <c r="K410" s="242"/>
      <c r="L410" s="247"/>
      <c r="M410" s="248"/>
      <c r="N410" s="249"/>
      <c r="O410" s="249"/>
      <c r="P410" s="249"/>
      <c r="Q410" s="249"/>
      <c r="R410" s="249"/>
      <c r="S410" s="249"/>
      <c r="T410" s="250"/>
      <c r="U410" s="14"/>
      <c r="V410" s="14"/>
      <c r="W410" s="14"/>
      <c r="X410" s="14"/>
      <c r="Y410" s="14"/>
      <c r="Z410" s="14"/>
      <c r="AA410" s="14"/>
      <c r="AB410" s="14"/>
      <c r="AC410" s="14"/>
      <c r="AD410" s="14"/>
      <c r="AE410" s="14"/>
      <c r="AT410" s="251" t="s">
        <v>191</v>
      </c>
      <c r="AU410" s="251" t="s">
        <v>81</v>
      </c>
      <c r="AV410" s="14" t="s">
        <v>81</v>
      </c>
      <c r="AW410" s="14" t="s">
        <v>33</v>
      </c>
      <c r="AX410" s="14" t="s">
        <v>72</v>
      </c>
      <c r="AY410" s="251" t="s">
        <v>116</v>
      </c>
    </row>
    <row r="411" s="14" customFormat="1">
      <c r="A411" s="14"/>
      <c r="B411" s="241"/>
      <c r="C411" s="242"/>
      <c r="D411" s="229" t="s">
        <v>191</v>
      </c>
      <c r="E411" s="243" t="s">
        <v>19</v>
      </c>
      <c r="F411" s="244" t="s">
        <v>415</v>
      </c>
      <c r="G411" s="242"/>
      <c r="H411" s="245">
        <v>-3.7799999999999998</v>
      </c>
      <c r="I411" s="246"/>
      <c r="J411" s="242"/>
      <c r="K411" s="242"/>
      <c r="L411" s="247"/>
      <c r="M411" s="248"/>
      <c r="N411" s="249"/>
      <c r="O411" s="249"/>
      <c r="P411" s="249"/>
      <c r="Q411" s="249"/>
      <c r="R411" s="249"/>
      <c r="S411" s="249"/>
      <c r="T411" s="250"/>
      <c r="U411" s="14"/>
      <c r="V411" s="14"/>
      <c r="W411" s="14"/>
      <c r="X411" s="14"/>
      <c r="Y411" s="14"/>
      <c r="Z411" s="14"/>
      <c r="AA411" s="14"/>
      <c r="AB411" s="14"/>
      <c r="AC411" s="14"/>
      <c r="AD411" s="14"/>
      <c r="AE411" s="14"/>
      <c r="AT411" s="251" t="s">
        <v>191</v>
      </c>
      <c r="AU411" s="251" t="s">
        <v>81</v>
      </c>
      <c r="AV411" s="14" t="s">
        <v>81</v>
      </c>
      <c r="AW411" s="14" t="s">
        <v>33</v>
      </c>
      <c r="AX411" s="14" t="s">
        <v>72</v>
      </c>
      <c r="AY411" s="251" t="s">
        <v>116</v>
      </c>
    </row>
    <row r="412" s="14" customFormat="1">
      <c r="A412" s="14"/>
      <c r="B412" s="241"/>
      <c r="C412" s="242"/>
      <c r="D412" s="229" t="s">
        <v>191</v>
      </c>
      <c r="E412" s="243" t="s">
        <v>19</v>
      </c>
      <c r="F412" s="244" t="s">
        <v>416</v>
      </c>
      <c r="G412" s="242"/>
      <c r="H412" s="245">
        <v>-7.2519999999999998</v>
      </c>
      <c r="I412" s="246"/>
      <c r="J412" s="242"/>
      <c r="K412" s="242"/>
      <c r="L412" s="247"/>
      <c r="M412" s="248"/>
      <c r="N412" s="249"/>
      <c r="O412" s="249"/>
      <c r="P412" s="249"/>
      <c r="Q412" s="249"/>
      <c r="R412" s="249"/>
      <c r="S412" s="249"/>
      <c r="T412" s="250"/>
      <c r="U412" s="14"/>
      <c r="V412" s="14"/>
      <c r="W412" s="14"/>
      <c r="X412" s="14"/>
      <c r="Y412" s="14"/>
      <c r="Z412" s="14"/>
      <c r="AA412" s="14"/>
      <c r="AB412" s="14"/>
      <c r="AC412" s="14"/>
      <c r="AD412" s="14"/>
      <c r="AE412" s="14"/>
      <c r="AT412" s="251" t="s">
        <v>191</v>
      </c>
      <c r="AU412" s="251" t="s">
        <v>81</v>
      </c>
      <c r="AV412" s="14" t="s">
        <v>81</v>
      </c>
      <c r="AW412" s="14" t="s">
        <v>33</v>
      </c>
      <c r="AX412" s="14" t="s">
        <v>72</v>
      </c>
      <c r="AY412" s="251" t="s">
        <v>116</v>
      </c>
    </row>
    <row r="413" s="14" customFormat="1">
      <c r="A413" s="14"/>
      <c r="B413" s="241"/>
      <c r="C413" s="242"/>
      <c r="D413" s="229" t="s">
        <v>191</v>
      </c>
      <c r="E413" s="243" t="s">
        <v>19</v>
      </c>
      <c r="F413" s="244" t="s">
        <v>417</v>
      </c>
      <c r="G413" s="242"/>
      <c r="H413" s="245">
        <v>-13.32</v>
      </c>
      <c r="I413" s="246"/>
      <c r="J413" s="242"/>
      <c r="K413" s="242"/>
      <c r="L413" s="247"/>
      <c r="M413" s="248"/>
      <c r="N413" s="249"/>
      <c r="O413" s="249"/>
      <c r="P413" s="249"/>
      <c r="Q413" s="249"/>
      <c r="R413" s="249"/>
      <c r="S413" s="249"/>
      <c r="T413" s="250"/>
      <c r="U413" s="14"/>
      <c r="V413" s="14"/>
      <c r="W413" s="14"/>
      <c r="X413" s="14"/>
      <c r="Y413" s="14"/>
      <c r="Z413" s="14"/>
      <c r="AA413" s="14"/>
      <c r="AB413" s="14"/>
      <c r="AC413" s="14"/>
      <c r="AD413" s="14"/>
      <c r="AE413" s="14"/>
      <c r="AT413" s="251" t="s">
        <v>191</v>
      </c>
      <c r="AU413" s="251" t="s">
        <v>81</v>
      </c>
      <c r="AV413" s="14" t="s">
        <v>81</v>
      </c>
      <c r="AW413" s="14" t="s">
        <v>33</v>
      </c>
      <c r="AX413" s="14" t="s">
        <v>72</v>
      </c>
      <c r="AY413" s="251" t="s">
        <v>116</v>
      </c>
    </row>
    <row r="414" s="14" customFormat="1">
      <c r="A414" s="14"/>
      <c r="B414" s="241"/>
      <c r="C414" s="242"/>
      <c r="D414" s="229" t="s">
        <v>191</v>
      </c>
      <c r="E414" s="243" t="s">
        <v>19</v>
      </c>
      <c r="F414" s="244" t="s">
        <v>418</v>
      </c>
      <c r="G414" s="242"/>
      <c r="H414" s="245">
        <v>-3.0800000000000001</v>
      </c>
      <c r="I414" s="246"/>
      <c r="J414" s="242"/>
      <c r="K414" s="242"/>
      <c r="L414" s="247"/>
      <c r="M414" s="248"/>
      <c r="N414" s="249"/>
      <c r="O414" s="249"/>
      <c r="P414" s="249"/>
      <c r="Q414" s="249"/>
      <c r="R414" s="249"/>
      <c r="S414" s="249"/>
      <c r="T414" s="250"/>
      <c r="U414" s="14"/>
      <c r="V414" s="14"/>
      <c r="W414" s="14"/>
      <c r="X414" s="14"/>
      <c r="Y414" s="14"/>
      <c r="Z414" s="14"/>
      <c r="AA414" s="14"/>
      <c r="AB414" s="14"/>
      <c r="AC414" s="14"/>
      <c r="AD414" s="14"/>
      <c r="AE414" s="14"/>
      <c r="AT414" s="251" t="s">
        <v>191</v>
      </c>
      <c r="AU414" s="251" t="s">
        <v>81</v>
      </c>
      <c r="AV414" s="14" t="s">
        <v>81</v>
      </c>
      <c r="AW414" s="14" t="s">
        <v>33</v>
      </c>
      <c r="AX414" s="14" t="s">
        <v>72</v>
      </c>
      <c r="AY414" s="251" t="s">
        <v>116</v>
      </c>
    </row>
    <row r="415" s="14" customFormat="1">
      <c r="A415" s="14"/>
      <c r="B415" s="241"/>
      <c r="C415" s="242"/>
      <c r="D415" s="229" t="s">
        <v>191</v>
      </c>
      <c r="E415" s="243" t="s">
        <v>19</v>
      </c>
      <c r="F415" s="244" t="s">
        <v>419</v>
      </c>
      <c r="G415" s="242"/>
      <c r="H415" s="245">
        <v>-1.8720000000000001</v>
      </c>
      <c r="I415" s="246"/>
      <c r="J415" s="242"/>
      <c r="K415" s="242"/>
      <c r="L415" s="247"/>
      <c r="M415" s="248"/>
      <c r="N415" s="249"/>
      <c r="O415" s="249"/>
      <c r="P415" s="249"/>
      <c r="Q415" s="249"/>
      <c r="R415" s="249"/>
      <c r="S415" s="249"/>
      <c r="T415" s="250"/>
      <c r="U415" s="14"/>
      <c r="V415" s="14"/>
      <c r="W415" s="14"/>
      <c r="X415" s="14"/>
      <c r="Y415" s="14"/>
      <c r="Z415" s="14"/>
      <c r="AA415" s="14"/>
      <c r="AB415" s="14"/>
      <c r="AC415" s="14"/>
      <c r="AD415" s="14"/>
      <c r="AE415" s="14"/>
      <c r="AT415" s="251" t="s">
        <v>191</v>
      </c>
      <c r="AU415" s="251" t="s">
        <v>81</v>
      </c>
      <c r="AV415" s="14" t="s">
        <v>81</v>
      </c>
      <c r="AW415" s="14" t="s">
        <v>33</v>
      </c>
      <c r="AX415" s="14" t="s">
        <v>72</v>
      </c>
      <c r="AY415" s="251" t="s">
        <v>116</v>
      </c>
    </row>
    <row r="416" s="14" customFormat="1">
      <c r="A416" s="14"/>
      <c r="B416" s="241"/>
      <c r="C416" s="242"/>
      <c r="D416" s="229" t="s">
        <v>191</v>
      </c>
      <c r="E416" s="243" t="s">
        <v>19</v>
      </c>
      <c r="F416" s="244" t="s">
        <v>420</v>
      </c>
      <c r="G416" s="242"/>
      <c r="H416" s="245">
        <v>-1.8</v>
      </c>
      <c r="I416" s="246"/>
      <c r="J416" s="242"/>
      <c r="K416" s="242"/>
      <c r="L416" s="247"/>
      <c r="M416" s="248"/>
      <c r="N416" s="249"/>
      <c r="O416" s="249"/>
      <c r="P416" s="249"/>
      <c r="Q416" s="249"/>
      <c r="R416" s="249"/>
      <c r="S416" s="249"/>
      <c r="T416" s="250"/>
      <c r="U416" s="14"/>
      <c r="V416" s="14"/>
      <c r="W416" s="14"/>
      <c r="X416" s="14"/>
      <c r="Y416" s="14"/>
      <c r="Z416" s="14"/>
      <c r="AA416" s="14"/>
      <c r="AB416" s="14"/>
      <c r="AC416" s="14"/>
      <c r="AD416" s="14"/>
      <c r="AE416" s="14"/>
      <c r="AT416" s="251" t="s">
        <v>191</v>
      </c>
      <c r="AU416" s="251" t="s">
        <v>81</v>
      </c>
      <c r="AV416" s="14" t="s">
        <v>81</v>
      </c>
      <c r="AW416" s="14" t="s">
        <v>33</v>
      </c>
      <c r="AX416" s="14" t="s">
        <v>72</v>
      </c>
      <c r="AY416" s="251" t="s">
        <v>116</v>
      </c>
    </row>
    <row r="417" s="14" customFormat="1">
      <c r="A417" s="14"/>
      <c r="B417" s="241"/>
      <c r="C417" s="242"/>
      <c r="D417" s="229" t="s">
        <v>191</v>
      </c>
      <c r="E417" s="243" t="s">
        <v>19</v>
      </c>
      <c r="F417" s="244" t="s">
        <v>421</v>
      </c>
      <c r="G417" s="242"/>
      <c r="H417" s="245">
        <v>-2.52</v>
      </c>
      <c r="I417" s="246"/>
      <c r="J417" s="242"/>
      <c r="K417" s="242"/>
      <c r="L417" s="247"/>
      <c r="M417" s="248"/>
      <c r="N417" s="249"/>
      <c r="O417" s="249"/>
      <c r="P417" s="249"/>
      <c r="Q417" s="249"/>
      <c r="R417" s="249"/>
      <c r="S417" s="249"/>
      <c r="T417" s="250"/>
      <c r="U417" s="14"/>
      <c r="V417" s="14"/>
      <c r="W417" s="14"/>
      <c r="X417" s="14"/>
      <c r="Y417" s="14"/>
      <c r="Z417" s="14"/>
      <c r="AA417" s="14"/>
      <c r="AB417" s="14"/>
      <c r="AC417" s="14"/>
      <c r="AD417" s="14"/>
      <c r="AE417" s="14"/>
      <c r="AT417" s="251" t="s">
        <v>191</v>
      </c>
      <c r="AU417" s="251" t="s">
        <v>81</v>
      </c>
      <c r="AV417" s="14" t="s">
        <v>81</v>
      </c>
      <c r="AW417" s="14" t="s">
        <v>33</v>
      </c>
      <c r="AX417" s="14" t="s">
        <v>72</v>
      </c>
      <c r="AY417" s="251" t="s">
        <v>116</v>
      </c>
    </row>
    <row r="418" s="14" customFormat="1">
      <c r="A418" s="14"/>
      <c r="B418" s="241"/>
      <c r="C418" s="242"/>
      <c r="D418" s="229" t="s">
        <v>191</v>
      </c>
      <c r="E418" s="243" t="s">
        <v>19</v>
      </c>
      <c r="F418" s="244" t="s">
        <v>422</v>
      </c>
      <c r="G418" s="242"/>
      <c r="H418" s="245">
        <v>-1.3879999999999999</v>
      </c>
      <c r="I418" s="246"/>
      <c r="J418" s="242"/>
      <c r="K418" s="242"/>
      <c r="L418" s="247"/>
      <c r="M418" s="248"/>
      <c r="N418" s="249"/>
      <c r="O418" s="249"/>
      <c r="P418" s="249"/>
      <c r="Q418" s="249"/>
      <c r="R418" s="249"/>
      <c r="S418" s="249"/>
      <c r="T418" s="250"/>
      <c r="U418" s="14"/>
      <c r="V418" s="14"/>
      <c r="W418" s="14"/>
      <c r="X418" s="14"/>
      <c r="Y418" s="14"/>
      <c r="Z418" s="14"/>
      <c r="AA418" s="14"/>
      <c r="AB418" s="14"/>
      <c r="AC418" s="14"/>
      <c r="AD418" s="14"/>
      <c r="AE418" s="14"/>
      <c r="AT418" s="251" t="s">
        <v>191</v>
      </c>
      <c r="AU418" s="251" t="s">
        <v>81</v>
      </c>
      <c r="AV418" s="14" t="s">
        <v>81</v>
      </c>
      <c r="AW418" s="14" t="s">
        <v>33</v>
      </c>
      <c r="AX418" s="14" t="s">
        <v>72</v>
      </c>
      <c r="AY418" s="251" t="s">
        <v>116</v>
      </c>
    </row>
    <row r="419" s="14" customFormat="1">
      <c r="A419" s="14"/>
      <c r="B419" s="241"/>
      <c r="C419" s="242"/>
      <c r="D419" s="229" t="s">
        <v>191</v>
      </c>
      <c r="E419" s="243" t="s">
        <v>19</v>
      </c>
      <c r="F419" s="244" t="s">
        <v>423</v>
      </c>
      <c r="G419" s="242"/>
      <c r="H419" s="245">
        <v>-2.1000000000000001</v>
      </c>
      <c r="I419" s="246"/>
      <c r="J419" s="242"/>
      <c r="K419" s="242"/>
      <c r="L419" s="247"/>
      <c r="M419" s="248"/>
      <c r="N419" s="249"/>
      <c r="O419" s="249"/>
      <c r="P419" s="249"/>
      <c r="Q419" s="249"/>
      <c r="R419" s="249"/>
      <c r="S419" s="249"/>
      <c r="T419" s="250"/>
      <c r="U419" s="14"/>
      <c r="V419" s="14"/>
      <c r="W419" s="14"/>
      <c r="X419" s="14"/>
      <c r="Y419" s="14"/>
      <c r="Z419" s="14"/>
      <c r="AA419" s="14"/>
      <c r="AB419" s="14"/>
      <c r="AC419" s="14"/>
      <c r="AD419" s="14"/>
      <c r="AE419" s="14"/>
      <c r="AT419" s="251" t="s">
        <v>191</v>
      </c>
      <c r="AU419" s="251" t="s">
        <v>81</v>
      </c>
      <c r="AV419" s="14" t="s">
        <v>81</v>
      </c>
      <c r="AW419" s="14" t="s">
        <v>33</v>
      </c>
      <c r="AX419" s="14" t="s">
        <v>72</v>
      </c>
      <c r="AY419" s="251" t="s">
        <v>116</v>
      </c>
    </row>
    <row r="420" s="14" customFormat="1">
      <c r="A420" s="14"/>
      <c r="B420" s="241"/>
      <c r="C420" s="242"/>
      <c r="D420" s="229" t="s">
        <v>191</v>
      </c>
      <c r="E420" s="243" t="s">
        <v>19</v>
      </c>
      <c r="F420" s="244" t="s">
        <v>424</v>
      </c>
      <c r="G420" s="242"/>
      <c r="H420" s="245">
        <v>-2.2000000000000002</v>
      </c>
      <c r="I420" s="246"/>
      <c r="J420" s="242"/>
      <c r="K420" s="242"/>
      <c r="L420" s="247"/>
      <c r="M420" s="248"/>
      <c r="N420" s="249"/>
      <c r="O420" s="249"/>
      <c r="P420" s="249"/>
      <c r="Q420" s="249"/>
      <c r="R420" s="249"/>
      <c r="S420" s="249"/>
      <c r="T420" s="250"/>
      <c r="U420" s="14"/>
      <c r="V420" s="14"/>
      <c r="W420" s="14"/>
      <c r="X420" s="14"/>
      <c r="Y420" s="14"/>
      <c r="Z420" s="14"/>
      <c r="AA420" s="14"/>
      <c r="AB420" s="14"/>
      <c r="AC420" s="14"/>
      <c r="AD420" s="14"/>
      <c r="AE420" s="14"/>
      <c r="AT420" s="251" t="s">
        <v>191</v>
      </c>
      <c r="AU420" s="251" t="s">
        <v>81</v>
      </c>
      <c r="AV420" s="14" t="s">
        <v>81</v>
      </c>
      <c r="AW420" s="14" t="s">
        <v>33</v>
      </c>
      <c r="AX420" s="14" t="s">
        <v>72</v>
      </c>
      <c r="AY420" s="251" t="s">
        <v>116</v>
      </c>
    </row>
    <row r="421" s="14" customFormat="1">
      <c r="A421" s="14"/>
      <c r="B421" s="241"/>
      <c r="C421" s="242"/>
      <c r="D421" s="229" t="s">
        <v>191</v>
      </c>
      <c r="E421" s="243" t="s">
        <v>19</v>
      </c>
      <c r="F421" s="244" t="s">
        <v>425</v>
      </c>
      <c r="G421" s="242"/>
      <c r="H421" s="245">
        <v>-2.0899999999999999</v>
      </c>
      <c r="I421" s="246"/>
      <c r="J421" s="242"/>
      <c r="K421" s="242"/>
      <c r="L421" s="247"/>
      <c r="M421" s="248"/>
      <c r="N421" s="249"/>
      <c r="O421" s="249"/>
      <c r="P421" s="249"/>
      <c r="Q421" s="249"/>
      <c r="R421" s="249"/>
      <c r="S421" s="249"/>
      <c r="T421" s="250"/>
      <c r="U421" s="14"/>
      <c r="V421" s="14"/>
      <c r="W421" s="14"/>
      <c r="X421" s="14"/>
      <c r="Y421" s="14"/>
      <c r="Z421" s="14"/>
      <c r="AA421" s="14"/>
      <c r="AB421" s="14"/>
      <c r="AC421" s="14"/>
      <c r="AD421" s="14"/>
      <c r="AE421" s="14"/>
      <c r="AT421" s="251" t="s">
        <v>191</v>
      </c>
      <c r="AU421" s="251" t="s">
        <v>81</v>
      </c>
      <c r="AV421" s="14" t="s">
        <v>81</v>
      </c>
      <c r="AW421" s="14" t="s">
        <v>33</v>
      </c>
      <c r="AX421" s="14" t="s">
        <v>72</v>
      </c>
      <c r="AY421" s="251" t="s">
        <v>116</v>
      </c>
    </row>
    <row r="422" s="15" customFormat="1">
      <c r="A422" s="15"/>
      <c r="B422" s="262"/>
      <c r="C422" s="263"/>
      <c r="D422" s="229" t="s">
        <v>191</v>
      </c>
      <c r="E422" s="264" t="s">
        <v>19</v>
      </c>
      <c r="F422" s="265" t="s">
        <v>275</v>
      </c>
      <c r="G422" s="263"/>
      <c r="H422" s="266">
        <v>730.00599999999997</v>
      </c>
      <c r="I422" s="267"/>
      <c r="J422" s="263"/>
      <c r="K422" s="263"/>
      <c r="L422" s="268"/>
      <c r="M422" s="269"/>
      <c r="N422" s="270"/>
      <c r="O422" s="270"/>
      <c r="P422" s="270"/>
      <c r="Q422" s="270"/>
      <c r="R422" s="270"/>
      <c r="S422" s="270"/>
      <c r="T422" s="271"/>
      <c r="U422" s="15"/>
      <c r="V422" s="15"/>
      <c r="W422" s="15"/>
      <c r="X422" s="15"/>
      <c r="Y422" s="15"/>
      <c r="Z422" s="15"/>
      <c r="AA422" s="15"/>
      <c r="AB422" s="15"/>
      <c r="AC422" s="15"/>
      <c r="AD422" s="15"/>
      <c r="AE422" s="15"/>
      <c r="AT422" s="272" t="s">
        <v>191</v>
      </c>
      <c r="AU422" s="272" t="s">
        <v>81</v>
      </c>
      <c r="AV422" s="15" t="s">
        <v>135</v>
      </c>
      <c r="AW422" s="15" t="s">
        <v>33</v>
      </c>
      <c r="AX422" s="15" t="s">
        <v>79</v>
      </c>
      <c r="AY422" s="272" t="s">
        <v>116</v>
      </c>
    </row>
    <row r="423" s="2" customFormat="1" ht="24.15" customHeight="1">
      <c r="A423" s="40"/>
      <c r="B423" s="41"/>
      <c r="C423" s="206" t="s">
        <v>632</v>
      </c>
      <c r="D423" s="206" t="s">
        <v>119</v>
      </c>
      <c r="E423" s="207" t="s">
        <v>633</v>
      </c>
      <c r="F423" s="208" t="s">
        <v>634</v>
      </c>
      <c r="G423" s="209" t="s">
        <v>236</v>
      </c>
      <c r="H423" s="210">
        <v>70.799999999999997</v>
      </c>
      <c r="I423" s="211"/>
      <c r="J423" s="212">
        <f>ROUND(I423*H423,2)</f>
        <v>0</v>
      </c>
      <c r="K423" s="208" t="s">
        <v>196</v>
      </c>
      <c r="L423" s="46"/>
      <c r="M423" s="213" t="s">
        <v>19</v>
      </c>
      <c r="N423" s="214" t="s">
        <v>43</v>
      </c>
      <c r="O423" s="86"/>
      <c r="P423" s="215">
        <f>O423*H423</f>
        <v>0</v>
      </c>
      <c r="Q423" s="215">
        <v>0</v>
      </c>
      <c r="R423" s="215">
        <f>Q423*H423</f>
        <v>0</v>
      </c>
      <c r="S423" s="215">
        <v>0.058999999999999997</v>
      </c>
      <c r="T423" s="216">
        <f>S423*H423</f>
        <v>4.1772</v>
      </c>
      <c r="U423" s="40"/>
      <c r="V423" s="40"/>
      <c r="W423" s="40"/>
      <c r="X423" s="40"/>
      <c r="Y423" s="40"/>
      <c r="Z423" s="40"/>
      <c r="AA423" s="40"/>
      <c r="AB423" s="40"/>
      <c r="AC423" s="40"/>
      <c r="AD423" s="40"/>
      <c r="AE423" s="40"/>
      <c r="AR423" s="217" t="s">
        <v>281</v>
      </c>
      <c r="AT423" s="217" t="s">
        <v>119</v>
      </c>
      <c r="AU423" s="217" t="s">
        <v>81</v>
      </c>
      <c r="AY423" s="19" t="s">
        <v>116</v>
      </c>
      <c r="BE423" s="218">
        <f>IF(N423="základní",J423,0)</f>
        <v>0</v>
      </c>
      <c r="BF423" s="218">
        <f>IF(N423="snížená",J423,0)</f>
        <v>0</v>
      </c>
      <c r="BG423" s="218">
        <f>IF(N423="zákl. přenesená",J423,0)</f>
        <v>0</v>
      </c>
      <c r="BH423" s="218">
        <f>IF(N423="sníž. přenesená",J423,0)</f>
        <v>0</v>
      </c>
      <c r="BI423" s="218">
        <f>IF(N423="nulová",J423,0)</f>
        <v>0</v>
      </c>
      <c r="BJ423" s="19" t="s">
        <v>79</v>
      </c>
      <c r="BK423" s="218">
        <f>ROUND(I423*H423,2)</f>
        <v>0</v>
      </c>
      <c r="BL423" s="19" t="s">
        <v>281</v>
      </c>
      <c r="BM423" s="217" t="s">
        <v>635</v>
      </c>
    </row>
    <row r="424" s="2" customFormat="1">
      <c r="A424" s="40"/>
      <c r="B424" s="41"/>
      <c r="C424" s="42"/>
      <c r="D424" s="224" t="s">
        <v>187</v>
      </c>
      <c r="E424" s="42"/>
      <c r="F424" s="225" t="s">
        <v>636</v>
      </c>
      <c r="G424" s="42"/>
      <c r="H424" s="42"/>
      <c r="I424" s="226"/>
      <c r="J424" s="42"/>
      <c r="K424" s="42"/>
      <c r="L424" s="46"/>
      <c r="M424" s="227"/>
      <c r="N424" s="228"/>
      <c r="O424" s="86"/>
      <c r="P424" s="86"/>
      <c r="Q424" s="86"/>
      <c r="R424" s="86"/>
      <c r="S424" s="86"/>
      <c r="T424" s="87"/>
      <c r="U424" s="40"/>
      <c r="V424" s="40"/>
      <c r="W424" s="40"/>
      <c r="X424" s="40"/>
      <c r="Y424" s="40"/>
      <c r="Z424" s="40"/>
      <c r="AA424" s="40"/>
      <c r="AB424" s="40"/>
      <c r="AC424" s="40"/>
      <c r="AD424" s="40"/>
      <c r="AE424" s="40"/>
      <c r="AT424" s="19" t="s">
        <v>187</v>
      </c>
      <c r="AU424" s="19" t="s">
        <v>81</v>
      </c>
    </row>
    <row r="425" s="13" customFormat="1">
      <c r="A425" s="13"/>
      <c r="B425" s="231"/>
      <c r="C425" s="232"/>
      <c r="D425" s="229" t="s">
        <v>191</v>
      </c>
      <c r="E425" s="233" t="s">
        <v>19</v>
      </c>
      <c r="F425" s="234" t="s">
        <v>637</v>
      </c>
      <c r="G425" s="232"/>
      <c r="H425" s="233" t="s">
        <v>19</v>
      </c>
      <c r="I425" s="235"/>
      <c r="J425" s="232"/>
      <c r="K425" s="232"/>
      <c r="L425" s="236"/>
      <c r="M425" s="237"/>
      <c r="N425" s="238"/>
      <c r="O425" s="238"/>
      <c r="P425" s="238"/>
      <c r="Q425" s="238"/>
      <c r="R425" s="238"/>
      <c r="S425" s="238"/>
      <c r="T425" s="239"/>
      <c r="U425" s="13"/>
      <c r="V425" s="13"/>
      <c r="W425" s="13"/>
      <c r="X425" s="13"/>
      <c r="Y425" s="13"/>
      <c r="Z425" s="13"/>
      <c r="AA425" s="13"/>
      <c r="AB425" s="13"/>
      <c r="AC425" s="13"/>
      <c r="AD425" s="13"/>
      <c r="AE425" s="13"/>
      <c r="AT425" s="240" t="s">
        <v>191</v>
      </c>
      <c r="AU425" s="240" t="s">
        <v>81</v>
      </c>
      <c r="AV425" s="13" t="s">
        <v>79</v>
      </c>
      <c r="AW425" s="13" t="s">
        <v>33</v>
      </c>
      <c r="AX425" s="13" t="s">
        <v>72</v>
      </c>
      <c r="AY425" s="240" t="s">
        <v>116</v>
      </c>
    </row>
    <row r="426" s="14" customFormat="1">
      <c r="A426" s="14"/>
      <c r="B426" s="241"/>
      <c r="C426" s="242"/>
      <c r="D426" s="229" t="s">
        <v>191</v>
      </c>
      <c r="E426" s="243" t="s">
        <v>19</v>
      </c>
      <c r="F426" s="244" t="s">
        <v>638</v>
      </c>
      <c r="G426" s="242"/>
      <c r="H426" s="245">
        <v>0.29999999999999999</v>
      </c>
      <c r="I426" s="246"/>
      <c r="J426" s="242"/>
      <c r="K426" s="242"/>
      <c r="L426" s="247"/>
      <c r="M426" s="248"/>
      <c r="N426" s="249"/>
      <c r="O426" s="249"/>
      <c r="P426" s="249"/>
      <c r="Q426" s="249"/>
      <c r="R426" s="249"/>
      <c r="S426" s="249"/>
      <c r="T426" s="250"/>
      <c r="U426" s="14"/>
      <c r="V426" s="14"/>
      <c r="W426" s="14"/>
      <c r="X426" s="14"/>
      <c r="Y426" s="14"/>
      <c r="Z426" s="14"/>
      <c r="AA426" s="14"/>
      <c r="AB426" s="14"/>
      <c r="AC426" s="14"/>
      <c r="AD426" s="14"/>
      <c r="AE426" s="14"/>
      <c r="AT426" s="251" t="s">
        <v>191</v>
      </c>
      <c r="AU426" s="251" t="s">
        <v>81</v>
      </c>
      <c r="AV426" s="14" t="s">
        <v>81</v>
      </c>
      <c r="AW426" s="14" t="s">
        <v>33</v>
      </c>
      <c r="AX426" s="14" t="s">
        <v>72</v>
      </c>
      <c r="AY426" s="251" t="s">
        <v>116</v>
      </c>
    </row>
    <row r="427" s="14" customFormat="1">
      <c r="A427" s="14"/>
      <c r="B427" s="241"/>
      <c r="C427" s="242"/>
      <c r="D427" s="229" t="s">
        <v>191</v>
      </c>
      <c r="E427" s="243" t="s">
        <v>19</v>
      </c>
      <c r="F427" s="244" t="s">
        <v>639</v>
      </c>
      <c r="G427" s="242"/>
      <c r="H427" s="245">
        <v>0.050000000000000003</v>
      </c>
      <c r="I427" s="246"/>
      <c r="J427" s="242"/>
      <c r="K427" s="242"/>
      <c r="L427" s="247"/>
      <c r="M427" s="248"/>
      <c r="N427" s="249"/>
      <c r="O427" s="249"/>
      <c r="P427" s="249"/>
      <c r="Q427" s="249"/>
      <c r="R427" s="249"/>
      <c r="S427" s="249"/>
      <c r="T427" s="250"/>
      <c r="U427" s="14"/>
      <c r="V427" s="14"/>
      <c r="W427" s="14"/>
      <c r="X427" s="14"/>
      <c r="Y427" s="14"/>
      <c r="Z427" s="14"/>
      <c r="AA427" s="14"/>
      <c r="AB427" s="14"/>
      <c r="AC427" s="14"/>
      <c r="AD427" s="14"/>
      <c r="AE427" s="14"/>
      <c r="AT427" s="251" t="s">
        <v>191</v>
      </c>
      <c r="AU427" s="251" t="s">
        <v>81</v>
      </c>
      <c r="AV427" s="14" t="s">
        <v>81</v>
      </c>
      <c r="AW427" s="14" t="s">
        <v>33</v>
      </c>
      <c r="AX427" s="14" t="s">
        <v>72</v>
      </c>
      <c r="AY427" s="251" t="s">
        <v>116</v>
      </c>
    </row>
    <row r="428" s="13" customFormat="1">
      <c r="A428" s="13"/>
      <c r="B428" s="231"/>
      <c r="C428" s="232"/>
      <c r="D428" s="229" t="s">
        <v>191</v>
      </c>
      <c r="E428" s="233" t="s">
        <v>19</v>
      </c>
      <c r="F428" s="234" t="s">
        <v>640</v>
      </c>
      <c r="G428" s="232"/>
      <c r="H428" s="233" t="s">
        <v>19</v>
      </c>
      <c r="I428" s="235"/>
      <c r="J428" s="232"/>
      <c r="K428" s="232"/>
      <c r="L428" s="236"/>
      <c r="M428" s="237"/>
      <c r="N428" s="238"/>
      <c r="O428" s="238"/>
      <c r="P428" s="238"/>
      <c r="Q428" s="238"/>
      <c r="R428" s="238"/>
      <c r="S428" s="238"/>
      <c r="T428" s="239"/>
      <c r="U428" s="13"/>
      <c r="V428" s="13"/>
      <c r="W428" s="13"/>
      <c r="X428" s="13"/>
      <c r="Y428" s="13"/>
      <c r="Z428" s="13"/>
      <c r="AA428" s="13"/>
      <c r="AB428" s="13"/>
      <c r="AC428" s="13"/>
      <c r="AD428" s="13"/>
      <c r="AE428" s="13"/>
      <c r="AT428" s="240" t="s">
        <v>191</v>
      </c>
      <c r="AU428" s="240" t="s">
        <v>81</v>
      </c>
      <c r="AV428" s="13" t="s">
        <v>79</v>
      </c>
      <c r="AW428" s="13" t="s">
        <v>33</v>
      </c>
      <c r="AX428" s="13" t="s">
        <v>72</v>
      </c>
      <c r="AY428" s="240" t="s">
        <v>116</v>
      </c>
    </row>
    <row r="429" s="14" customFormat="1">
      <c r="A429" s="14"/>
      <c r="B429" s="241"/>
      <c r="C429" s="242"/>
      <c r="D429" s="229" t="s">
        <v>191</v>
      </c>
      <c r="E429" s="243" t="s">
        <v>19</v>
      </c>
      <c r="F429" s="244" t="s">
        <v>641</v>
      </c>
      <c r="G429" s="242"/>
      <c r="H429" s="245">
        <v>0.22</v>
      </c>
      <c r="I429" s="246"/>
      <c r="J429" s="242"/>
      <c r="K429" s="242"/>
      <c r="L429" s="247"/>
      <c r="M429" s="248"/>
      <c r="N429" s="249"/>
      <c r="O429" s="249"/>
      <c r="P429" s="249"/>
      <c r="Q429" s="249"/>
      <c r="R429" s="249"/>
      <c r="S429" s="249"/>
      <c r="T429" s="250"/>
      <c r="U429" s="14"/>
      <c r="V429" s="14"/>
      <c r="W429" s="14"/>
      <c r="X429" s="14"/>
      <c r="Y429" s="14"/>
      <c r="Z429" s="14"/>
      <c r="AA429" s="14"/>
      <c r="AB429" s="14"/>
      <c r="AC429" s="14"/>
      <c r="AD429" s="14"/>
      <c r="AE429" s="14"/>
      <c r="AT429" s="251" t="s">
        <v>191</v>
      </c>
      <c r="AU429" s="251" t="s">
        <v>81</v>
      </c>
      <c r="AV429" s="14" t="s">
        <v>81</v>
      </c>
      <c r="AW429" s="14" t="s">
        <v>33</v>
      </c>
      <c r="AX429" s="14" t="s">
        <v>72</v>
      </c>
      <c r="AY429" s="251" t="s">
        <v>116</v>
      </c>
    </row>
    <row r="430" s="14" customFormat="1">
      <c r="A430" s="14"/>
      <c r="B430" s="241"/>
      <c r="C430" s="242"/>
      <c r="D430" s="229" t="s">
        <v>191</v>
      </c>
      <c r="E430" s="243" t="s">
        <v>19</v>
      </c>
      <c r="F430" s="244" t="s">
        <v>642</v>
      </c>
      <c r="G430" s="242"/>
      <c r="H430" s="245">
        <v>0.02</v>
      </c>
      <c r="I430" s="246"/>
      <c r="J430" s="242"/>
      <c r="K430" s="242"/>
      <c r="L430" s="247"/>
      <c r="M430" s="248"/>
      <c r="N430" s="249"/>
      <c r="O430" s="249"/>
      <c r="P430" s="249"/>
      <c r="Q430" s="249"/>
      <c r="R430" s="249"/>
      <c r="S430" s="249"/>
      <c r="T430" s="250"/>
      <c r="U430" s="14"/>
      <c r="V430" s="14"/>
      <c r="W430" s="14"/>
      <c r="X430" s="14"/>
      <c r="Y430" s="14"/>
      <c r="Z430" s="14"/>
      <c r="AA430" s="14"/>
      <c r="AB430" s="14"/>
      <c r="AC430" s="14"/>
      <c r="AD430" s="14"/>
      <c r="AE430" s="14"/>
      <c r="AT430" s="251" t="s">
        <v>191</v>
      </c>
      <c r="AU430" s="251" t="s">
        <v>81</v>
      </c>
      <c r="AV430" s="14" t="s">
        <v>81</v>
      </c>
      <c r="AW430" s="14" t="s">
        <v>33</v>
      </c>
      <c r="AX430" s="14" t="s">
        <v>72</v>
      </c>
      <c r="AY430" s="251" t="s">
        <v>116</v>
      </c>
    </row>
    <row r="431" s="13" customFormat="1">
      <c r="A431" s="13"/>
      <c r="B431" s="231"/>
      <c r="C431" s="232"/>
      <c r="D431" s="229" t="s">
        <v>191</v>
      </c>
      <c r="E431" s="233" t="s">
        <v>19</v>
      </c>
      <c r="F431" s="234" t="s">
        <v>366</v>
      </c>
      <c r="G431" s="232"/>
      <c r="H431" s="233" t="s">
        <v>19</v>
      </c>
      <c r="I431" s="235"/>
      <c r="J431" s="232"/>
      <c r="K431" s="232"/>
      <c r="L431" s="236"/>
      <c r="M431" s="237"/>
      <c r="N431" s="238"/>
      <c r="O431" s="238"/>
      <c r="P431" s="238"/>
      <c r="Q431" s="238"/>
      <c r="R431" s="238"/>
      <c r="S431" s="238"/>
      <c r="T431" s="239"/>
      <c r="U431" s="13"/>
      <c r="V431" s="13"/>
      <c r="W431" s="13"/>
      <c r="X431" s="13"/>
      <c r="Y431" s="13"/>
      <c r="Z431" s="13"/>
      <c r="AA431" s="13"/>
      <c r="AB431" s="13"/>
      <c r="AC431" s="13"/>
      <c r="AD431" s="13"/>
      <c r="AE431" s="13"/>
      <c r="AT431" s="240" t="s">
        <v>191</v>
      </c>
      <c r="AU431" s="240" t="s">
        <v>81</v>
      </c>
      <c r="AV431" s="13" t="s">
        <v>79</v>
      </c>
      <c r="AW431" s="13" t="s">
        <v>33</v>
      </c>
      <c r="AX431" s="13" t="s">
        <v>72</v>
      </c>
      <c r="AY431" s="240" t="s">
        <v>116</v>
      </c>
    </row>
    <row r="432" s="14" customFormat="1">
      <c r="A432" s="14"/>
      <c r="B432" s="241"/>
      <c r="C432" s="242"/>
      <c r="D432" s="229" t="s">
        <v>191</v>
      </c>
      <c r="E432" s="243" t="s">
        <v>19</v>
      </c>
      <c r="F432" s="244" t="s">
        <v>367</v>
      </c>
      <c r="G432" s="242"/>
      <c r="H432" s="245">
        <v>70.209999999999994</v>
      </c>
      <c r="I432" s="246"/>
      <c r="J432" s="242"/>
      <c r="K432" s="242"/>
      <c r="L432" s="247"/>
      <c r="M432" s="248"/>
      <c r="N432" s="249"/>
      <c r="O432" s="249"/>
      <c r="P432" s="249"/>
      <c r="Q432" s="249"/>
      <c r="R432" s="249"/>
      <c r="S432" s="249"/>
      <c r="T432" s="250"/>
      <c r="U432" s="14"/>
      <c r="V432" s="14"/>
      <c r="W432" s="14"/>
      <c r="X432" s="14"/>
      <c r="Y432" s="14"/>
      <c r="Z432" s="14"/>
      <c r="AA432" s="14"/>
      <c r="AB432" s="14"/>
      <c r="AC432" s="14"/>
      <c r="AD432" s="14"/>
      <c r="AE432" s="14"/>
      <c r="AT432" s="251" t="s">
        <v>191</v>
      </c>
      <c r="AU432" s="251" t="s">
        <v>81</v>
      </c>
      <c r="AV432" s="14" t="s">
        <v>81</v>
      </c>
      <c r="AW432" s="14" t="s">
        <v>33</v>
      </c>
      <c r="AX432" s="14" t="s">
        <v>72</v>
      </c>
      <c r="AY432" s="251" t="s">
        <v>116</v>
      </c>
    </row>
    <row r="433" s="15" customFormat="1">
      <c r="A433" s="15"/>
      <c r="B433" s="262"/>
      <c r="C433" s="263"/>
      <c r="D433" s="229" t="s">
        <v>191</v>
      </c>
      <c r="E433" s="264" t="s">
        <v>19</v>
      </c>
      <c r="F433" s="265" t="s">
        <v>275</v>
      </c>
      <c r="G433" s="263"/>
      <c r="H433" s="266">
        <v>70.799999999999997</v>
      </c>
      <c r="I433" s="267"/>
      <c r="J433" s="263"/>
      <c r="K433" s="263"/>
      <c r="L433" s="268"/>
      <c r="M433" s="269"/>
      <c r="N433" s="270"/>
      <c r="O433" s="270"/>
      <c r="P433" s="270"/>
      <c r="Q433" s="270"/>
      <c r="R433" s="270"/>
      <c r="S433" s="270"/>
      <c r="T433" s="271"/>
      <c r="U433" s="15"/>
      <c r="V433" s="15"/>
      <c r="W433" s="15"/>
      <c r="X433" s="15"/>
      <c r="Y433" s="15"/>
      <c r="Z433" s="15"/>
      <c r="AA433" s="15"/>
      <c r="AB433" s="15"/>
      <c r="AC433" s="15"/>
      <c r="AD433" s="15"/>
      <c r="AE433" s="15"/>
      <c r="AT433" s="272" t="s">
        <v>191</v>
      </c>
      <c r="AU433" s="272" t="s">
        <v>81</v>
      </c>
      <c r="AV433" s="15" t="s">
        <v>135</v>
      </c>
      <c r="AW433" s="15" t="s">
        <v>33</v>
      </c>
      <c r="AX433" s="15" t="s">
        <v>79</v>
      </c>
      <c r="AY433" s="272" t="s">
        <v>116</v>
      </c>
    </row>
    <row r="434" s="2" customFormat="1" ht="16.5" customHeight="1">
      <c r="A434" s="40"/>
      <c r="B434" s="41"/>
      <c r="C434" s="206" t="s">
        <v>643</v>
      </c>
      <c r="D434" s="206" t="s">
        <v>119</v>
      </c>
      <c r="E434" s="207" t="s">
        <v>644</v>
      </c>
      <c r="F434" s="208" t="s">
        <v>645</v>
      </c>
      <c r="G434" s="209" t="s">
        <v>122</v>
      </c>
      <c r="H434" s="210">
        <v>1</v>
      </c>
      <c r="I434" s="211"/>
      <c r="J434" s="212">
        <f>ROUND(I434*H434,2)</f>
        <v>0</v>
      </c>
      <c r="K434" s="208" t="s">
        <v>19</v>
      </c>
      <c r="L434" s="46"/>
      <c r="M434" s="213" t="s">
        <v>19</v>
      </c>
      <c r="N434" s="214" t="s">
        <v>43</v>
      </c>
      <c r="O434" s="86"/>
      <c r="P434" s="215">
        <f>O434*H434</f>
        <v>0</v>
      </c>
      <c r="Q434" s="215">
        <v>0</v>
      </c>
      <c r="R434" s="215">
        <f>Q434*H434</f>
        <v>0</v>
      </c>
      <c r="S434" s="215">
        <v>0</v>
      </c>
      <c r="T434" s="216">
        <f>S434*H434</f>
        <v>0</v>
      </c>
      <c r="U434" s="40"/>
      <c r="V434" s="40"/>
      <c r="W434" s="40"/>
      <c r="X434" s="40"/>
      <c r="Y434" s="40"/>
      <c r="Z434" s="40"/>
      <c r="AA434" s="40"/>
      <c r="AB434" s="40"/>
      <c r="AC434" s="40"/>
      <c r="AD434" s="40"/>
      <c r="AE434" s="40"/>
      <c r="AR434" s="217" t="s">
        <v>281</v>
      </c>
      <c r="AT434" s="217" t="s">
        <v>119</v>
      </c>
      <c r="AU434" s="217" t="s">
        <v>81</v>
      </c>
      <c r="AY434" s="19" t="s">
        <v>116</v>
      </c>
      <c r="BE434" s="218">
        <f>IF(N434="základní",J434,0)</f>
        <v>0</v>
      </c>
      <c r="BF434" s="218">
        <f>IF(N434="snížená",J434,0)</f>
        <v>0</v>
      </c>
      <c r="BG434" s="218">
        <f>IF(N434="zákl. přenesená",J434,0)</f>
        <v>0</v>
      </c>
      <c r="BH434" s="218">
        <f>IF(N434="sníž. přenesená",J434,0)</f>
        <v>0</v>
      </c>
      <c r="BI434" s="218">
        <f>IF(N434="nulová",J434,0)</f>
        <v>0</v>
      </c>
      <c r="BJ434" s="19" t="s">
        <v>79</v>
      </c>
      <c r="BK434" s="218">
        <f>ROUND(I434*H434,2)</f>
        <v>0</v>
      </c>
      <c r="BL434" s="19" t="s">
        <v>281</v>
      </c>
      <c r="BM434" s="217" t="s">
        <v>646</v>
      </c>
    </row>
    <row r="435" s="2" customFormat="1" ht="24.15" customHeight="1">
      <c r="A435" s="40"/>
      <c r="B435" s="41"/>
      <c r="C435" s="206" t="s">
        <v>647</v>
      </c>
      <c r="D435" s="206" t="s">
        <v>119</v>
      </c>
      <c r="E435" s="207" t="s">
        <v>648</v>
      </c>
      <c r="F435" s="208" t="s">
        <v>649</v>
      </c>
      <c r="G435" s="209" t="s">
        <v>122</v>
      </c>
      <c r="H435" s="210">
        <v>1</v>
      </c>
      <c r="I435" s="211"/>
      <c r="J435" s="212">
        <f>ROUND(I435*H435,2)</f>
        <v>0</v>
      </c>
      <c r="K435" s="208" t="s">
        <v>19</v>
      </c>
      <c r="L435" s="46"/>
      <c r="M435" s="213" t="s">
        <v>19</v>
      </c>
      <c r="N435" s="214" t="s">
        <v>43</v>
      </c>
      <c r="O435" s="86"/>
      <c r="P435" s="215">
        <f>O435*H435</f>
        <v>0</v>
      </c>
      <c r="Q435" s="215">
        <v>0</v>
      </c>
      <c r="R435" s="215">
        <f>Q435*H435</f>
        <v>0</v>
      </c>
      <c r="S435" s="215">
        <v>0</v>
      </c>
      <c r="T435" s="216">
        <f>S435*H435</f>
        <v>0</v>
      </c>
      <c r="U435" s="40"/>
      <c r="V435" s="40"/>
      <c r="W435" s="40"/>
      <c r="X435" s="40"/>
      <c r="Y435" s="40"/>
      <c r="Z435" s="40"/>
      <c r="AA435" s="40"/>
      <c r="AB435" s="40"/>
      <c r="AC435" s="40"/>
      <c r="AD435" s="40"/>
      <c r="AE435" s="40"/>
      <c r="AR435" s="217" t="s">
        <v>281</v>
      </c>
      <c r="AT435" s="217" t="s">
        <v>119</v>
      </c>
      <c r="AU435" s="217" t="s">
        <v>81</v>
      </c>
      <c r="AY435" s="19" t="s">
        <v>116</v>
      </c>
      <c r="BE435" s="218">
        <f>IF(N435="základní",J435,0)</f>
        <v>0</v>
      </c>
      <c r="BF435" s="218">
        <f>IF(N435="snížená",J435,0)</f>
        <v>0</v>
      </c>
      <c r="BG435" s="218">
        <f>IF(N435="zákl. přenesená",J435,0)</f>
        <v>0</v>
      </c>
      <c r="BH435" s="218">
        <f>IF(N435="sníž. přenesená",J435,0)</f>
        <v>0</v>
      </c>
      <c r="BI435" s="218">
        <f>IF(N435="nulová",J435,0)</f>
        <v>0</v>
      </c>
      <c r="BJ435" s="19" t="s">
        <v>79</v>
      </c>
      <c r="BK435" s="218">
        <f>ROUND(I435*H435,2)</f>
        <v>0</v>
      </c>
      <c r="BL435" s="19" t="s">
        <v>281</v>
      </c>
      <c r="BM435" s="217" t="s">
        <v>650</v>
      </c>
    </row>
    <row r="436" s="2" customFormat="1" ht="24.15" customHeight="1">
      <c r="A436" s="40"/>
      <c r="B436" s="41"/>
      <c r="C436" s="206" t="s">
        <v>651</v>
      </c>
      <c r="D436" s="206" t="s">
        <v>119</v>
      </c>
      <c r="E436" s="207" t="s">
        <v>652</v>
      </c>
      <c r="F436" s="208" t="s">
        <v>653</v>
      </c>
      <c r="G436" s="209" t="s">
        <v>236</v>
      </c>
      <c r="H436" s="210">
        <v>10.212</v>
      </c>
      <c r="I436" s="211"/>
      <c r="J436" s="212">
        <f>ROUND(I436*H436,2)</f>
        <v>0</v>
      </c>
      <c r="K436" s="208" t="s">
        <v>19</v>
      </c>
      <c r="L436" s="46"/>
      <c r="M436" s="213" t="s">
        <v>19</v>
      </c>
      <c r="N436" s="214" t="s">
        <v>43</v>
      </c>
      <c r="O436" s="86"/>
      <c r="P436" s="215">
        <f>O436*H436</f>
        <v>0</v>
      </c>
      <c r="Q436" s="215">
        <v>0</v>
      </c>
      <c r="R436" s="215">
        <f>Q436*H436</f>
        <v>0</v>
      </c>
      <c r="S436" s="215">
        <v>0</v>
      </c>
      <c r="T436" s="216">
        <f>S436*H436</f>
        <v>0</v>
      </c>
      <c r="U436" s="40"/>
      <c r="V436" s="40"/>
      <c r="W436" s="40"/>
      <c r="X436" s="40"/>
      <c r="Y436" s="40"/>
      <c r="Z436" s="40"/>
      <c r="AA436" s="40"/>
      <c r="AB436" s="40"/>
      <c r="AC436" s="40"/>
      <c r="AD436" s="40"/>
      <c r="AE436" s="40"/>
      <c r="AR436" s="217" t="s">
        <v>281</v>
      </c>
      <c r="AT436" s="217" t="s">
        <v>119</v>
      </c>
      <c r="AU436" s="217" t="s">
        <v>81</v>
      </c>
      <c r="AY436" s="19" t="s">
        <v>116</v>
      </c>
      <c r="BE436" s="218">
        <f>IF(N436="základní",J436,0)</f>
        <v>0</v>
      </c>
      <c r="BF436" s="218">
        <f>IF(N436="snížená",J436,0)</f>
        <v>0</v>
      </c>
      <c r="BG436" s="218">
        <f>IF(N436="zákl. přenesená",J436,0)</f>
        <v>0</v>
      </c>
      <c r="BH436" s="218">
        <f>IF(N436="sníž. přenesená",J436,0)</f>
        <v>0</v>
      </c>
      <c r="BI436" s="218">
        <f>IF(N436="nulová",J436,0)</f>
        <v>0</v>
      </c>
      <c r="BJ436" s="19" t="s">
        <v>79</v>
      </c>
      <c r="BK436" s="218">
        <f>ROUND(I436*H436,2)</f>
        <v>0</v>
      </c>
      <c r="BL436" s="19" t="s">
        <v>281</v>
      </c>
      <c r="BM436" s="217" t="s">
        <v>654</v>
      </c>
    </row>
    <row r="437" s="14" customFormat="1">
      <c r="A437" s="14"/>
      <c r="B437" s="241"/>
      <c r="C437" s="242"/>
      <c r="D437" s="229" t="s">
        <v>191</v>
      </c>
      <c r="E437" s="243" t="s">
        <v>19</v>
      </c>
      <c r="F437" s="244" t="s">
        <v>655</v>
      </c>
      <c r="G437" s="242"/>
      <c r="H437" s="245">
        <v>7.2519999999999998</v>
      </c>
      <c r="I437" s="246"/>
      <c r="J437" s="242"/>
      <c r="K437" s="242"/>
      <c r="L437" s="247"/>
      <c r="M437" s="248"/>
      <c r="N437" s="249"/>
      <c r="O437" s="249"/>
      <c r="P437" s="249"/>
      <c r="Q437" s="249"/>
      <c r="R437" s="249"/>
      <c r="S437" s="249"/>
      <c r="T437" s="250"/>
      <c r="U437" s="14"/>
      <c r="V437" s="14"/>
      <c r="W437" s="14"/>
      <c r="X437" s="14"/>
      <c r="Y437" s="14"/>
      <c r="Z437" s="14"/>
      <c r="AA437" s="14"/>
      <c r="AB437" s="14"/>
      <c r="AC437" s="14"/>
      <c r="AD437" s="14"/>
      <c r="AE437" s="14"/>
      <c r="AT437" s="251" t="s">
        <v>191</v>
      </c>
      <c r="AU437" s="251" t="s">
        <v>81</v>
      </c>
      <c r="AV437" s="14" t="s">
        <v>81</v>
      </c>
      <c r="AW437" s="14" t="s">
        <v>33</v>
      </c>
      <c r="AX437" s="14" t="s">
        <v>72</v>
      </c>
      <c r="AY437" s="251" t="s">
        <v>116</v>
      </c>
    </row>
    <row r="438" s="14" customFormat="1">
      <c r="A438" s="14"/>
      <c r="B438" s="241"/>
      <c r="C438" s="242"/>
      <c r="D438" s="229" t="s">
        <v>191</v>
      </c>
      <c r="E438" s="243" t="s">
        <v>19</v>
      </c>
      <c r="F438" s="244" t="s">
        <v>656</v>
      </c>
      <c r="G438" s="242"/>
      <c r="H438" s="245">
        <v>2.96</v>
      </c>
      <c r="I438" s="246"/>
      <c r="J438" s="242"/>
      <c r="K438" s="242"/>
      <c r="L438" s="247"/>
      <c r="M438" s="248"/>
      <c r="N438" s="249"/>
      <c r="O438" s="249"/>
      <c r="P438" s="249"/>
      <c r="Q438" s="249"/>
      <c r="R438" s="249"/>
      <c r="S438" s="249"/>
      <c r="T438" s="250"/>
      <c r="U438" s="14"/>
      <c r="V438" s="14"/>
      <c r="W438" s="14"/>
      <c r="X438" s="14"/>
      <c r="Y438" s="14"/>
      <c r="Z438" s="14"/>
      <c r="AA438" s="14"/>
      <c r="AB438" s="14"/>
      <c r="AC438" s="14"/>
      <c r="AD438" s="14"/>
      <c r="AE438" s="14"/>
      <c r="AT438" s="251" t="s">
        <v>191</v>
      </c>
      <c r="AU438" s="251" t="s">
        <v>81</v>
      </c>
      <c r="AV438" s="14" t="s">
        <v>81</v>
      </c>
      <c r="AW438" s="14" t="s">
        <v>33</v>
      </c>
      <c r="AX438" s="14" t="s">
        <v>72</v>
      </c>
      <c r="AY438" s="251" t="s">
        <v>116</v>
      </c>
    </row>
    <row r="439" s="15" customFormat="1">
      <c r="A439" s="15"/>
      <c r="B439" s="262"/>
      <c r="C439" s="263"/>
      <c r="D439" s="229" t="s">
        <v>191</v>
      </c>
      <c r="E439" s="264" t="s">
        <v>19</v>
      </c>
      <c r="F439" s="265" t="s">
        <v>275</v>
      </c>
      <c r="G439" s="263"/>
      <c r="H439" s="266">
        <v>10.212</v>
      </c>
      <c r="I439" s="267"/>
      <c r="J439" s="263"/>
      <c r="K439" s="263"/>
      <c r="L439" s="268"/>
      <c r="M439" s="269"/>
      <c r="N439" s="270"/>
      <c r="O439" s="270"/>
      <c r="P439" s="270"/>
      <c r="Q439" s="270"/>
      <c r="R439" s="270"/>
      <c r="S439" s="270"/>
      <c r="T439" s="271"/>
      <c r="U439" s="15"/>
      <c r="V439" s="15"/>
      <c r="W439" s="15"/>
      <c r="X439" s="15"/>
      <c r="Y439" s="15"/>
      <c r="Z439" s="15"/>
      <c r="AA439" s="15"/>
      <c r="AB439" s="15"/>
      <c r="AC439" s="15"/>
      <c r="AD439" s="15"/>
      <c r="AE439" s="15"/>
      <c r="AT439" s="272" t="s">
        <v>191</v>
      </c>
      <c r="AU439" s="272" t="s">
        <v>81</v>
      </c>
      <c r="AV439" s="15" t="s">
        <v>135</v>
      </c>
      <c r="AW439" s="15" t="s">
        <v>33</v>
      </c>
      <c r="AX439" s="15" t="s">
        <v>79</v>
      </c>
      <c r="AY439" s="272" t="s">
        <v>116</v>
      </c>
    </row>
    <row r="440" s="2" customFormat="1" ht="24.15" customHeight="1">
      <c r="A440" s="40"/>
      <c r="B440" s="41"/>
      <c r="C440" s="206" t="s">
        <v>657</v>
      </c>
      <c r="D440" s="206" t="s">
        <v>119</v>
      </c>
      <c r="E440" s="207" t="s">
        <v>658</v>
      </c>
      <c r="F440" s="208" t="s">
        <v>659</v>
      </c>
      <c r="G440" s="209" t="s">
        <v>236</v>
      </c>
      <c r="H440" s="210">
        <v>1048</v>
      </c>
      <c r="I440" s="211"/>
      <c r="J440" s="212">
        <f>ROUND(I440*H440,2)</f>
        <v>0</v>
      </c>
      <c r="K440" s="208" t="s">
        <v>196</v>
      </c>
      <c r="L440" s="46"/>
      <c r="M440" s="213" t="s">
        <v>19</v>
      </c>
      <c r="N440" s="214" t="s">
        <v>43</v>
      </c>
      <c r="O440" s="86"/>
      <c r="P440" s="215">
        <f>O440*H440</f>
        <v>0</v>
      </c>
      <c r="Q440" s="215">
        <v>0</v>
      </c>
      <c r="R440" s="215">
        <f>Q440*H440</f>
        <v>0</v>
      </c>
      <c r="S440" s="215">
        <v>0</v>
      </c>
      <c r="T440" s="216">
        <f>S440*H440</f>
        <v>0</v>
      </c>
      <c r="U440" s="40"/>
      <c r="V440" s="40"/>
      <c r="W440" s="40"/>
      <c r="X440" s="40"/>
      <c r="Y440" s="40"/>
      <c r="Z440" s="40"/>
      <c r="AA440" s="40"/>
      <c r="AB440" s="40"/>
      <c r="AC440" s="40"/>
      <c r="AD440" s="40"/>
      <c r="AE440" s="40"/>
      <c r="AR440" s="217" t="s">
        <v>135</v>
      </c>
      <c r="AT440" s="217" t="s">
        <v>119</v>
      </c>
      <c r="AU440" s="217" t="s">
        <v>81</v>
      </c>
      <c r="AY440" s="19" t="s">
        <v>116</v>
      </c>
      <c r="BE440" s="218">
        <f>IF(N440="základní",J440,0)</f>
        <v>0</v>
      </c>
      <c r="BF440" s="218">
        <f>IF(N440="snížená",J440,0)</f>
        <v>0</v>
      </c>
      <c r="BG440" s="218">
        <f>IF(N440="zákl. přenesená",J440,0)</f>
        <v>0</v>
      </c>
      <c r="BH440" s="218">
        <f>IF(N440="sníž. přenesená",J440,0)</f>
        <v>0</v>
      </c>
      <c r="BI440" s="218">
        <f>IF(N440="nulová",J440,0)</f>
        <v>0</v>
      </c>
      <c r="BJ440" s="19" t="s">
        <v>79</v>
      </c>
      <c r="BK440" s="218">
        <f>ROUND(I440*H440,2)</f>
        <v>0</v>
      </c>
      <c r="BL440" s="19" t="s">
        <v>135</v>
      </c>
      <c r="BM440" s="217" t="s">
        <v>660</v>
      </c>
    </row>
    <row r="441" s="2" customFormat="1">
      <c r="A441" s="40"/>
      <c r="B441" s="41"/>
      <c r="C441" s="42"/>
      <c r="D441" s="224" t="s">
        <v>187</v>
      </c>
      <c r="E441" s="42"/>
      <c r="F441" s="225" t="s">
        <v>661</v>
      </c>
      <c r="G441" s="42"/>
      <c r="H441" s="42"/>
      <c r="I441" s="226"/>
      <c r="J441" s="42"/>
      <c r="K441" s="42"/>
      <c r="L441" s="46"/>
      <c r="M441" s="227"/>
      <c r="N441" s="228"/>
      <c r="O441" s="86"/>
      <c r="P441" s="86"/>
      <c r="Q441" s="86"/>
      <c r="R441" s="86"/>
      <c r="S441" s="86"/>
      <c r="T441" s="87"/>
      <c r="U441" s="40"/>
      <c r="V441" s="40"/>
      <c r="W441" s="40"/>
      <c r="X441" s="40"/>
      <c r="Y441" s="40"/>
      <c r="Z441" s="40"/>
      <c r="AA441" s="40"/>
      <c r="AB441" s="40"/>
      <c r="AC441" s="40"/>
      <c r="AD441" s="40"/>
      <c r="AE441" s="40"/>
      <c r="AT441" s="19" t="s">
        <v>187</v>
      </c>
      <c r="AU441" s="19" t="s">
        <v>81</v>
      </c>
    </row>
    <row r="442" s="2" customFormat="1">
      <c r="A442" s="40"/>
      <c r="B442" s="41"/>
      <c r="C442" s="42"/>
      <c r="D442" s="229" t="s">
        <v>189</v>
      </c>
      <c r="E442" s="42"/>
      <c r="F442" s="230" t="s">
        <v>662</v>
      </c>
      <c r="G442" s="42"/>
      <c r="H442" s="42"/>
      <c r="I442" s="226"/>
      <c r="J442" s="42"/>
      <c r="K442" s="42"/>
      <c r="L442" s="46"/>
      <c r="M442" s="227"/>
      <c r="N442" s="228"/>
      <c r="O442" s="86"/>
      <c r="P442" s="86"/>
      <c r="Q442" s="86"/>
      <c r="R442" s="86"/>
      <c r="S442" s="86"/>
      <c r="T442" s="87"/>
      <c r="U442" s="40"/>
      <c r="V442" s="40"/>
      <c r="W442" s="40"/>
      <c r="X442" s="40"/>
      <c r="Y442" s="40"/>
      <c r="Z442" s="40"/>
      <c r="AA442" s="40"/>
      <c r="AB442" s="40"/>
      <c r="AC442" s="40"/>
      <c r="AD442" s="40"/>
      <c r="AE442" s="40"/>
      <c r="AT442" s="19" t="s">
        <v>189</v>
      </c>
      <c r="AU442" s="19" t="s">
        <v>81</v>
      </c>
    </row>
    <row r="443" s="14" customFormat="1">
      <c r="A443" s="14"/>
      <c r="B443" s="241"/>
      <c r="C443" s="242"/>
      <c r="D443" s="229" t="s">
        <v>191</v>
      </c>
      <c r="E443" s="243" t="s">
        <v>19</v>
      </c>
      <c r="F443" s="244" t="s">
        <v>663</v>
      </c>
      <c r="G443" s="242"/>
      <c r="H443" s="245">
        <v>210</v>
      </c>
      <c r="I443" s="246"/>
      <c r="J443" s="242"/>
      <c r="K443" s="242"/>
      <c r="L443" s="247"/>
      <c r="M443" s="248"/>
      <c r="N443" s="249"/>
      <c r="O443" s="249"/>
      <c r="P443" s="249"/>
      <c r="Q443" s="249"/>
      <c r="R443" s="249"/>
      <c r="S443" s="249"/>
      <c r="T443" s="250"/>
      <c r="U443" s="14"/>
      <c r="V443" s="14"/>
      <c r="W443" s="14"/>
      <c r="X443" s="14"/>
      <c r="Y443" s="14"/>
      <c r="Z443" s="14"/>
      <c r="AA443" s="14"/>
      <c r="AB443" s="14"/>
      <c r="AC443" s="14"/>
      <c r="AD443" s="14"/>
      <c r="AE443" s="14"/>
      <c r="AT443" s="251" t="s">
        <v>191</v>
      </c>
      <c r="AU443" s="251" t="s">
        <v>81</v>
      </c>
      <c r="AV443" s="14" t="s">
        <v>81</v>
      </c>
      <c r="AW443" s="14" t="s">
        <v>33</v>
      </c>
      <c r="AX443" s="14" t="s">
        <v>72</v>
      </c>
      <c r="AY443" s="251" t="s">
        <v>116</v>
      </c>
    </row>
    <row r="444" s="14" customFormat="1">
      <c r="A444" s="14"/>
      <c r="B444" s="241"/>
      <c r="C444" s="242"/>
      <c r="D444" s="229" t="s">
        <v>191</v>
      </c>
      <c r="E444" s="243" t="s">
        <v>19</v>
      </c>
      <c r="F444" s="244" t="s">
        <v>664</v>
      </c>
      <c r="G444" s="242"/>
      <c r="H444" s="245">
        <v>88</v>
      </c>
      <c r="I444" s="246"/>
      <c r="J444" s="242"/>
      <c r="K444" s="242"/>
      <c r="L444" s="247"/>
      <c r="M444" s="248"/>
      <c r="N444" s="249"/>
      <c r="O444" s="249"/>
      <c r="P444" s="249"/>
      <c r="Q444" s="249"/>
      <c r="R444" s="249"/>
      <c r="S444" s="249"/>
      <c r="T444" s="250"/>
      <c r="U444" s="14"/>
      <c r="V444" s="14"/>
      <c r="W444" s="14"/>
      <c r="X444" s="14"/>
      <c r="Y444" s="14"/>
      <c r="Z444" s="14"/>
      <c r="AA444" s="14"/>
      <c r="AB444" s="14"/>
      <c r="AC444" s="14"/>
      <c r="AD444" s="14"/>
      <c r="AE444" s="14"/>
      <c r="AT444" s="251" t="s">
        <v>191</v>
      </c>
      <c r="AU444" s="251" t="s">
        <v>81</v>
      </c>
      <c r="AV444" s="14" t="s">
        <v>81</v>
      </c>
      <c r="AW444" s="14" t="s">
        <v>33</v>
      </c>
      <c r="AX444" s="14" t="s">
        <v>72</v>
      </c>
      <c r="AY444" s="251" t="s">
        <v>116</v>
      </c>
    </row>
    <row r="445" s="14" customFormat="1">
      <c r="A445" s="14"/>
      <c r="B445" s="241"/>
      <c r="C445" s="242"/>
      <c r="D445" s="229" t="s">
        <v>191</v>
      </c>
      <c r="E445" s="243" t="s">
        <v>19</v>
      </c>
      <c r="F445" s="244" t="s">
        <v>665</v>
      </c>
      <c r="G445" s="242"/>
      <c r="H445" s="245">
        <v>130</v>
      </c>
      <c r="I445" s="246"/>
      <c r="J445" s="242"/>
      <c r="K445" s="242"/>
      <c r="L445" s="247"/>
      <c r="M445" s="248"/>
      <c r="N445" s="249"/>
      <c r="O445" s="249"/>
      <c r="P445" s="249"/>
      <c r="Q445" s="249"/>
      <c r="R445" s="249"/>
      <c r="S445" s="249"/>
      <c r="T445" s="250"/>
      <c r="U445" s="14"/>
      <c r="V445" s="14"/>
      <c r="W445" s="14"/>
      <c r="X445" s="14"/>
      <c r="Y445" s="14"/>
      <c r="Z445" s="14"/>
      <c r="AA445" s="14"/>
      <c r="AB445" s="14"/>
      <c r="AC445" s="14"/>
      <c r="AD445" s="14"/>
      <c r="AE445" s="14"/>
      <c r="AT445" s="251" t="s">
        <v>191</v>
      </c>
      <c r="AU445" s="251" t="s">
        <v>81</v>
      </c>
      <c r="AV445" s="14" t="s">
        <v>81</v>
      </c>
      <c r="AW445" s="14" t="s">
        <v>33</v>
      </c>
      <c r="AX445" s="14" t="s">
        <v>72</v>
      </c>
      <c r="AY445" s="251" t="s">
        <v>116</v>
      </c>
    </row>
    <row r="446" s="14" customFormat="1">
      <c r="A446" s="14"/>
      <c r="B446" s="241"/>
      <c r="C446" s="242"/>
      <c r="D446" s="229" t="s">
        <v>191</v>
      </c>
      <c r="E446" s="243" t="s">
        <v>19</v>
      </c>
      <c r="F446" s="244" t="s">
        <v>666</v>
      </c>
      <c r="G446" s="242"/>
      <c r="H446" s="245">
        <v>60</v>
      </c>
      <c r="I446" s="246"/>
      <c r="J446" s="242"/>
      <c r="K446" s="242"/>
      <c r="L446" s="247"/>
      <c r="M446" s="248"/>
      <c r="N446" s="249"/>
      <c r="O446" s="249"/>
      <c r="P446" s="249"/>
      <c r="Q446" s="249"/>
      <c r="R446" s="249"/>
      <c r="S446" s="249"/>
      <c r="T446" s="250"/>
      <c r="U446" s="14"/>
      <c r="V446" s="14"/>
      <c r="W446" s="14"/>
      <c r="X446" s="14"/>
      <c r="Y446" s="14"/>
      <c r="Z446" s="14"/>
      <c r="AA446" s="14"/>
      <c r="AB446" s="14"/>
      <c r="AC446" s="14"/>
      <c r="AD446" s="14"/>
      <c r="AE446" s="14"/>
      <c r="AT446" s="251" t="s">
        <v>191</v>
      </c>
      <c r="AU446" s="251" t="s">
        <v>81</v>
      </c>
      <c r="AV446" s="14" t="s">
        <v>81</v>
      </c>
      <c r="AW446" s="14" t="s">
        <v>33</v>
      </c>
      <c r="AX446" s="14" t="s">
        <v>72</v>
      </c>
      <c r="AY446" s="251" t="s">
        <v>116</v>
      </c>
    </row>
    <row r="447" s="14" customFormat="1">
      <c r="A447" s="14"/>
      <c r="B447" s="241"/>
      <c r="C447" s="242"/>
      <c r="D447" s="229" t="s">
        <v>191</v>
      </c>
      <c r="E447" s="243" t="s">
        <v>19</v>
      </c>
      <c r="F447" s="244" t="s">
        <v>667</v>
      </c>
      <c r="G447" s="242"/>
      <c r="H447" s="245">
        <v>42</v>
      </c>
      <c r="I447" s="246"/>
      <c r="J447" s="242"/>
      <c r="K447" s="242"/>
      <c r="L447" s="247"/>
      <c r="M447" s="248"/>
      <c r="N447" s="249"/>
      <c r="O447" s="249"/>
      <c r="P447" s="249"/>
      <c r="Q447" s="249"/>
      <c r="R447" s="249"/>
      <c r="S447" s="249"/>
      <c r="T447" s="250"/>
      <c r="U447" s="14"/>
      <c r="V447" s="14"/>
      <c r="W447" s="14"/>
      <c r="X447" s="14"/>
      <c r="Y447" s="14"/>
      <c r="Z447" s="14"/>
      <c r="AA447" s="14"/>
      <c r="AB447" s="14"/>
      <c r="AC447" s="14"/>
      <c r="AD447" s="14"/>
      <c r="AE447" s="14"/>
      <c r="AT447" s="251" t="s">
        <v>191</v>
      </c>
      <c r="AU447" s="251" t="s">
        <v>81</v>
      </c>
      <c r="AV447" s="14" t="s">
        <v>81</v>
      </c>
      <c r="AW447" s="14" t="s">
        <v>33</v>
      </c>
      <c r="AX447" s="14" t="s">
        <v>72</v>
      </c>
      <c r="AY447" s="251" t="s">
        <v>116</v>
      </c>
    </row>
    <row r="448" s="14" customFormat="1">
      <c r="A448" s="14"/>
      <c r="B448" s="241"/>
      <c r="C448" s="242"/>
      <c r="D448" s="229" t="s">
        <v>191</v>
      </c>
      <c r="E448" s="243" t="s">
        <v>19</v>
      </c>
      <c r="F448" s="244" t="s">
        <v>664</v>
      </c>
      <c r="G448" s="242"/>
      <c r="H448" s="245">
        <v>88</v>
      </c>
      <c r="I448" s="246"/>
      <c r="J448" s="242"/>
      <c r="K448" s="242"/>
      <c r="L448" s="247"/>
      <c r="M448" s="248"/>
      <c r="N448" s="249"/>
      <c r="O448" s="249"/>
      <c r="P448" s="249"/>
      <c r="Q448" s="249"/>
      <c r="R448" s="249"/>
      <c r="S448" s="249"/>
      <c r="T448" s="250"/>
      <c r="U448" s="14"/>
      <c r="V448" s="14"/>
      <c r="W448" s="14"/>
      <c r="X448" s="14"/>
      <c r="Y448" s="14"/>
      <c r="Z448" s="14"/>
      <c r="AA448" s="14"/>
      <c r="AB448" s="14"/>
      <c r="AC448" s="14"/>
      <c r="AD448" s="14"/>
      <c r="AE448" s="14"/>
      <c r="AT448" s="251" t="s">
        <v>191</v>
      </c>
      <c r="AU448" s="251" t="s">
        <v>81</v>
      </c>
      <c r="AV448" s="14" t="s">
        <v>81</v>
      </c>
      <c r="AW448" s="14" t="s">
        <v>33</v>
      </c>
      <c r="AX448" s="14" t="s">
        <v>72</v>
      </c>
      <c r="AY448" s="251" t="s">
        <v>116</v>
      </c>
    </row>
    <row r="449" s="14" customFormat="1">
      <c r="A449" s="14"/>
      <c r="B449" s="241"/>
      <c r="C449" s="242"/>
      <c r="D449" s="229" t="s">
        <v>191</v>
      </c>
      <c r="E449" s="243" t="s">
        <v>19</v>
      </c>
      <c r="F449" s="244" t="s">
        <v>668</v>
      </c>
      <c r="G449" s="242"/>
      <c r="H449" s="245">
        <v>12</v>
      </c>
      <c r="I449" s="246"/>
      <c r="J449" s="242"/>
      <c r="K449" s="242"/>
      <c r="L449" s="247"/>
      <c r="M449" s="248"/>
      <c r="N449" s="249"/>
      <c r="O449" s="249"/>
      <c r="P449" s="249"/>
      <c r="Q449" s="249"/>
      <c r="R449" s="249"/>
      <c r="S449" s="249"/>
      <c r="T449" s="250"/>
      <c r="U449" s="14"/>
      <c r="V449" s="14"/>
      <c r="W449" s="14"/>
      <c r="X449" s="14"/>
      <c r="Y449" s="14"/>
      <c r="Z449" s="14"/>
      <c r="AA449" s="14"/>
      <c r="AB449" s="14"/>
      <c r="AC449" s="14"/>
      <c r="AD449" s="14"/>
      <c r="AE449" s="14"/>
      <c r="AT449" s="251" t="s">
        <v>191</v>
      </c>
      <c r="AU449" s="251" t="s">
        <v>81</v>
      </c>
      <c r="AV449" s="14" t="s">
        <v>81</v>
      </c>
      <c r="AW449" s="14" t="s">
        <v>33</v>
      </c>
      <c r="AX449" s="14" t="s">
        <v>72</v>
      </c>
      <c r="AY449" s="251" t="s">
        <v>116</v>
      </c>
    </row>
    <row r="450" s="14" customFormat="1">
      <c r="A450" s="14"/>
      <c r="B450" s="241"/>
      <c r="C450" s="242"/>
      <c r="D450" s="229" t="s">
        <v>191</v>
      </c>
      <c r="E450" s="243" t="s">
        <v>19</v>
      </c>
      <c r="F450" s="244" t="s">
        <v>669</v>
      </c>
      <c r="G450" s="242"/>
      <c r="H450" s="245">
        <v>20</v>
      </c>
      <c r="I450" s="246"/>
      <c r="J450" s="242"/>
      <c r="K450" s="242"/>
      <c r="L450" s="247"/>
      <c r="M450" s="248"/>
      <c r="N450" s="249"/>
      <c r="O450" s="249"/>
      <c r="P450" s="249"/>
      <c r="Q450" s="249"/>
      <c r="R450" s="249"/>
      <c r="S450" s="249"/>
      <c r="T450" s="250"/>
      <c r="U450" s="14"/>
      <c r="V450" s="14"/>
      <c r="W450" s="14"/>
      <c r="X450" s="14"/>
      <c r="Y450" s="14"/>
      <c r="Z450" s="14"/>
      <c r="AA450" s="14"/>
      <c r="AB450" s="14"/>
      <c r="AC450" s="14"/>
      <c r="AD450" s="14"/>
      <c r="AE450" s="14"/>
      <c r="AT450" s="251" t="s">
        <v>191</v>
      </c>
      <c r="AU450" s="251" t="s">
        <v>81</v>
      </c>
      <c r="AV450" s="14" t="s">
        <v>81</v>
      </c>
      <c r="AW450" s="14" t="s">
        <v>33</v>
      </c>
      <c r="AX450" s="14" t="s">
        <v>72</v>
      </c>
      <c r="AY450" s="251" t="s">
        <v>116</v>
      </c>
    </row>
    <row r="451" s="14" customFormat="1">
      <c r="A451" s="14"/>
      <c r="B451" s="241"/>
      <c r="C451" s="242"/>
      <c r="D451" s="229" t="s">
        <v>191</v>
      </c>
      <c r="E451" s="243" t="s">
        <v>19</v>
      </c>
      <c r="F451" s="244" t="s">
        <v>670</v>
      </c>
      <c r="G451" s="242"/>
      <c r="H451" s="245">
        <v>56</v>
      </c>
      <c r="I451" s="246"/>
      <c r="J451" s="242"/>
      <c r="K451" s="242"/>
      <c r="L451" s="247"/>
      <c r="M451" s="248"/>
      <c r="N451" s="249"/>
      <c r="O451" s="249"/>
      <c r="P451" s="249"/>
      <c r="Q451" s="249"/>
      <c r="R451" s="249"/>
      <c r="S451" s="249"/>
      <c r="T451" s="250"/>
      <c r="U451" s="14"/>
      <c r="V451" s="14"/>
      <c r="W451" s="14"/>
      <c r="X451" s="14"/>
      <c r="Y451" s="14"/>
      <c r="Z451" s="14"/>
      <c r="AA451" s="14"/>
      <c r="AB451" s="14"/>
      <c r="AC451" s="14"/>
      <c r="AD451" s="14"/>
      <c r="AE451" s="14"/>
      <c r="AT451" s="251" t="s">
        <v>191</v>
      </c>
      <c r="AU451" s="251" t="s">
        <v>81</v>
      </c>
      <c r="AV451" s="14" t="s">
        <v>81</v>
      </c>
      <c r="AW451" s="14" t="s">
        <v>33</v>
      </c>
      <c r="AX451" s="14" t="s">
        <v>72</v>
      </c>
      <c r="AY451" s="251" t="s">
        <v>116</v>
      </c>
    </row>
    <row r="452" s="14" customFormat="1">
      <c r="A452" s="14"/>
      <c r="B452" s="241"/>
      <c r="C452" s="242"/>
      <c r="D452" s="229" t="s">
        <v>191</v>
      </c>
      <c r="E452" s="243" t="s">
        <v>19</v>
      </c>
      <c r="F452" s="244" t="s">
        <v>671</v>
      </c>
      <c r="G452" s="242"/>
      <c r="H452" s="245">
        <v>32</v>
      </c>
      <c r="I452" s="246"/>
      <c r="J452" s="242"/>
      <c r="K452" s="242"/>
      <c r="L452" s="247"/>
      <c r="M452" s="248"/>
      <c r="N452" s="249"/>
      <c r="O452" s="249"/>
      <c r="P452" s="249"/>
      <c r="Q452" s="249"/>
      <c r="R452" s="249"/>
      <c r="S452" s="249"/>
      <c r="T452" s="250"/>
      <c r="U452" s="14"/>
      <c r="V452" s="14"/>
      <c r="W452" s="14"/>
      <c r="X452" s="14"/>
      <c r="Y452" s="14"/>
      <c r="Z452" s="14"/>
      <c r="AA452" s="14"/>
      <c r="AB452" s="14"/>
      <c r="AC452" s="14"/>
      <c r="AD452" s="14"/>
      <c r="AE452" s="14"/>
      <c r="AT452" s="251" t="s">
        <v>191</v>
      </c>
      <c r="AU452" s="251" t="s">
        <v>81</v>
      </c>
      <c r="AV452" s="14" t="s">
        <v>81</v>
      </c>
      <c r="AW452" s="14" t="s">
        <v>33</v>
      </c>
      <c r="AX452" s="14" t="s">
        <v>72</v>
      </c>
      <c r="AY452" s="251" t="s">
        <v>116</v>
      </c>
    </row>
    <row r="453" s="14" customFormat="1">
      <c r="A453" s="14"/>
      <c r="B453" s="241"/>
      <c r="C453" s="242"/>
      <c r="D453" s="229" t="s">
        <v>191</v>
      </c>
      <c r="E453" s="243" t="s">
        <v>19</v>
      </c>
      <c r="F453" s="244" t="s">
        <v>672</v>
      </c>
      <c r="G453" s="242"/>
      <c r="H453" s="245">
        <v>60</v>
      </c>
      <c r="I453" s="246"/>
      <c r="J453" s="242"/>
      <c r="K453" s="242"/>
      <c r="L453" s="247"/>
      <c r="M453" s="248"/>
      <c r="N453" s="249"/>
      <c r="O453" s="249"/>
      <c r="P453" s="249"/>
      <c r="Q453" s="249"/>
      <c r="R453" s="249"/>
      <c r="S453" s="249"/>
      <c r="T453" s="250"/>
      <c r="U453" s="14"/>
      <c r="V453" s="14"/>
      <c r="W453" s="14"/>
      <c r="X453" s="14"/>
      <c r="Y453" s="14"/>
      <c r="Z453" s="14"/>
      <c r="AA453" s="14"/>
      <c r="AB453" s="14"/>
      <c r="AC453" s="14"/>
      <c r="AD453" s="14"/>
      <c r="AE453" s="14"/>
      <c r="AT453" s="251" t="s">
        <v>191</v>
      </c>
      <c r="AU453" s="251" t="s">
        <v>81</v>
      </c>
      <c r="AV453" s="14" t="s">
        <v>81</v>
      </c>
      <c r="AW453" s="14" t="s">
        <v>33</v>
      </c>
      <c r="AX453" s="14" t="s">
        <v>72</v>
      </c>
      <c r="AY453" s="251" t="s">
        <v>116</v>
      </c>
    </row>
    <row r="454" s="14" customFormat="1">
      <c r="A454" s="14"/>
      <c r="B454" s="241"/>
      <c r="C454" s="242"/>
      <c r="D454" s="229" t="s">
        <v>191</v>
      </c>
      <c r="E454" s="243" t="s">
        <v>19</v>
      </c>
      <c r="F454" s="244" t="s">
        <v>669</v>
      </c>
      <c r="G454" s="242"/>
      <c r="H454" s="245">
        <v>20</v>
      </c>
      <c r="I454" s="246"/>
      <c r="J454" s="242"/>
      <c r="K454" s="242"/>
      <c r="L454" s="247"/>
      <c r="M454" s="248"/>
      <c r="N454" s="249"/>
      <c r="O454" s="249"/>
      <c r="P454" s="249"/>
      <c r="Q454" s="249"/>
      <c r="R454" s="249"/>
      <c r="S454" s="249"/>
      <c r="T454" s="250"/>
      <c r="U454" s="14"/>
      <c r="V454" s="14"/>
      <c r="W454" s="14"/>
      <c r="X454" s="14"/>
      <c r="Y454" s="14"/>
      <c r="Z454" s="14"/>
      <c r="AA454" s="14"/>
      <c r="AB454" s="14"/>
      <c r="AC454" s="14"/>
      <c r="AD454" s="14"/>
      <c r="AE454" s="14"/>
      <c r="AT454" s="251" t="s">
        <v>191</v>
      </c>
      <c r="AU454" s="251" t="s">
        <v>81</v>
      </c>
      <c r="AV454" s="14" t="s">
        <v>81</v>
      </c>
      <c r="AW454" s="14" t="s">
        <v>33</v>
      </c>
      <c r="AX454" s="14" t="s">
        <v>72</v>
      </c>
      <c r="AY454" s="251" t="s">
        <v>116</v>
      </c>
    </row>
    <row r="455" s="14" customFormat="1">
      <c r="A455" s="14"/>
      <c r="B455" s="241"/>
      <c r="C455" s="242"/>
      <c r="D455" s="229" t="s">
        <v>191</v>
      </c>
      <c r="E455" s="243" t="s">
        <v>19</v>
      </c>
      <c r="F455" s="244" t="s">
        <v>673</v>
      </c>
      <c r="G455" s="242"/>
      <c r="H455" s="245">
        <v>24</v>
      </c>
      <c r="I455" s="246"/>
      <c r="J455" s="242"/>
      <c r="K455" s="242"/>
      <c r="L455" s="247"/>
      <c r="M455" s="248"/>
      <c r="N455" s="249"/>
      <c r="O455" s="249"/>
      <c r="P455" s="249"/>
      <c r="Q455" s="249"/>
      <c r="R455" s="249"/>
      <c r="S455" s="249"/>
      <c r="T455" s="250"/>
      <c r="U455" s="14"/>
      <c r="V455" s="14"/>
      <c r="W455" s="14"/>
      <c r="X455" s="14"/>
      <c r="Y455" s="14"/>
      <c r="Z455" s="14"/>
      <c r="AA455" s="14"/>
      <c r="AB455" s="14"/>
      <c r="AC455" s="14"/>
      <c r="AD455" s="14"/>
      <c r="AE455" s="14"/>
      <c r="AT455" s="251" t="s">
        <v>191</v>
      </c>
      <c r="AU455" s="251" t="s">
        <v>81</v>
      </c>
      <c r="AV455" s="14" t="s">
        <v>81</v>
      </c>
      <c r="AW455" s="14" t="s">
        <v>33</v>
      </c>
      <c r="AX455" s="14" t="s">
        <v>72</v>
      </c>
      <c r="AY455" s="251" t="s">
        <v>116</v>
      </c>
    </row>
    <row r="456" s="14" customFormat="1">
      <c r="A456" s="14"/>
      <c r="B456" s="241"/>
      <c r="C456" s="242"/>
      <c r="D456" s="229" t="s">
        <v>191</v>
      </c>
      <c r="E456" s="243" t="s">
        <v>19</v>
      </c>
      <c r="F456" s="244" t="s">
        <v>559</v>
      </c>
      <c r="G456" s="242"/>
      <c r="H456" s="245">
        <v>50</v>
      </c>
      <c r="I456" s="246"/>
      <c r="J456" s="242"/>
      <c r="K456" s="242"/>
      <c r="L456" s="247"/>
      <c r="M456" s="248"/>
      <c r="N456" s="249"/>
      <c r="O456" s="249"/>
      <c r="P456" s="249"/>
      <c r="Q456" s="249"/>
      <c r="R456" s="249"/>
      <c r="S456" s="249"/>
      <c r="T456" s="250"/>
      <c r="U456" s="14"/>
      <c r="V456" s="14"/>
      <c r="W456" s="14"/>
      <c r="X456" s="14"/>
      <c r="Y456" s="14"/>
      <c r="Z456" s="14"/>
      <c r="AA456" s="14"/>
      <c r="AB456" s="14"/>
      <c r="AC456" s="14"/>
      <c r="AD456" s="14"/>
      <c r="AE456" s="14"/>
      <c r="AT456" s="251" t="s">
        <v>191</v>
      </c>
      <c r="AU456" s="251" t="s">
        <v>81</v>
      </c>
      <c r="AV456" s="14" t="s">
        <v>81</v>
      </c>
      <c r="AW456" s="14" t="s">
        <v>33</v>
      </c>
      <c r="AX456" s="14" t="s">
        <v>72</v>
      </c>
      <c r="AY456" s="251" t="s">
        <v>116</v>
      </c>
    </row>
    <row r="457" s="14" customFormat="1">
      <c r="A457" s="14"/>
      <c r="B457" s="241"/>
      <c r="C457" s="242"/>
      <c r="D457" s="229" t="s">
        <v>191</v>
      </c>
      <c r="E457" s="243" t="s">
        <v>19</v>
      </c>
      <c r="F457" s="244" t="s">
        <v>672</v>
      </c>
      <c r="G457" s="242"/>
      <c r="H457" s="245">
        <v>60</v>
      </c>
      <c r="I457" s="246"/>
      <c r="J457" s="242"/>
      <c r="K457" s="242"/>
      <c r="L457" s="247"/>
      <c r="M457" s="248"/>
      <c r="N457" s="249"/>
      <c r="O457" s="249"/>
      <c r="P457" s="249"/>
      <c r="Q457" s="249"/>
      <c r="R457" s="249"/>
      <c r="S457" s="249"/>
      <c r="T457" s="250"/>
      <c r="U457" s="14"/>
      <c r="V457" s="14"/>
      <c r="W457" s="14"/>
      <c r="X457" s="14"/>
      <c r="Y457" s="14"/>
      <c r="Z457" s="14"/>
      <c r="AA457" s="14"/>
      <c r="AB457" s="14"/>
      <c r="AC457" s="14"/>
      <c r="AD457" s="14"/>
      <c r="AE457" s="14"/>
      <c r="AT457" s="251" t="s">
        <v>191</v>
      </c>
      <c r="AU457" s="251" t="s">
        <v>81</v>
      </c>
      <c r="AV457" s="14" t="s">
        <v>81</v>
      </c>
      <c r="AW457" s="14" t="s">
        <v>33</v>
      </c>
      <c r="AX457" s="14" t="s">
        <v>72</v>
      </c>
      <c r="AY457" s="251" t="s">
        <v>116</v>
      </c>
    </row>
    <row r="458" s="14" customFormat="1">
      <c r="A458" s="14"/>
      <c r="B458" s="241"/>
      <c r="C458" s="242"/>
      <c r="D458" s="229" t="s">
        <v>191</v>
      </c>
      <c r="E458" s="243" t="s">
        <v>19</v>
      </c>
      <c r="F458" s="244" t="s">
        <v>674</v>
      </c>
      <c r="G458" s="242"/>
      <c r="H458" s="245">
        <v>96</v>
      </c>
      <c r="I458" s="246"/>
      <c r="J458" s="242"/>
      <c r="K458" s="242"/>
      <c r="L458" s="247"/>
      <c r="M458" s="248"/>
      <c r="N458" s="249"/>
      <c r="O458" s="249"/>
      <c r="P458" s="249"/>
      <c r="Q458" s="249"/>
      <c r="R458" s="249"/>
      <c r="S458" s="249"/>
      <c r="T458" s="250"/>
      <c r="U458" s="14"/>
      <c r="V458" s="14"/>
      <c r="W458" s="14"/>
      <c r="X458" s="14"/>
      <c r="Y458" s="14"/>
      <c r="Z458" s="14"/>
      <c r="AA458" s="14"/>
      <c r="AB458" s="14"/>
      <c r="AC458" s="14"/>
      <c r="AD458" s="14"/>
      <c r="AE458" s="14"/>
      <c r="AT458" s="251" t="s">
        <v>191</v>
      </c>
      <c r="AU458" s="251" t="s">
        <v>81</v>
      </c>
      <c r="AV458" s="14" t="s">
        <v>81</v>
      </c>
      <c r="AW458" s="14" t="s">
        <v>33</v>
      </c>
      <c r="AX458" s="14" t="s">
        <v>72</v>
      </c>
      <c r="AY458" s="251" t="s">
        <v>116</v>
      </c>
    </row>
    <row r="459" s="15" customFormat="1">
      <c r="A459" s="15"/>
      <c r="B459" s="262"/>
      <c r="C459" s="263"/>
      <c r="D459" s="229" t="s">
        <v>191</v>
      </c>
      <c r="E459" s="264" t="s">
        <v>19</v>
      </c>
      <c r="F459" s="265" t="s">
        <v>275</v>
      </c>
      <c r="G459" s="263"/>
      <c r="H459" s="266">
        <v>1048</v>
      </c>
      <c r="I459" s="267"/>
      <c r="J459" s="263"/>
      <c r="K459" s="263"/>
      <c r="L459" s="268"/>
      <c r="M459" s="269"/>
      <c r="N459" s="270"/>
      <c r="O459" s="270"/>
      <c r="P459" s="270"/>
      <c r="Q459" s="270"/>
      <c r="R459" s="270"/>
      <c r="S459" s="270"/>
      <c r="T459" s="271"/>
      <c r="U459" s="15"/>
      <c r="V459" s="15"/>
      <c r="W459" s="15"/>
      <c r="X459" s="15"/>
      <c r="Y459" s="15"/>
      <c r="Z459" s="15"/>
      <c r="AA459" s="15"/>
      <c r="AB459" s="15"/>
      <c r="AC459" s="15"/>
      <c r="AD459" s="15"/>
      <c r="AE459" s="15"/>
      <c r="AT459" s="272" t="s">
        <v>191</v>
      </c>
      <c r="AU459" s="272" t="s">
        <v>81</v>
      </c>
      <c r="AV459" s="15" t="s">
        <v>135</v>
      </c>
      <c r="AW459" s="15" t="s">
        <v>33</v>
      </c>
      <c r="AX459" s="15" t="s">
        <v>79</v>
      </c>
      <c r="AY459" s="272" t="s">
        <v>116</v>
      </c>
    </row>
    <row r="460" s="2" customFormat="1" ht="16.5" customHeight="1">
      <c r="A460" s="40"/>
      <c r="B460" s="41"/>
      <c r="C460" s="206" t="s">
        <v>675</v>
      </c>
      <c r="D460" s="206" t="s">
        <v>119</v>
      </c>
      <c r="E460" s="207" t="s">
        <v>676</v>
      </c>
      <c r="F460" s="208" t="s">
        <v>677</v>
      </c>
      <c r="G460" s="209" t="s">
        <v>122</v>
      </c>
      <c r="H460" s="210">
        <v>1</v>
      </c>
      <c r="I460" s="211"/>
      <c r="J460" s="212">
        <f>ROUND(I460*H460,2)</f>
        <v>0</v>
      </c>
      <c r="K460" s="208" t="s">
        <v>19</v>
      </c>
      <c r="L460" s="46"/>
      <c r="M460" s="213" t="s">
        <v>19</v>
      </c>
      <c r="N460" s="214" t="s">
        <v>43</v>
      </c>
      <c r="O460" s="86"/>
      <c r="P460" s="215">
        <f>O460*H460</f>
        <v>0</v>
      </c>
      <c r="Q460" s="215">
        <v>0</v>
      </c>
      <c r="R460" s="215">
        <f>Q460*H460</f>
        <v>0</v>
      </c>
      <c r="S460" s="215">
        <v>0</v>
      </c>
      <c r="T460" s="216">
        <f>S460*H460</f>
        <v>0</v>
      </c>
      <c r="U460" s="40"/>
      <c r="V460" s="40"/>
      <c r="W460" s="40"/>
      <c r="X460" s="40"/>
      <c r="Y460" s="40"/>
      <c r="Z460" s="40"/>
      <c r="AA460" s="40"/>
      <c r="AB460" s="40"/>
      <c r="AC460" s="40"/>
      <c r="AD460" s="40"/>
      <c r="AE460" s="40"/>
      <c r="AR460" s="217" t="s">
        <v>135</v>
      </c>
      <c r="AT460" s="217" t="s">
        <v>119</v>
      </c>
      <c r="AU460" s="217" t="s">
        <v>81</v>
      </c>
      <c r="AY460" s="19" t="s">
        <v>116</v>
      </c>
      <c r="BE460" s="218">
        <f>IF(N460="základní",J460,0)</f>
        <v>0</v>
      </c>
      <c r="BF460" s="218">
        <f>IF(N460="snížená",J460,0)</f>
        <v>0</v>
      </c>
      <c r="BG460" s="218">
        <f>IF(N460="zákl. přenesená",J460,0)</f>
        <v>0</v>
      </c>
      <c r="BH460" s="218">
        <f>IF(N460="sníž. přenesená",J460,0)</f>
        <v>0</v>
      </c>
      <c r="BI460" s="218">
        <f>IF(N460="nulová",J460,0)</f>
        <v>0</v>
      </c>
      <c r="BJ460" s="19" t="s">
        <v>79</v>
      </c>
      <c r="BK460" s="218">
        <f>ROUND(I460*H460,2)</f>
        <v>0</v>
      </c>
      <c r="BL460" s="19" t="s">
        <v>135</v>
      </c>
      <c r="BM460" s="217" t="s">
        <v>678</v>
      </c>
    </row>
    <row r="461" s="2" customFormat="1" ht="24.15" customHeight="1">
      <c r="A461" s="40"/>
      <c r="B461" s="41"/>
      <c r="C461" s="206" t="s">
        <v>679</v>
      </c>
      <c r="D461" s="206" t="s">
        <v>119</v>
      </c>
      <c r="E461" s="207" t="s">
        <v>680</v>
      </c>
      <c r="F461" s="208" t="s">
        <v>681</v>
      </c>
      <c r="G461" s="209" t="s">
        <v>236</v>
      </c>
      <c r="H461" s="210">
        <v>125760</v>
      </c>
      <c r="I461" s="211"/>
      <c r="J461" s="212">
        <f>ROUND(I461*H461,2)</f>
        <v>0</v>
      </c>
      <c r="K461" s="208" t="s">
        <v>196</v>
      </c>
      <c r="L461" s="46"/>
      <c r="M461" s="213" t="s">
        <v>19</v>
      </c>
      <c r="N461" s="214" t="s">
        <v>43</v>
      </c>
      <c r="O461" s="86"/>
      <c r="P461" s="215">
        <f>O461*H461</f>
        <v>0</v>
      </c>
      <c r="Q461" s="215">
        <v>0</v>
      </c>
      <c r="R461" s="215">
        <f>Q461*H461</f>
        <v>0</v>
      </c>
      <c r="S461" s="215">
        <v>0</v>
      </c>
      <c r="T461" s="216">
        <f>S461*H461</f>
        <v>0</v>
      </c>
      <c r="U461" s="40"/>
      <c r="V461" s="40"/>
      <c r="W461" s="40"/>
      <c r="X461" s="40"/>
      <c r="Y461" s="40"/>
      <c r="Z461" s="40"/>
      <c r="AA461" s="40"/>
      <c r="AB461" s="40"/>
      <c r="AC461" s="40"/>
      <c r="AD461" s="40"/>
      <c r="AE461" s="40"/>
      <c r="AR461" s="217" t="s">
        <v>135</v>
      </c>
      <c r="AT461" s="217" t="s">
        <v>119</v>
      </c>
      <c r="AU461" s="217" t="s">
        <v>81</v>
      </c>
      <c r="AY461" s="19" t="s">
        <v>116</v>
      </c>
      <c r="BE461" s="218">
        <f>IF(N461="základní",J461,0)</f>
        <v>0</v>
      </c>
      <c r="BF461" s="218">
        <f>IF(N461="snížená",J461,0)</f>
        <v>0</v>
      </c>
      <c r="BG461" s="218">
        <f>IF(N461="zákl. přenesená",J461,0)</f>
        <v>0</v>
      </c>
      <c r="BH461" s="218">
        <f>IF(N461="sníž. přenesená",J461,0)</f>
        <v>0</v>
      </c>
      <c r="BI461" s="218">
        <f>IF(N461="nulová",J461,0)</f>
        <v>0</v>
      </c>
      <c r="BJ461" s="19" t="s">
        <v>79</v>
      </c>
      <c r="BK461" s="218">
        <f>ROUND(I461*H461,2)</f>
        <v>0</v>
      </c>
      <c r="BL461" s="19" t="s">
        <v>135</v>
      </c>
      <c r="BM461" s="217" t="s">
        <v>682</v>
      </c>
    </row>
    <row r="462" s="2" customFormat="1">
      <c r="A462" s="40"/>
      <c r="B462" s="41"/>
      <c r="C462" s="42"/>
      <c r="D462" s="224" t="s">
        <v>187</v>
      </c>
      <c r="E462" s="42"/>
      <c r="F462" s="225" t="s">
        <v>683</v>
      </c>
      <c r="G462" s="42"/>
      <c r="H462" s="42"/>
      <c r="I462" s="226"/>
      <c r="J462" s="42"/>
      <c r="K462" s="42"/>
      <c r="L462" s="46"/>
      <c r="M462" s="227"/>
      <c r="N462" s="228"/>
      <c r="O462" s="86"/>
      <c r="P462" s="86"/>
      <c r="Q462" s="86"/>
      <c r="R462" s="86"/>
      <c r="S462" s="86"/>
      <c r="T462" s="87"/>
      <c r="U462" s="40"/>
      <c r="V462" s="40"/>
      <c r="W462" s="40"/>
      <c r="X462" s="40"/>
      <c r="Y462" s="40"/>
      <c r="Z462" s="40"/>
      <c r="AA462" s="40"/>
      <c r="AB462" s="40"/>
      <c r="AC462" s="40"/>
      <c r="AD462" s="40"/>
      <c r="AE462" s="40"/>
      <c r="AT462" s="19" t="s">
        <v>187</v>
      </c>
      <c r="AU462" s="19" t="s">
        <v>81</v>
      </c>
    </row>
    <row r="463" s="2" customFormat="1">
      <c r="A463" s="40"/>
      <c r="B463" s="41"/>
      <c r="C463" s="42"/>
      <c r="D463" s="229" t="s">
        <v>189</v>
      </c>
      <c r="E463" s="42"/>
      <c r="F463" s="230" t="s">
        <v>662</v>
      </c>
      <c r="G463" s="42"/>
      <c r="H463" s="42"/>
      <c r="I463" s="226"/>
      <c r="J463" s="42"/>
      <c r="K463" s="42"/>
      <c r="L463" s="46"/>
      <c r="M463" s="227"/>
      <c r="N463" s="228"/>
      <c r="O463" s="86"/>
      <c r="P463" s="86"/>
      <c r="Q463" s="86"/>
      <c r="R463" s="86"/>
      <c r="S463" s="86"/>
      <c r="T463" s="87"/>
      <c r="U463" s="40"/>
      <c r="V463" s="40"/>
      <c r="W463" s="40"/>
      <c r="X463" s="40"/>
      <c r="Y463" s="40"/>
      <c r="Z463" s="40"/>
      <c r="AA463" s="40"/>
      <c r="AB463" s="40"/>
      <c r="AC463" s="40"/>
      <c r="AD463" s="40"/>
      <c r="AE463" s="40"/>
      <c r="AT463" s="19" t="s">
        <v>189</v>
      </c>
      <c r="AU463" s="19" t="s">
        <v>81</v>
      </c>
    </row>
    <row r="464" s="14" customFormat="1">
      <c r="A464" s="14"/>
      <c r="B464" s="241"/>
      <c r="C464" s="242"/>
      <c r="D464" s="229" t="s">
        <v>191</v>
      </c>
      <c r="E464" s="243" t="s">
        <v>19</v>
      </c>
      <c r="F464" s="244" t="s">
        <v>684</v>
      </c>
      <c r="G464" s="242"/>
      <c r="H464" s="245">
        <v>125760</v>
      </c>
      <c r="I464" s="246"/>
      <c r="J464" s="242"/>
      <c r="K464" s="242"/>
      <c r="L464" s="247"/>
      <c r="M464" s="248"/>
      <c r="N464" s="249"/>
      <c r="O464" s="249"/>
      <c r="P464" s="249"/>
      <c r="Q464" s="249"/>
      <c r="R464" s="249"/>
      <c r="S464" s="249"/>
      <c r="T464" s="250"/>
      <c r="U464" s="14"/>
      <c r="V464" s="14"/>
      <c r="W464" s="14"/>
      <c r="X464" s="14"/>
      <c r="Y464" s="14"/>
      <c r="Z464" s="14"/>
      <c r="AA464" s="14"/>
      <c r="AB464" s="14"/>
      <c r="AC464" s="14"/>
      <c r="AD464" s="14"/>
      <c r="AE464" s="14"/>
      <c r="AT464" s="251" t="s">
        <v>191</v>
      </c>
      <c r="AU464" s="251" t="s">
        <v>81</v>
      </c>
      <c r="AV464" s="14" t="s">
        <v>81</v>
      </c>
      <c r="AW464" s="14" t="s">
        <v>33</v>
      </c>
      <c r="AX464" s="14" t="s">
        <v>79</v>
      </c>
      <c r="AY464" s="251" t="s">
        <v>116</v>
      </c>
    </row>
    <row r="465" s="2" customFormat="1" ht="24.15" customHeight="1">
      <c r="A465" s="40"/>
      <c r="B465" s="41"/>
      <c r="C465" s="206" t="s">
        <v>685</v>
      </c>
      <c r="D465" s="206" t="s">
        <v>119</v>
      </c>
      <c r="E465" s="207" t="s">
        <v>686</v>
      </c>
      <c r="F465" s="208" t="s">
        <v>687</v>
      </c>
      <c r="G465" s="209" t="s">
        <v>236</v>
      </c>
      <c r="H465" s="210">
        <v>1048</v>
      </c>
      <c r="I465" s="211"/>
      <c r="J465" s="212">
        <f>ROUND(I465*H465,2)</f>
        <v>0</v>
      </c>
      <c r="K465" s="208" t="s">
        <v>196</v>
      </c>
      <c r="L465" s="46"/>
      <c r="M465" s="213" t="s">
        <v>19</v>
      </c>
      <c r="N465" s="214" t="s">
        <v>43</v>
      </c>
      <c r="O465" s="86"/>
      <c r="P465" s="215">
        <f>O465*H465</f>
        <v>0</v>
      </c>
      <c r="Q465" s="215">
        <v>0</v>
      </c>
      <c r="R465" s="215">
        <f>Q465*H465</f>
        <v>0</v>
      </c>
      <c r="S465" s="215">
        <v>0</v>
      </c>
      <c r="T465" s="216">
        <f>S465*H465</f>
        <v>0</v>
      </c>
      <c r="U465" s="40"/>
      <c r="V465" s="40"/>
      <c r="W465" s="40"/>
      <c r="X465" s="40"/>
      <c r="Y465" s="40"/>
      <c r="Z465" s="40"/>
      <c r="AA465" s="40"/>
      <c r="AB465" s="40"/>
      <c r="AC465" s="40"/>
      <c r="AD465" s="40"/>
      <c r="AE465" s="40"/>
      <c r="AR465" s="217" t="s">
        <v>135</v>
      </c>
      <c r="AT465" s="217" t="s">
        <v>119</v>
      </c>
      <c r="AU465" s="217" t="s">
        <v>81</v>
      </c>
      <c r="AY465" s="19" t="s">
        <v>116</v>
      </c>
      <c r="BE465" s="218">
        <f>IF(N465="základní",J465,0)</f>
        <v>0</v>
      </c>
      <c r="BF465" s="218">
        <f>IF(N465="snížená",J465,0)</f>
        <v>0</v>
      </c>
      <c r="BG465" s="218">
        <f>IF(N465="zákl. přenesená",J465,0)</f>
        <v>0</v>
      </c>
      <c r="BH465" s="218">
        <f>IF(N465="sníž. přenesená",J465,0)</f>
        <v>0</v>
      </c>
      <c r="BI465" s="218">
        <f>IF(N465="nulová",J465,0)</f>
        <v>0</v>
      </c>
      <c r="BJ465" s="19" t="s">
        <v>79</v>
      </c>
      <c r="BK465" s="218">
        <f>ROUND(I465*H465,2)</f>
        <v>0</v>
      </c>
      <c r="BL465" s="19" t="s">
        <v>135</v>
      </c>
      <c r="BM465" s="217" t="s">
        <v>688</v>
      </c>
    </row>
    <row r="466" s="2" customFormat="1">
      <c r="A466" s="40"/>
      <c r="B466" s="41"/>
      <c r="C466" s="42"/>
      <c r="D466" s="224" t="s">
        <v>187</v>
      </c>
      <c r="E466" s="42"/>
      <c r="F466" s="225" t="s">
        <v>689</v>
      </c>
      <c r="G466" s="42"/>
      <c r="H466" s="42"/>
      <c r="I466" s="226"/>
      <c r="J466" s="42"/>
      <c r="K466" s="42"/>
      <c r="L466" s="46"/>
      <c r="M466" s="227"/>
      <c r="N466" s="228"/>
      <c r="O466" s="86"/>
      <c r="P466" s="86"/>
      <c r="Q466" s="86"/>
      <c r="R466" s="86"/>
      <c r="S466" s="86"/>
      <c r="T466" s="87"/>
      <c r="U466" s="40"/>
      <c r="V466" s="40"/>
      <c r="W466" s="40"/>
      <c r="X466" s="40"/>
      <c r="Y466" s="40"/>
      <c r="Z466" s="40"/>
      <c r="AA466" s="40"/>
      <c r="AB466" s="40"/>
      <c r="AC466" s="40"/>
      <c r="AD466" s="40"/>
      <c r="AE466" s="40"/>
      <c r="AT466" s="19" t="s">
        <v>187</v>
      </c>
      <c r="AU466" s="19" t="s">
        <v>81</v>
      </c>
    </row>
    <row r="467" s="2" customFormat="1">
      <c r="A467" s="40"/>
      <c r="B467" s="41"/>
      <c r="C467" s="42"/>
      <c r="D467" s="229" t="s">
        <v>189</v>
      </c>
      <c r="E467" s="42"/>
      <c r="F467" s="230" t="s">
        <v>690</v>
      </c>
      <c r="G467" s="42"/>
      <c r="H467" s="42"/>
      <c r="I467" s="226"/>
      <c r="J467" s="42"/>
      <c r="K467" s="42"/>
      <c r="L467" s="46"/>
      <c r="M467" s="227"/>
      <c r="N467" s="228"/>
      <c r="O467" s="86"/>
      <c r="P467" s="86"/>
      <c r="Q467" s="86"/>
      <c r="R467" s="86"/>
      <c r="S467" s="86"/>
      <c r="T467" s="87"/>
      <c r="U467" s="40"/>
      <c r="V467" s="40"/>
      <c r="W467" s="40"/>
      <c r="X467" s="40"/>
      <c r="Y467" s="40"/>
      <c r="Z467" s="40"/>
      <c r="AA467" s="40"/>
      <c r="AB467" s="40"/>
      <c r="AC467" s="40"/>
      <c r="AD467" s="40"/>
      <c r="AE467" s="40"/>
      <c r="AT467" s="19" t="s">
        <v>189</v>
      </c>
      <c r="AU467" s="19" t="s">
        <v>81</v>
      </c>
    </row>
    <row r="468" s="2" customFormat="1" ht="16.5" customHeight="1">
      <c r="A468" s="40"/>
      <c r="B468" s="41"/>
      <c r="C468" s="206" t="s">
        <v>691</v>
      </c>
      <c r="D468" s="206" t="s">
        <v>119</v>
      </c>
      <c r="E468" s="207" t="s">
        <v>692</v>
      </c>
      <c r="F468" s="208" t="s">
        <v>693</v>
      </c>
      <c r="G468" s="209" t="s">
        <v>236</v>
      </c>
      <c r="H468" s="210">
        <v>1048</v>
      </c>
      <c r="I468" s="211"/>
      <c r="J468" s="212">
        <f>ROUND(I468*H468,2)</f>
        <v>0</v>
      </c>
      <c r="K468" s="208" t="s">
        <v>196</v>
      </c>
      <c r="L468" s="46"/>
      <c r="M468" s="213" t="s">
        <v>19</v>
      </c>
      <c r="N468" s="214" t="s">
        <v>43</v>
      </c>
      <c r="O468" s="86"/>
      <c r="P468" s="215">
        <f>O468*H468</f>
        <v>0</v>
      </c>
      <c r="Q468" s="215">
        <v>0</v>
      </c>
      <c r="R468" s="215">
        <f>Q468*H468</f>
        <v>0</v>
      </c>
      <c r="S468" s="215">
        <v>0</v>
      </c>
      <c r="T468" s="216">
        <f>S468*H468</f>
        <v>0</v>
      </c>
      <c r="U468" s="40"/>
      <c r="V468" s="40"/>
      <c r="W468" s="40"/>
      <c r="X468" s="40"/>
      <c r="Y468" s="40"/>
      <c r="Z468" s="40"/>
      <c r="AA468" s="40"/>
      <c r="AB468" s="40"/>
      <c r="AC468" s="40"/>
      <c r="AD468" s="40"/>
      <c r="AE468" s="40"/>
      <c r="AR468" s="217" t="s">
        <v>135</v>
      </c>
      <c r="AT468" s="217" t="s">
        <v>119</v>
      </c>
      <c r="AU468" s="217" t="s">
        <v>81</v>
      </c>
      <c r="AY468" s="19" t="s">
        <v>116</v>
      </c>
      <c r="BE468" s="218">
        <f>IF(N468="základní",J468,0)</f>
        <v>0</v>
      </c>
      <c r="BF468" s="218">
        <f>IF(N468="snížená",J468,0)</f>
        <v>0</v>
      </c>
      <c r="BG468" s="218">
        <f>IF(N468="zákl. přenesená",J468,0)</f>
        <v>0</v>
      </c>
      <c r="BH468" s="218">
        <f>IF(N468="sníž. přenesená",J468,0)</f>
        <v>0</v>
      </c>
      <c r="BI468" s="218">
        <f>IF(N468="nulová",J468,0)</f>
        <v>0</v>
      </c>
      <c r="BJ468" s="19" t="s">
        <v>79</v>
      </c>
      <c r="BK468" s="218">
        <f>ROUND(I468*H468,2)</f>
        <v>0</v>
      </c>
      <c r="BL468" s="19" t="s">
        <v>135</v>
      </c>
      <c r="BM468" s="217" t="s">
        <v>694</v>
      </c>
    </row>
    <row r="469" s="2" customFormat="1">
      <c r="A469" s="40"/>
      <c r="B469" s="41"/>
      <c r="C469" s="42"/>
      <c r="D469" s="224" t="s">
        <v>187</v>
      </c>
      <c r="E469" s="42"/>
      <c r="F469" s="225" t="s">
        <v>695</v>
      </c>
      <c r="G469" s="42"/>
      <c r="H469" s="42"/>
      <c r="I469" s="226"/>
      <c r="J469" s="42"/>
      <c r="K469" s="42"/>
      <c r="L469" s="46"/>
      <c r="M469" s="227"/>
      <c r="N469" s="228"/>
      <c r="O469" s="86"/>
      <c r="P469" s="86"/>
      <c r="Q469" s="86"/>
      <c r="R469" s="86"/>
      <c r="S469" s="86"/>
      <c r="T469" s="87"/>
      <c r="U469" s="40"/>
      <c r="V469" s="40"/>
      <c r="W469" s="40"/>
      <c r="X469" s="40"/>
      <c r="Y469" s="40"/>
      <c r="Z469" s="40"/>
      <c r="AA469" s="40"/>
      <c r="AB469" s="40"/>
      <c r="AC469" s="40"/>
      <c r="AD469" s="40"/>
      <c r="AE469" s="40"/>
      <c r="AT469" s="19" t="s">
        <v>187</v>
      </c>
      <c r="AU469" s="19" t="s">
        <v>81</v>
      </c>
    </row>
    <row r="470" s="2" customFormat="1">
      <c r="A470" s="40"/>
      <c r="B470" s="41"/>
      <c r="C470" s="42"/>
      <c r="D470" s="229" t="s">
        <v>189</v>
      </c>
      <c r="E470" s="42"/>
      <c r="F470" s="230" t="s">
        <v>696</v>
      </c>
      <c r="G470" s="42"/>
      <c r="H470" s="42"/>
      <c r="I470" s="226"/>
      <c r="J470" s="42"/>
      <c r="K470" s="42"/>
      <c r="L470" s="46"/>
      <c r="M470" s="227"/>
      <c r="N470" s="228"/>
      <c r="O470" s="86"/>
      <c r="P470" s="86"/>
      <c r="Q470" s="86"/>
      <c r="R470" s="86"/>
      <c r="S470" s="86"/>
      <c r="T470" s="87"/>
      <c r="U470" s="40"/>
      <c r="V470" s="40"/>
      <c r="W470" s="40"/>
      <c r="X470" s="40"/>
      <c r="Y470" s="40"/>
      <c r="Z470" s="40"/>
      <c r="AA470" s="40"/>
      <c r="AB470" s="40"/>
      <c r="AC470" s="40"/>
      <c r="AD470" s="40"/>
      <c r="AE470" s="40"/>
      <c r="AT470" s="19" t="s">
        <v>189</v>
      </c>
      <c r="AU470" s="19" t="s">
        <v>81</v>
      </c>
    </row>
    <row r="471" s="2" customFormat="1" ht="16.5" customHeight="1">
      <c r="A471" s="40"/>
      <c r="B471" s="41"/>
      <c r="C471" s="206" t="s">
        <v>697</v>
      </c>
      <c r="D471" s="206" t="s">
        <v>119</v>
      </c>
      <c r="E471" s="207" t="s">
        <v>698</v>
      </c>
      <c r="F471" s="208" t="s">
        <v>699</v>
      </c>
      <c r="G471" s="209" t="s">
        <v>236</v>
      </c>
      <c r="H471" s="210">
        <v>125760</v>
      </c>
      <c r="I471" s="211"/>
      <c r="J471" s="212">
        <f>ROUND(I471*H471,2)</f>
        <v>0</v>
      </c>
      <c r="K471" s="208" t="s">
        <v>196</v>
      </c>
      <c r="L471" s="46"/>
      <c r="M471" s="213" t="s">
        <v>19</v>
      </c>
      <c r="N471" s="214" t="s">
        <v>43</v>
      </c>
      <c r="O471" s="86"/>
      <c r="P471" s="215">
        <f>O471*H471</f>
        <v>0</v>
      </c>
      <c r="Q471" s="215">
        <v>0</v>
      </c>
      <c r="R471" s="215">
        <f>Q471*H471</f>
        <v>0</v>
      </c>
      <c r="S471" s="215">
        <v>0</v>
      </c>
      <c r="T471" s="216">
        <f>S471*H471</f>
        <v>0</v>
      </c>
      <c r="U471" s="40"/>
      <c r="V471" s="40"/>
      <c r="W471" s="40"/>
      <c r="X471" s="40"/>
      <c r="Y471" s="40"/>
      <c r="Z471" s="40"/>
      <c r="AA471" s="40"/>
      <c r="AB471" s="40"/>
      <c r="AC471" s="40"/>
      <c r="AD471" s="40"/>
      <c r="AE471" s="40"/>
      <c r="AR471" s="217" t="s">
        <v>135</v>
      </c>
      <c r="AT471" s="217" t="s">
        <v>119</v>
      </c>
      <c r="AU471" s="217" t="s">
        <v>81</v>
      </c>
      <c r="AY471" s="19" t="s">
        <v>116</v>
      </c>
      <c r="BE471" s="218">
        <f>IF(N471="základní",J471,0)</f>
        <v>0</v>
      </c>
      <c r="BF471" s="218">
        <f>IF(N471="snížená",J471,0)</f>
        <v>0</v>
      </c>
      <c r="BG471" s="218">
        <f>IF(N471="zákl. přenesená",J471,0)</f>
        <v>0</v>
      </c>
      <c r="BH471" s="218">
        <f>IF(N471="sníž. přenesená",J471,0)</f>
        <v>0</v>
      </c>
      <c r="BI471" s="218">
        <f>IF(N471="nulová",J471,0)</f>
        <v>0</v>
      </c>
      <c r="BJ471" s="19" t="s">
        <v>79</v>
      </c>
      <c r="BK471" s="218">
        <f>ROUND(I471*H471,2)</f>
        <v>0</v>
      </c>
      <c r="BL471" s="19" t="s">
        <v>135</v>
      </c>
      <c r="BM471" s="217" t="s">
        <v>700</v>
      </c>
    </row>
    <row r="472" s="2" customFormat="1">
      <c r="A472" s="40"/>
      <c r="B472" s="41"/>
      <c r="C472" s="42"/>
      <c r="D472" s="224" t="s">
        <v>187</v>
      </c>
      <c r="E472" s="42"/>
      <c r="F472" s="225" t="s">
        <v>701</v>
      </c>
      <c r="G472" s="42"/>
      <c r="H472" s="42"/>
      <c r="I472" s="226"/>
      <c r="J472" s="42"/>
      <c r="K472" s="42"/>
      <c r="L472" s="46"/>
      <c r="M472" s="227"/>
      <c r="N472" s="228"/>
      <c r="O472" s="86"/>
      <c r="P472" s="86"/>
      <c r="Q472" s="86"/>
      <c r="R472" s="86"/>
      <c r="S472" s="86"/>
      <c r="T472" s="87"/>
      <c r="U472" s="40"/>
      <c r="V472" s="40"/>
      <c r="W472" s="40"/>
      <c r="X472" s="40"/>
      <c r="Y472" s="40"/>
      <c r="Z472" s="40"/>
      <c r="AA472" s="40"/>
      <c r="AB472" s="40"/>
      <c r="AC472" s="40"/>
      <c r="AD472" s="40"/>
      <c r="AE472" s="40"/>
      <c r="AT472" s="19" t="s">
        <v>187</v>
      </c>
      <c r="AU472" s="19" t="s">
        <v>81</v>
      </c>
    </row>
    <row r="473" s="2" customFormat="1">
      <c r="A473" s="40"/>
      <c r="B473" s="41"/>
      <c r="C473" s="42"/>
      <c r="D473" s="229" t="s">
        <v>189</v>
      </c>
      <c r="E473" s="42"/>
      <c r="F473" s="230" t="s">
        <v>696</v>
      </c>
      <c r="G473" s="42"/>
      <c r="H473" s="42"/>
      <c r="I473" s="226"/>
      <c r="J473" s="42"/>
      <c r="K473" s="42"/>
      <c r="L473" s="46"/>
      <c r="M473" s="227"/>
      <c r="N473" s="228"/>
      <c r="O473" s="86"/>
      <c r="P473" s="86"/>
      <c r="Q473" s="86"/>
      <c r="R473" s="86"/>
      <c r="S473" s="86"/>
      <c r="T473" s="87"/>
      <c r="U473" s="40"/>
      <c r="V473" s="40"/>
      <c r="W473" s="40"/>
      <c r="X473" s="40"/>
      <c r="Y473" s="40"/>
      <c r="Z473" s="40"/>
      <c r="AA473" s="40"/>
      <c r="AB473" s="40"/>
      <c r="AC473" s="40"/>
      <c r="AD473" s="40"/>
      <c r="AE473" s="40"/>
      <c r="AT473" s="19" t="s">
        <v>189</v>
      </c>
      <c r="AU473" s="19" t="s">
        <v>81</v>
      </c>
    </row>
    <row r="474" s="2" customFormat="1" ht="16.5" customHeight="1">
      <c r="A474" s="40"/>
      <c r="B474" s="41"/>
      <c r="C474" s="206" t="s">
        <v>702</v>
      </c>
      <c r="D474" s="206" t="s">
        <v>119</v>
      </c>
      <c r="E474" s="207" t="s">
        <v>703</v>
      </c>
      <c r="F474" s="208" t="s">
        <v>704</v>
      </c>
      <c r="G474" s="209" t="s">
        <v>236</v>
      </c>
      <c r="H474" s="210">
        <v>1048</v>
      </c>
      <c r="I474" s="211"/>
      <c r="J474" s="212">
        <f>ROUND(I474*H474,2)</f>
        <v>0</v>
      </c>
      <c r="K474" s="208" t="s">
        <v>196</v>
      </c>
      <c r="L474" s="46"/>
      <c r="M474" s="213" t="s">
        <v>19</v>
      </c>
      <c r="N474" s="214" t="s">
        <v>43</v>
      </c>
      <c r="O474" s="86"/>
      <c r="P474" s="215">
        <f>O474*H474</f>
        <v>0</v>
      </c>
      <c r="Q474" s="215">
        <v>0</v>
      </c>
      <c r="R474" s="215">
        <f>Q474*H474</f>
        <v>0</v>
      </c>
      <c r="S474" s="215">
        <v>0</v>
      </c>
      <c r="T474" s="216">
        <f>S474*H474</f>
        <v>0</v>
      </c>
      <c r="U474" s="40"/>
      <c r="V474" s="40"/>
      <c r="W474" s="40"/>
      <c r="X474" s="40"/>
      <c r="Y474" s="40"/>
      <c r="Z474" s="40"/>
      <c r="AA474" s="40"/>
      <c r="AB474" s="40"/>
      <c r="AC474" s="40"/>
      <c r="AD474" s="40"/>
      <c r="AE474" s="40"/>
      <c r="AR474" s="217" t="s">
        <v>135</v>
      </c>
      <c r="AT474" s="217" t="s">
        <v>119</v>
      </c>
      <c r="AU474" s="217" t="s">
        <v>81</v>
      </c>
      <c r="AY474" s="19" t="s">
        <v>116</v>
      </c>
      <c r="BE474" s="218">
        <f>IF(N474="základní",J474,0)</f>
        <v>0</v>
      </c>
      <c r="BF474" s="218">
        <f>IF(N474="snížená",J474,0)</f>
        <v>0</v>
      </c>
      <c r="BG474" s="218">
        <f>IF(N474="zákl. přenesená",J474,0)</f>
        <v>0</v>
      </c>
      <c r="BH474" s="218">
        <f>IF(N474="sníž. přenesená",J474,0)</f>
        <v>0</v>
      </c>
      <c r="BI474" s="218">
        <f>IF(N474="nulová",J474,0)</f>
        <v>0</v>
      </c>
      <c r="BJ474" s="19" t="s">
        <v>79</v>
      </c>
      <c r="BK474" s="218">
        <f>ROUND(I474*H474,2)</f>
        <v>0</v>
      </c>
      <c r="BL474" s="19" t="s">
        <v>135</v>
      </c>
      <c r="BM474" s="217" t="s">
        <v>705</v>
      </c>
    </row>
    <row r="475" s="2" customFormat="1">
      <c r="A475" s="40"/>
      <c r="B475" s="41"/>
      <c r="C475" s="42"/>
      <c r="D475" s="224" t="s">
        <v>187</v>
      </c>
      <c r="E475" s="42"/>
      <c r="F475" s="225" t="s">
        <v>706</v>
      </c>
      <c r="G475" s="42"/>
      <c r="H475" s="42"/>
      <c r="I475" s="226"/>
      <c r="J475" s="42"/>
      <c r="K475" s="42"/>
      <c r="L475" s="46"/>
      <c r="M475" s="227"/>
      <c r="N475" s="228"/>
      <c r="O475" s="86"/>
      <c r="P475" s="86"/>
      <c r="Q475" s="86"/>
      <c r="R475" s="86"/>
      <c r="S475" s="86"/>
      <c r="T475" s="87"/>
      <c r="U475" s="40"/>
      <c r="V475" s="40"/>
      <c r="W475" s="40"/>
      <c r="X475" s="40"/>
      <c r="Y475" s="40"/>
      <c r="Z475" s="40"/>
      <c r="AA475" s="40"/>
      <c r="AB475" s="40"/>
      <c r="AC475" s="40"/>
      <c r="AD475" s="40"/>
      <c r="AE475" s="40"/>
      <c r="AT475" s="19" t="s">
        <v>187</v>
      </c>
      <c r="AU475" s="19" t="s">
        <v>81</v>
      </c>
    </row>
    <row r="476" s="2" customFormat="1" ht="24.15" customHeight="1">
      <c r="A476" s="40"/>
      <c r="B476" s="41"/>
      <c r="C476" s="206" t="s">
        <v>707</v>
      </c>
      <c r="D476" s="206" t="s">
        <v>119</v>
      </c>
      <c r="E476" s="207" t="s">
        <v>708</v>
      </c>
      <c r="F476" s="208" t="s">
        <v>709</v>
      </c>
      <c r="G476" s="209" t="s">
        <v>236</v>
      </c>
      <c r="H476" s="210">
        <v>724.90999999999997</v>
      </c>
      <c r="I476" s="211"/>
      <c r="J476" s="212">
        <f>ROUND(I476*H476,2)</f>
        <v>0</v>
      </c>
      <c r="K476" s="208" t="s">
        <v>196</v>
      </c>
      <c r="L476" s="46"/>
      <c r="M476" s="213" t="s">
        <v>19</v>
      </c>
      <c r="N476" s="214" t="s">
        <v>43</v>
      </c>
      <c r="O476" s="86"/>
      <c r="P476" s="215">
        <f>O476*H476</f>
        <v>0</v>
      </c>
      <c r="Q476" s="215">
        <v>0.00012999999999999999</v>
      </c>
      <c r="R476" s="215">
        <f>Q476*H476</f>
        <v>0.094238299999999983</v>
      </c>
      <c r="S476" s="215">
        <v>0</v>
      </c>
      <c r="T476" s="216">
        <f>S476*H476</f>
        <v>0</v>
      </c>
      <c r="U476" s="40"/>
      <c r="V476" s="40"/>
      <c r="W476" s="40"/>
      <c r="X476" s="40"/>
      <c r="Y476" s="40"/>
      <c r="Z476" s="40"/>
      <c r="AA476" s="40"/>
      <c r="AB476" s="40"/>
      <c r="AC476" s="40"/>
      <c r="AD476" s="40"/>
      <c r="AE476" s="40"/>
      <c r="AR476" s="217" t="s">
        <v>135</v>
      </c>
      <c r="AT476" s="217" t="s">
        <v>119</v>
      </c>
      <c r="AU476" s="217" t="s">
        <v>81</v>
      </c>
      <c r="AY476" s="19" t="s">
        <v>116</v>
      </c>
      <c r="BE476" s="218">
        <f>IF(N476="základní",J476,0)</f>
        <v>0</v>
      </c>
      <c r="BF476" s="218">
        <f>IF(N476="snížená",J476,0)</f>
        <v>0</v>
      </c>
      <c r="BG476" s="218">
        <f>IF(N476="zákl. přenesená",J476,0)</f>
        <v>0</v>
      </c>
      <c r="BH476" s="218">
        <f>IF(N476="sníž. přenesená",J476,0)</f>
        <v>0</v>
      </c>
      <c r="BI476" s="218">
        <f>IF(N476="nulová",J476,0)</f>
        <v>0</v>
      </c>
      <c r="BJ476" s="19" t="s">
        <v>79</v>
      </c>
      <c r="BK476" s="218">
        <f>ROUND(I476*H476,2)</f>
        <v>0</v>
      </c>
      <c r="BL476" s="19" t="s">
        <v>135</v>
      </c>
      <c r="BM476" s="217" t="s">
        <v>710</v>
      </c>
    </row>
    <row r="477" s="2" customFormat="1">
      <c r="A477" s="40"/>
      <c r="B477" s="41"/>
      <c r="C477" s="42"/>
      <c r="D477" s="224" t="s">
        <v>187</v>
      </c>
      <c r="E477" s="42"/>
      <c r="F477" s="225" t="s">
        <v>711</v>
      </c>
      <c r="G477" s="42"/>
      <c r="H477" s="42"/>
      <c r="I477" s="226"/>
      <c r="J477" s="42"/>
      <c r="K477" s="42"/>
      <c r="L477" s="46"/>
      <c r="M477" s="227"/>
      <c r="N477" s="228"/>
      <c r="O477" s="86"/>
      <c r="P477" s="86"/>
      <c r="Q477" s="86"/>
      <c r="R477" s="86"/>
      <c r="S477" s="86"/>
      <c r="T477" s="87"/>
      <c r="U477" s="40"/>
      <c r="V477" s="40"/>
      <c r="W477" s="40"/>
      <c r="X477" s="40"/>
      <c r="Y477" s="40"/>
      <c r="Z477" s="40"/>
      <c r="AA477" s="40"/>
      <c r="AB477" s="40"/>
      <c r="AC477" s="40"/>
      <c r="AD477" s="40"/>
      <c r="AE477" s="40"/>
      <c r="AT477" s="19" t="s">
        <v>187</v>
      </c>
      <c r="AU477" s="19" t="s">
        <v>81</v>
      </c>
    </row>
    <row r="478" s="2" customFormat="1">
      <c r="A478" s="40"/>
      <c r="B478" s="41"/>
      <c r="C478" s="42"/>
      <c r="D478" s="229" t="s">
        <v>189</v>
      </c>
      <c r="E478" s="42"/>
      <c r="F478" s="230" t="s">
        <v>712</v>
      </c>
      <c r="G478" s="42"/>
      <c r="H478" s="42"/>
      <c r="I478" s="226"/>
      <c r="J478" s="42"/>
      <c r="K478" s="42"/>
      <c r="L478" s="46"/>
      <c r="M478" s="227"/>
      <c r="N478" s="228"/>
      <c r="O478" s="86"/>
      <c r="P478" s="86"/>
      <c r="Q478" s="86"/>
      <c r="R478" s="86"/>
      <c r="S478" s="86"/>
      <c r="T478" s="87"/>
      <c r="U478" s="40"/>
      <c r="V478" s="40"/>
      <c r="W478" s="40"/>
      <c r="X478" s="40"/>
      <c r="Y478" s="40"/>
      <c r="Z478" s="40"/>
      <c r="AA478" s="40"/>
      <c r="AB478" s="40"/>
      <c r="AC478" s="40"/>
      <c r="AD478" s="40"/>
      <c r="AE478" s="40"/>
      <c r="AT478" s="19" t="s">
        <v>189</v>
      </c>
      <c r="AU478" s="19" t="s">
        <v>81</v>
      </c>
    </row>
    <row r="479" s="13" customFormat="1">
      <c r="A479" s="13"/>
      <c r="B479" s="231"/>
      <c r="C479" s="232"/>
      <c r="D479" s="229" t="s">
        <v>191</v>
      </c>
      <c r="E479" s="233" t="s">
        <v>19</v>
      </c>
      <c r="F479" s="234" t="s">
        <v>310</v>
      </c>
      <c r="G479" s="232"/>
      <c r="H479" s="233" t="s">
        <v>19</v>
      </c>
      <c r="I479" s="235"/>
      <c r="J479" s="232"/>
      <c r="K479" s="232"/>
      <c r="L479" s="236"/>
      <c r="M479" s="237"/>
      <c r="N479" s="238"/>
      <c r="O479" s="238"/>
      <c r="P479" s="238"/>
      <c r="Q479" s="238"/>
      <c r="R479" s="238"/>
      <c r="S479" s="238"/>
      <c r="T479" s="239"/>
      <c r="U479" s="13"/>
      <c r="V479" s="13"/>
      <c r="W479" s="13"/>
      <c r="X479" s="13"/>
      <c r="Y479" s="13"/>
      <c r="Z479" s="13"/>
      <c r="AA479" s="13"/>
      <c r="AB479" s="13"/>
      <c r="AC479" s="13"/>
      <c r="AD479" s="13"/>
      <c r="AE479" s="13"/>
      <c r="AT479" s="240" t="s">
        <v>191</v>
      </c>
      <c r="AU479" s="240" t="s">
        <v>81</v>
      </c>
      <c r="AV479" s="13" t="s">
        <v>79</v>
      </c>
      <c r="AW479" s="13" t="s">
        <v>33</v>
      </c>
      <c r="AX479" s="13" t="s">
        <v>72</v>
      </c>
      <c r="AY479" s="240" t="s">
        <v>116</v>
      </c>
    </row>
    <row r="480" s="13" customFormat="1">
      <c r="A480" s="13"/>
      <c r="B480" s="231"/>
      <c r="C480" s="232"/>
      <c r="D480" s="229" t="s">
        <v>191</v>
      </c>
      <c r="E480" s="233" t="s">
        <v>19</v>
      </c>
      <c r="F480" s="234" t="s">
        <v>311</v>
      </c>
      <c r="G480" s="232"/>
      <c r="H480" s="233" t="s">
        <v>19</v>
      </c>
      <c r="I480" s="235"/>
      <c r="J480" s="232"/>
      <c r="K480" s="232"/>
      <c r="L480" s="236"/>
      <c r="M480" s="237"/>
      <c r="N480" s="238"/>
      <c r="O480" s="238"/>
      <c r="P480" s="238"/>
      <c r="Q480" s="238"/>
      <c r="R480" s="238"/>
      <c r="S480" s="238"/>
      <c r="T480" s="239"/>
      <c r="U480" s="13"/>
      <c r="V480" s="13"/>
      <c r="W480" s="13"/>
      <c r="X480" s="13"/>
      <c r="Y480" s="13"/>
      <c r="Z480" s="13"/>
      <c r="AA480" s="13"/>
      <c r="AB480" s="13"/>
      <c r="AC480" s="13"/>
      <c r="AD480" s="13"/>
      <c r="AE480" s="13"/>
      <c r="AT480" s="240" t="s">
        <v>191</v>
      </c>
      <c r="AU480" s="240" t="s">
        <v>81</v>
      </c>
      <c r="AV480" s="13" t="s">
        <v>79</v>
      </c>
      <c r="AW480" s="13" t="s">
        <v>33</v>
      </c>
      <c r="AX480" s="13" t="s">
        <v>72</v>
      </c>
      <c r="AY480" s="240" t="s">
        <v>116</v>
      </c>
    </row>
    <row r="481" s="14" customFormat="1">
      <c r="A481" s="14"/>
      <c r="B481" s="241"/>
      <c r="C481" s="242"/>
      <c r="D481" s="229" t="s">
        <v>191</v>
      </c>
      <c r="E481" s="243" t="s">
        <v>19</v>
      </c>
      <c r="F481" s="244" t="s">
        <v>312</v>
      </c>
      <c r="G481" s="242"/>
      <c r="H481" s="245">
        <v>404</v>
      </c>
      <c r="I481" s="246"/>
      <c r="J481" s="242"/>
      <c r="K481" s="242"/>
      <c r="L481" s="247"/>
      <c r="M481" s="248"/>
      <c r="N481" s="249"/>
      <c r="O481" s="249"/>
      <c r="P481" s="249"/>
      <c r="Q481" s="249"/>
      <c r="R481" s="249"/>
      <c r="S481" s="249"/>
      <c r="T481" s="250"/>
      <c r="U481" s="14"/>
      <c r="V481" s="14"/>
      <c r="W481" s="14"/>
      <c r="X481" s="14"/>
      <c r="Y481" s="14"/>
      <c r="Z481" s="14"/>
      <c r="AA481" s="14"/>
      <c r="AB481" s="14"/>
      <c r="AC481" s="14"/>
      <c r="AD481" s="14"/>
      <c r="AE481" s="14"/>
      <c r="AT481" s="251" t="s">
        <v>191</v>
      </c>
      <c r="AU481" s="251" t="s">
        <v>81</v>
      </c>
      <c r="AV481" s="14" t="s">
        <v>81</v>
      </c>
      <c r="AW481" s="14" t="s">
        <v>33</v>
      </c>
      <c r="AX481" s="14" t="s">
        <v>72</v>
      </c>
      <c r="AY481" s="251" t="s">
        <v>116</v>
      </c>
    </row>
    <row r="482" s="14" customFormat="1">
      <c r="A482" s="14"/>
      <c r="B482" s="241"/>
      <c r="C482" s="242"/>
      <c r="D482" s="229" t="s">
        <v>191</v>
      </c>
      <c r="E482" s="243" t="s">
        <v>19</v>
      </c>
      <c r="F482" s="244" t="s">
        <v>313</v>
      </c>
      <c r="G482" s="242"/>
      <c r="H482" s="245">
        <v>320.91000000000003</v>
      </c>
      <c r="I482" s="246"/>
      <c r="J482" s="242"/>
      <c r="K482" s="242"/>
      <c r="L482" s="247"/>
      <c r="M482" s="248"/>
      <c r="N482" s="249"/>
      <c r="O482" s="249"/>
      <c r="P482" s="249"/>
      <c r="Q482" s="249"/>
      <c r="R482" s="249"/>
      <c r="S482" s="249"/>
      <c r="T482" s="250"/>
      <c r="U482" s="14"/>
      <c r="V482" s="14"/>
      <c r="W482" s="14"/>
      <c r="X482" s="14"/>
      <c r="Y482" s="14"/>
      <c r="Z482" s="14"/>
      <c r="AA482" s="14"/>
      <c r="AB482" s="14"/>
      <c r="AC482" s="14"/>
      <c r="AD482" s="14"/>
      <c r="AE482" s="14"/>
      <c r="AT482" s="251" t="s">
        <v>191</v>
      </c>
      <c r="AU482" s="251" t="s">
        <v>81</v>
      </c>
      <c r="AV482" s="14" t="s">
        <v>81</v>
      </c>
      <c r="AW482" s="14" t="s">
        <v>33</v>
      </c>
      <c r="AX482" s="14" t="s">
        <v>72</v>
      </c>
      <c r="AY482" s="251" t="s">
        <v>116</v>
      </c>
    </row>
    <row r="483" s="15" customFormat="1">
      <c r="A483" s="15"/>
      <c r="B483" s="262"/>
      <c r="C483" s="263"/>
      <c r="D483" s="229" t="s">
        <v>191</v>
      </c>
      <c r="E483" s="264" t="s">
        <v>19</v>
      </c>
      <c r="F483" s="265" t="s">
        <v>275</v>
      </c>
      <c r="G483" s="263"/>
      <c r="H483" s="266">
        <v>724.91000000000008</v>
      </c>
      <c r="I483" s="267"/>
      <c r="J483" s="263"/>
      <c r="K483" s="263"/>
      <c r="L483" s="268"/>
      <c r="M483" s="269"/>
      <c r="N483" s="270"/>
      <c r="O483" s="270"/>
      <c r="P483" s="270"/>
      <c r="Q483" s="270"/>
      <c r="R483" s="270"/>
      <c r="S483" s="270"/>
      <c r="T483" s="271"/>
      <c r="U483" s="15"/>
      <c r="V483" s="15"/>
      <c r="W483" s="15"/>
      <c r="X483" s="15"/>
      <c r="Y483" s="15"/>
      <c r="Z483" s="15"/>
      <c r="AA483" s="15"/>
      <c r="AB483" s="15"/>
      <c r="AC483" s="15"/>
      <c r="AD483" s="15"/>
      <c r="AE483" s="15"/>
      <c r="AT483" s="272" t="s">
        <v>191</v>
      </c>
      <c r="AU483" s="272" t="s">
        <v>81</v>
      </c>
      <c r="AV483" s="15" t="s">
        <v>135</v>
      </c>
      <c r="AW483" s="15" t="s">
        <v>33</v>
      </c>
      <c r="AX483" s="15" t="s">
        <v>79</v>
      </c>
      <c r="AY483" s="272" t="s">
        <v>116</v>
      </c>
    </row>
    <row r="484" s="2" customFormat="1" ht="24.15" customHeight="1">
      <c r="A484" s="40"/>
      <c r="B484" s="41"/>
      <c r="C484" s="206" t="s">
        <v>713</v>
      </c>
      <c r="D484" s="206" t="s">
        <v>119</v>
      </c>
      <c r="E484" s="207" t="s">
        <v>714</v>
      </c>
      <c r="F484" s="208" t="s">
        <v>715</v>
      </c>
      <c r="G484" s="209" t="s">
        <v>236</v>
      </c>
      <c r="H484" s="210">
        <v>724.90999999999997</v>
      </c>
      <c r="I484" s="211"/>
      <c r="J484" s="212">
        <f>ROUND(I484*H484,2)</f>
        <v>0</v>
      </c>
      <c r="K484" s="208" t="s">
        <v>196</v>
      </c>
      <c r="L484" s="46"/>
      <c r="M484" s="213" t="s">
        <v>19</v>
      </c>
      <c r="N484" s="214" t="s">
        <v>43</v>
      </c>
      <c r="O484" s="86"/>
      <c r="P484" s="215">
        <f>O484*H484</f>
        <v>0</v>
      </c>
      <c r="Q484" s="215">
        <v>4.0000000000000003E-05</v>
      </c>
      <c r="R484" s="215">
        <f>Q484*H484</f>
        <v>0.028996400000000002</v>
      </c>
      <c r="S484" s="215">
        <v>0</v>
      </c>
      <c r="T484" s="216">
        <f>S484*H484</f>
        <v>0</v>
      </c>
      <c r="U484" s="40"/>
      <c r="V484" s="40"/>
      <c r="W484" s="40"/>
      <c r="X484" s="40"/>
      <c r="Y484" s="40"/>
      <c r="Z484" s="40"/>
      <c r="AA484" s="40"/>
      <c r="AB484" s="40"/>
      <c r="AC484" s="40"/>
      <c r="AD484" s="40"/>
      <c r="AE484" s="40"/>
      <c r="AR484" s="217" t="s">
        <v>135</v>
      </c>
      <c r="AT484" s="217" t="s">
        <v>119</v>
      </c>
      <c r="AU484" s="217" t="s">
        <v>81</v>
      </c>
      <c r="AY484" s="19" t="s">
        <v>116</v>
      </c>
      <c r="BE484" s="218">
        <f>IF(N484="základní",J484,0)</f>
        <v>0</v>
      </c>
      <c r="BF484" s="218">
        <f>IF(N484="snížená",J484,0)</f>
        <v>0</v>
      </c>
      <c r="BG484" s="218">
        <f>IF(N484="zákl. přenesená",J484,0)</f>
        <v>0</v>
      </c>
      <c r="BH484" s="218">
        <f>IF(N484="sníž. přenesená",J484,0)</f>
        <v>0</v>
      </c>
      <c r="BI484" s="218">
        <f>IF(N484="nulová",J484,0)</f>
        <v>0</v>
      </c>
      <c r="BJ484" s="19" t="s">
        <v>79</v>
      </c>
      <c r="BK484" s="218">
        <f>ROUND(I484*H484,2)</f>
        <v>0</v>
      </c>
      <c r="BL484" s="19" t="s">
        <v>135</v>
      </c>
      <c r="BM484" s="217" t="s">
        <v>716</v>
      </c>
    </row>
    <row r="485" s="2" customFormat="1">
      <c r="A485" s="40"/>
      <c r="B485" s="41"/>
      <c r="C485" s="42"/>
      <c r="D485" s="224" t="s">
        <v>187</v>
      </c>
      <c r="E485" s="42"/>
      <c r="F485" s="225" t="s">
        <v>717</v>
      </c>
      <c r="G485" s="42"/>
      <c r="H485" s="42"/>
      <c r="I485" s="226"/>
      <c r="J485" s="42"/>
      <c r="K485" s="42"/>
      <c r="L485" s="46"/>
      <c r="M485" s="227"/>
      <c r="N485" s="228"/>
      <c r="O485" s="86"/>
      <c r="P485" s="86"/>
      <c r="Q485" s="86"/>
      <c r="R485" s="86"/>
      <c r="S485" s="86"/>
      <c r="T485" s="87"/>
      <c r="U485" s="40"/>
      <c r="V485" s="40"/>
      <c r="W485" s="40"/>
      <c r="X485" s="40"/>
      <c r="Y485" s="40"/>
      <c r="Z485" s="40"/>
      <c r="AA485" s="40"/>
      <c r="AB485" s="40"/>
      <c r="AC485" s="40"/>
      <c r="AD485" s="40"/>
      <c r="AE485" s="40"/>
      <c r="AT485" s="19" t="s">
        <v>187</v>
      </c>
      <c r="AU485" s="19" t="s">
        <v>81</v>
      </c>
    </row>
    <row r="486" s="2" customFormat="1">
      <c r="A486" s="40"/>
      <c r="B486" s="41"/>
      <c r="C486" s="42"/>
      <c r="D486" s="229" t="s">
        <v>189</v>
      </c>
      <c r="E486" s="42"/>
      <c r="F486" s="230" t="s">
        <v>718</v>
      </c>
      <c r="G486" s="42"/>
      <c r="H486" s="42"/>
      <c r="I486" s="226"/>
      <c r="J486" s="42"/>
      <c r="K486" s="42"/>
      <c r="L486" s="46"/>
      <c r="M486" s="227"/>
      <c r="N486" s="228"/>
      <c r="O486" s="86"/>
      <c r="P486" s="86"/>
      <c r="Q486" s="86"/>
      <c r="R486" s="86"/>
      <c r="S486" s="86"/>
      <c r="T486" s="87"/>
      <c r="U486" s="40"/>
      <c r="V486" s="40"/>
      <c r="W486" s="40"/>
      <c r="X486" s="40"/>
      <c r="Y486" s="40"/>
      <c r="Z486" s="40"/>
      <c r="AA486" s="40"/>
      <c r="AB486" s="40"/>
      <c r="AC486" s="40"/>
      <c r="AD486" s="40"/>
      <c r="AE486" s="40"/>
      <c r="AT486" s="19" t="s">
        <v>189</v>
      </c>
      <c r="AU486" s="19" t="s">
        <v>81</v>
      </c>
    </row>
    <row r="487" s="13" customFormat="1">
      <c r="A487" s="13"/>
      <c r="B487" s="231"/>
      <c r="C487" s="232"/>
      <c r="D487" s="229" t="s">
        <v>191</v>
      </c>
      <c r="E487" s="233" t="s">
        <v>19</v>
      </c>
      <c r="F487" s="234" t="s">
        <v>719</v>
      </c>
      <c r="G487" s="232"/>
      <c r="H487" s="233" t="s">
        <v>19</v>
      </c>
      <c r="I487" s="235"/>
      <c r="J487" s="232"/>
      <c r="K487" s="232"/>
      <c r="L487" s="236"/>
      <c r="M487" s="237"/>
      <c r="N487" s="238"/>
      <c r="O487" s="238"/>
      <c r="P487" s="238"/>
      <c r="Q487" s="238"/>
      <c r="R487" s="238"/>
      <c r="S487" s="238"/>
      <c r="T487" s="239"/>
      <c r="U487" s="13"/>
      <c r="V487" s="13"/>
      <c r="W487" s="13"/>
      <c r="X487" s="13"/>
      <c r="Y487" s="13"/>
      <c r="Z487" s="13"/>
      <c r="AA487" s="13"/>
      <c r="AB487" s="13"/>
      <c r="AC487" s="13"/>
      <c r="AD487" s="13"/>
      <c r="AE487" s="13"/>
      <c r="AT487" s="240" t="s">
        <v>191</v>
      </c>
      <c r="AU487" s="240" t="s">
        <v>81</v>
      </c>
      <c r="AV487" s="13" t="s">
        <v>79</v>
      </c>
      <c r="AW487" s="13" t="s">
        <v>33</v>
      </c>
      <c r="AX487" s="13" t="s">
        <v>72</v>
      </c>
      <c r="AY487" s="240" t="s">
        <v>116</v>
      </c>
    </row>
    <row r="488" s="13" customFormat="1">
      <c r="A488" s="13"/>
      <c r="B488" s="231"/>
      <c r="C488" s="232"/>
      <c r="D488" s="229" t="s">
        <v>191</v>
      </c>
      <c r="E488" s="233" t="s">
        <v>19</v>
      </c>
      <c r="F488" s="234" t="s">
        <v>311</v>
      </c>
      <c r="G488" s="232"/>
      <c r="H488" s="233" t="s">
        <v>19</v>
      </c>
      <c r="I488" s="235"/>
      <c r="J488" s="232"/>
      <c r="K488" s="232"/>
      <c r="L488" s="236"/>
      <c r="M488" s="237"/>
      <c r="N488" s="238"/>
      <c r="O488" s="238"/>
      <c r="P488" s="238"/>
      <c r="Q488" s="238"/>
      <c r="R488" s="238"/>
      <c r="S488" s="238"/>
      <c r="T488" s="239"/>
      <c r="U488" s="13"/>
      <c r="V488" s="13"/>
      <c r="W488" s="13"/>
      <c r="X488" s="13"/>
      <c r="Y488" s="13"/>
      <c r="Z488" s="13"/>
      <c r="AA488" s="13"/>
      <c r="AB488" s="13"/>
      <c r="AC488" s="13"/>
      <c r="AD488" s="13"/>
      <c r="AE488" s="13"/>
      <c r="AT488" s="240" t="s">
        <v>191</v>
      </c>
      <c r="AU488" s="240" t="s">
        <v>81</v>
      </c>
      <c r="AV488" s="13" t="s">
        <v>79</v>
      </c>
      <c r="AW488" s="13" t="s">
        <v>33</v>
      </c>
      <c r="AX488" s="13" t="s">
        <v>72</v>
      </c>
      <c r="AY488" s="240" t="s">
        <v>116</v>
      </c>
    </row>
    <row r="489" s="14" customFormat="1">
      <c r="A489" s="14"/>
      <c r="B489" s="241"/>
      <c r="C489" s="242"/>
      <c r="D489" s="229" t="s">
        <v>191</v>
      </c>
      <c r="E489" s="243" t="s">
        <v>19</v>
      </c>
      <c r="F489" s="244" t="s">
        <v>312</v>
      </c>
      <c r="G489" s="242"/>
      <c r="H489" s="245">
        <v>404</v>
      </c>
      <c r="I489" s="246"/>
      <c r="J489" s="242"/>
      <c r="K489" s="242"/>
      <c r="L489" s="247"/>
      <c r="M489" s="248"/>
      <c r="N489" s="249"/>
      <c r="O489" s="249"/>
      <c r="P489" s="249"/>
      <c r="Q489" s="249"/>
      <c r="R489" s="249"/>
      <c r="S489" s="249"/>
      <c r="T489" s="250"/>
      <c r="U489" s="14"/>
      <c r="V489" s="14"/>
      <c r="W489" s="14"/>
      <c r="X489" s="14"/>
      <c r="Y489" s="14"/>
      <c r="Z489" s="14"/>
      <c r="AA489" s="14"/>
      <c r="AB489" s="14"/>
      <c r="AC489" s="14"/>
      <c r="AD489" s="14"/>
      <c r="AE489" s="14"/>
      <c r="AT489" s="251" t="s">
        <v>191</v>
      </c>
      <c r="AU489" s="251" t="s">
        <v>81</v>
      </c>
      <c r="AV489" s="14" t="s">
        <v>81</v>
      </c>
      <c r="AW489" s="14" t="s">
        <v>33</v>
      </c>
      <c r="AX489" s="14" t="s">
        <v>72</v>
      </c>
      <c r="AY489" s="251" t="s">
        <v>116</v>
      </c>
    </row>
    <row r="490" s="14" customFormat="1">
      <c r="A490" s="14"/>
      <c r="B490" s="241"/>
      <c r="C490" s="242"/>
      <c r="D490" s="229" t="s">
        <v>191</v>
      </c>
      <c r="E490" s="243" t="s">
        <v>19</v>
      </c>
      <c r="F490" s="244" t="s">
        <v>313</v>
      </c>
      <c r="G490" s="242"/>
      <c r="H490" s="245">
        <v>320.91000000000003</v>
      </c>
      <c r="I490" s="246"/>
      <c r="J490" s="242"/>
      <c r="K490" s="242"/>
      <c r="L490" s="247"/>
      <c r="M490" s="248"/>
      <c r="N490" s="249"/>
      <c r="O490" s="249"/>
      <c r="P490" s="249"/>
      <c r="Q490" s="249"/>
      <c r="R490" s="249"/>
      <c r="S490" s="249"/>
      <c r="T490" s="250"/>
      <c r="U490" s="14"/>
      <c r="V490" s="14"/>
      <c r="W490" s="14"/>
      <c r="X490" s="14"/>
      <c r="Y490" s="14"/>
      <c r="Z490" s="14"/>
      <c r="AA490" s="14"/>
      <c r="AB490" s="14"/>
      <c r="AC490" s="14"/>
      <c r="AD490" s="14"/>
      <c r="AE490" s="14"/>
      <c r="AT490" s="251" t="s">
        <v>191</v>
      </c>
      <c r="AU490" s="251" t="s">
        <v>81</v>
      </c>
      <c r="AV490" s="14" t="s">
        <v>81</v>
      </c>
      <c r="AW490" s="14" t="s">
        <v>33</v>
      </c>
      <c r="AX490" s="14" t="s">
        <v>72</v>
      </c>
      <c r="AY490" s="251" t="s">
        <v>116</v>
      </c>
    </row>
    <row r="491" s="15" customFormat="1">
      <c r="A491" s="15"/>
      <c r="B491" s="262"/>
      <c r="C491" s="263"/>
      <c r="D491" s="229" t="s">
        <v>191</v>
      </c>
      <c r="E491" s="264" t="s">
        <v>19</v>
      </c>
      <c r="F491" s="265" t="s">
        <v>275</v>
      </c>
      <c r="G491" s="263"/>
      <c r="H491" s="266">
        <v>724.91000000000008</v>
      </c>
      <c r="I491" s="267"/>
      <c r="J491" s="263"/>
      <c r="K491" s="263"/>
      <c r="L491" s="268"/>
      <c r="M491" s="269"/>
      <c r="N491" s="270"/>
      <c r="O491" s="270"/>
      <c r="P491" s="270"/>
      <c r="Q491" s="270"/>
      <c r="R491" s="270"/>
      <c r="S491" s="270"/>
      <c r="T491" s="271"/>
      <c r="U491" s="15"/>
      <c r="V491" s="15"/>
      <c r="W491" s="15"/>
      <c r="X491" s="15"/>
      <c r="Y491" s="15"/>
      <c r="Z491" s="15"/>
      <c r="AA491" s="15"/>
      <c r="AB491" s="15"/>
      <c r="AC491" s="15"/>
      <c r="AD491" s="15"/>
      <c r="AE491" s="15"/>
      <c r="AT491" s="272" t="s">
        <v>191</v>
      </c>
      <c r="AU491" s="272" t="s">
        <v>81</v>
      </c>
      <c r="AV491" s="15" t="s">
        <v>135</v>
      </c>
      <c r="AW491" s="15" t="s">
        <v>33</v>
      </c>
      <c r="AX491" s="15" t="s">
        <v>79</v>
      </c>
      <c r="AY491" s="272" t="s">
        <v>116</v>
      </c>
    </row>
    <row r="492" s="12" customFormat="1" ht="22.8" customHeight="1">
      <c r="A492" s="12"/>
      <c r="B492" s="190"/>
      <c r="C492" s="191"/>
      <c r="D492" s="192" t="s">
        <v>71</v>
      </c>
      <c r="E492" s="204" t="s">
        <v>720</v>
      </c>
      <c r="F492" s="204" t="s">
        <v>721</v>
      </c>
      <c r="G492" s="191"/>
      <c r="H492" s="191"/>
      <c r="I492" s="194"/>
      <c r="J492" s="205">
        <f>BK492</f>
        <v>0</v>
      </c>
      <c r="K492" s="191"/>
      <c r="L492" s="196"/>
      <c r="M492" s="197"/>
      <c r="N492" s="198"/>
      <c r="O492" s="198"/>
      <c r="P492" s="199">
        <f>SUM(P493:P514)</f>
        <v>0</v>
      </c>
      <c r="Q492" s="198"/>
      <c r="R492" s="199">
        <f>SUM(R493:R514)</f>
        <v>0</v>
      </c>
      <c r="S492" s="198"/>
      <c r="T492" s="200">
        <f>SUM(T493:T514)</f>
        <v>0</v>
      </c>
      <c r="U492" s="12"/>
      <c r="V492" s="12"/>
      <c r="W492" s="12"/>
      <c r="X492" s="12"/>
      <c r="Y492" s="12"/>
      <c r="Z492" s="12"/>
      <c r="AA492" s="12"/>
      <c r="AB492" s="12"/>
      <c r="AC492" s="12"/>
      <c r="AD492" s="12"/>
      <c r="AE492" s="12"/>
      <c r="AR492" s="201" t="s">
        <v>79</v>
      </c>
      <c r="AT492" s="202" t="s">
        <v>71</v>
      </c>
      <c r="AU492" s="202" t="s">
        <v>79</v>
      </c>
      <c r="AY492" s="201" t="s">
        <v>116</v>
      </c>
      <c r="BK492" s="203">
        <f>SUM(BK493:BK514)</f>
        <v>0</v>
      </c>
    </row>
    <row r="493" s="2" customFormat="1" ht="24.15" customHeight="1">
      <c r="A493" s="40"/>
      <c r="B493" s="41"/>
      <c r="C493" s="206" t="s">
        <v>722</v>
      </c>
      <c r="D493" s="206" t="s">
        <v>119</v>
      </c>
      <c r="E493" s="207" t="s">
        <v>723</v>
      </c>
      <c r="F493" s="208" t="s">
        <v>724</v>
      </c>
      <c r="G493" s="209" t="s">
        <v>221</v>
      </c>
      <c r="H493" s="210">
        <v>26.315999999999999</v>
      </c>
      <c r="I493" s="211"/>
      <c r="J493" s="212">
        <f>ROUND(I493*H493,2)</f>
        <v>0</v>
      </c>
      <c r="K493" s="208" t="s">
        <v>196</v>
      </c>
      <c r="L493" s="46"/>
      <c r="M493" s="213" t="s">
        <v>19</v>
      </c>
      <c r="N493" s="214" t="s">
        <v>43</v>
      </c>
      <c r="O493" s="86"/>
      <c r="P493" s="215">
        <f>O493*H493</f>
        <v>0</v>
      </c>
      <c r="Q493" s="215">
        <v>0</v>
      </c>
      <c r="R493" s="215">
        <f>Q493*H493</f>
        <v>0</v>
      </c>
      <c r="S493" s="215">
        <v>0</v>
      </c>
      <c r="T493" s="216">
        <f>S493*H493</f>
        <v>0</v>
      </c>
      <c r="U493" s="40"/>
      <c r="V493" s="40"/>
      <c r="W493" s="40"/>
      <c r="X493" s="40"/>
      <c r="Y493" s="40"/>
      <c r="Z493" s="40"/>
      <c r="AA493" s="40"/>
      <c r="AB493" s="40"/>
      <c r="AC493" s="40"/>
      <c r="AD493" s="40"/>
      <c r="AE493" s="40"/>
      <c r="AR493" s="217" t="s">
        <v>135</v>
      </c>
      <c r="AT493" s="217" t="s">
        <v>119</v>
      </c>
      <c r="AU493" s="217" t="s">
        <v>81</v>
      </c>
      <c r="AY493" s="19" t="s">
        <v>116</v>
      </c>
      <c r="BE493" s="218">
        <f>IF(N493="základní",J493,0)</f>
        <v>0</v>
      </c>
      <c r="BF493" s="218">
        <f>IF(N493="snížená",J493,0)</f>
        <v>0</v>
      </c>
      <c r="BG493" s="218">
        <f>IF(N493="zákl. přenesená",J493,0)</f>
        <v>0</v>
      </c>
      <c r="BH493" s="218">
        <f>IF(N493="sníž. přenesená",J493,0)</f>
        <v>0</v>
      </c>
      <c r="BI493" s="218">
        <f>IF(N493="nulová",J493,0)</f>
        <v>0</v>
      </c>
      <c r="BJ493" s="19" t="s">
        <v>79</v>
      </c>
      <c r="BK493" s="218">
        <f>ROUND(I493*H493,2)</f>
        <v>0</v>
      </c>
      <c r="BL493" s="19" t="s">
        <v>135</v>
      </c>
      <c r="BM493" s="217" t="s">
        <v>725</v>
      </c>
    </row>
    <row r="494" s="2" customFormat="1">
      <c r="A494" s="40"/>
      <c r="B494" s="41"/>
      <c r="C494" s="42"/>
      <c r="D494" s="224" t="s">
        <v>187</v>
      </c>
      <c r="E494" s="42"/>
      <c r="F494" s="225" t="s">
        <v>726</v>
      </c>
      <c r="G494" s="42"/>
      <c r="H494" s="42"/>
      <c r="I494" s="226"/>
      <c r="J494" s="42"/>
      <c r="K494" s="42"/>
      <c r="L494" s="46"/>
      <c r="M494" s="227"/>
      <c r="N494" s="228"/>
      <c r="O494" s="86"/>
      <c r="P494" s="86"/>
      <c r="Q494" s="86"/>
      <c r="R494" s="86"/>
      <c r="S494" s="86"/>
      <c r="T494" s="87"/>
      <c r="U494" s="40"/>
      <c r="V494" s="40"/>
      <c r="W494" s="40"/>
      <c r="X494" s="40"/>
      <c r="Y494" s="40"/>
      <c r="Z494" s="40"/>
      <c r="AA494" s="40"/>
      <c r="AB494" s="40"/>
      <c r="AC494" s="40"/>
      <c r="AD494" s="40"/>
      <c r="AE494" s="40"/>
      <c r="AT494" s="19" t="s">
        <v>187</v>
      </c>
      <c r="AU494" s="19" t="s">
        <v>81</v>
      </c>
    </row>
    <row r="495" s="2" customFormat="1">
      <c r="A495" s="40"/>
      <c r="B495" s="41"/>
      <c r="C495" s="42"/>
      <c r="D495" s="229" t="s">
        <v>189</v>
      </c>
      <c r="E495" s="42"/>
      <c r="F495" s="230" t="s">
        <v>727</v>
      </c>
      <c r="G495" s="42"/>
      <c r="H495" s="42"/>
      <c r="I495" s="226"/>
      <c r="J495" s="42"/>
      <c r="K495" s="42"/>
      <c r="L495" s="46"/>
      <c r="M495" s="227"/>
      <c r="N495" s="228"/>
      <c r="O495" s="86"/>
      <c r="P495" s="86"/>
      <c r="Q495" s="86"/>
      <c r="R495" s="86"/>
      <c r="S495" s="86"/>
      <c r="T495" s="87"/>
      <c r="U495" s="40"/>
      <c r="V495" s="40"/>
      <c r="W495" s="40"/>
      <c r="X495" s="40"/>
      <c r="Y495" s="40"/>
      <c r="Z495" s="40"/>
      <c r="AA495" s="40"/>
      <c r="AB495" s="40"/>
      <c r="AC495" s="40"/>
      <c r="AD495" s="40"/>
      <c r="AE495" s="40"/>
      <c r="AT495" s="19" t="s">
        <v>189</v>
      </c>
      <c r="AU495" s="19" t="s">
        <v>81</v>
      </c>
    </row>
    <row r="496" s="2" customFormat="1" ht="16.5" customHeight="1">
      <c r="A496" s="40"/>
      <c r="B496" s="41"/>
      <c r="C496" s="206" t="s">
        <v>728</v>
      </c>
      <c r="D496" s="206" t="s">
        <v>119</v>
      </c>
      <c r="E496" s="207" t="s">
        <v>729</v>
      </c>
      <c r="F496" s="208" t="s">
        <v>730</v>
      </c>
      <c r="G496" s="209" t="s">
        <v>221</v>
      </c>
      <c r="H496" s="210">
        <v>26.315999999999999</v>
      </c>
      <c r="I496" s="211"/>
      <c r="J496" s="212">
        <f>ROUND(I496*H496,2)</f>
        <v>0</v>
      </c>
      <c r="K496" s="208" t="s">
        <v>196</v>
      </c>
      <c r="L496" s="46"/>
      <c r="M496" s="213" t="s">
        <v>19</v>
      </c>
      <c r="N496" s="214" t="s">
        <v>43</v>
      </c>
      <c r="O496" s="86"/>
      <c r="P496" s="215">
        <f>O496*H496</f>
        <v>0</v>
      </c>
      <c r="Q496" s="215">
        <v>0</v>
      </c>
      <c r="R496" s="215">
        <f>Q496*H496</f>
        <v>0</v>
      </c>
      <c r="S496" s="215">
        <v>0</v>
      </c>
      <c r="T496" s="216">
        <f>S496*H496</f>
        <v>0</v>
      </c>
      <c r="U496" s="40"/>
      <c r="V496" s="40"/>
      <c r="W496" s="40"/>
      <c r="X496" s="40"/>
      <c r="Y496" s="40"/>
      <c r="Z496" s="40"/>
      <c r="AA496" s="40"/>
      <c r="AB496" s="40"/>
      <c r="AC496" s="40"/>
      <c r="AD496" s="40"/>
      <c r="AE496" s="40"/>
      <c r="AR496" s="217" t="s">
        <v>135</v>
      </c>
      <c r="AT496" s="217" t="s">
        <v>119</v>
      </c>
      <c r="AU496" s="217" t="s">
        <v>81</v>
      </c>
      <c r="AY496" s="19" t="s">
        <v>116</v>
      </c>
      <c r="BE496" s="218">
        <f>IF(N496="základní",J496,0)</f>
        <v>0</v>
      </c>
      <c r="BF496" s="218">
        <f>IF(N496="snížená",J496,0)</f>
        <v>0</v>
      </c>
      <c r="BG496" s="218">
        <f>IF(N496="zákl. přenesená",J496,0)</f>
        <v>0</v>
      </c>
      <c r="BH496" s="218">
        <f>IF(N496="sníž. přenesená",J496,0)</f>
        <v>0</v>
      </c>
      <c r="BI496" s="218">
        <f>IF(N496="nulová",J496,0)</f>
        <v>0</v>
      </c>
      <c r="BJ496" s="19" t="s">
        <v>79</v>
      </c>
      <c r="BK496" s="218">
        <f>ROUND(I496*H496,2)</f>
        <v>0</v>
      </c>
      <c r="BL496" s="19" t="s">
        <v>135</v>
      </c>
      <c r="BM496" s="217" t="s">
        <v>731</v>
      </c>
    </row>
    <row r="497" s="2" customFormat="1">
      <c r="A497" s="40"/>
      <c r="B497" s="41"/>
      <c r="C497" s="42"/>
      <c r="D497" s="224" t="s">
        <v>187</v>
      </c>
      <c r="E497" s="42"/>
      <c r="F497" s="225" t="s">
        <v>732</v>
      </c>
      <c r="G497" s="42"/>
      <c r="H497" s="42"/>
      <c r="I497" s="226"/>
      <c r="J497" s="42"/>
      <c r="K497" s="42"/>
      <c r="L497" s="46"/>
      <c r="M497" s="227"/>
      <c r="N497" s="228"/>
      <c r="O497" s="86"/>
      <c r="P497" s="86"/>
      <c r="Q497" s="86"/>
      <c r="R497" s="86"/>
      <c r="S497" s="86"/>
      <c r="T497" s="87"/>
      <c r="U497" s="40"/>
      <c r="V497" s="40"/>
      <c r="W497" s="40"/>
      <c r="X497" s="40"/>
      <c r="Y497" s="40"/>
      <c r="Z497" s="40"/>
      <c r="AA497" s="40"/>
      <c r="AB497" s="40"/>
      <c r="AC497" s="40"/>
      <c r="AD497" s="40"/>
      <c r="AE497" s="40"/>
      <c r="AT497" s="19" t="s">
        <v>187</v>
      </c>
      <c r="AU497" s="19" t="s">
        <v>81</v>
      </c>
    </row>
    <row r="498" s="2" customFormat="1">
      <c r="A498" s="40"/>
      <c r="B498" s="41"/>
      <c r="C498" s="42"/>
      <c r="D498" s="229" t="s">
        <v>189</v>
      </c>
      <c r="E498" s="42"/>
      <c r="F498" s="230" t="s">
        <v>733</v>
      </c>
      <c r="G498" s="42"/>
      <c r="H498" s="42"/>
      <c r="I498" s="226"/>
      <c r="J498" s="42"/>
      <c r="K498" s="42"/>
      <c r="L498" s="46"/>
      <c r="M498" s="227"/>
      <c r="N498" s="228"/>
      <c r="O498" s="86"/>
      <c r="P498" s="86"/>
      <c r="Q498" s="86"/>
      <c r="R498" s="86"/>
      <c r="S498" s="86"/>
      <c r="T498" s="87"/>
      <c r="U498" s="40"/>
      <c r="V498" s="40"/>
      <c r="W498" s="40"/>
      <c r="X498" s="40"/>
      <c r="Y498" s="40"/>
      <c r="Z498" s="40"/>
      <c r="AA498" s="40"/>
      <c r="AB498" s="40"/>
      <c r="AC498" s="40"/>
      <c r="AD498" s="40"/>
      <c r="AE498" s="40"/>
      <c r="AT498" s="19" t="s">
        <v>189</v>
      </c>
      <c r="AU498" s="19" t="s">
        <v>81</v>
      </c>
    </row>
    <row r="499" s="2" customFormat="1" ht="21.75" customHeight="1">
      <c r="A499" s="40"/>
      <c r="B499" s="41"/>
      <c r="C499" s="206" t="s">
        <v>734</v>
      </c>
      <c r="D499" s="206" t="s">
        <v>119</v>
      </c>
      <c r="E499" s="207" t="s">
        <v>735</v>
      </c>
      <c r="F499" s="208" t="s">
        <v>736</v>
      </c>
      <c r="G499" s="209" t="s">
        <v>221</v>
      </c>
      <c r="H499" s="210">
        <v>26.315999999999999</v>
      </c>
      <c r="I499" s="211"/>
      <c r="J499" s="212">
        <f>ROUND(I499*H499,2)</f>
        <v>0</v>
      </c>
      <c r="K499" s="208" t="s">
        <v>196</v>
      </c>
      <c r="L499" s="46"/>
      <c r="M499" s="213" t="s">
        <v>19</v>
      </c>
      <c r="N499" s="214" t="s">
        <v>43</v>
      </c>
      <c r="O499" s="86"/>
      <c r="P499" s="215">
        <f>O499*H499</f>
        <v>0</v>
      </c>
      <c r="Q499" s="215">
        <v>0</v>
      </c>
      <c r="R499" s="215">
        <f>Q499*H499</f>
        <v>0</v>
      </c>
      <c r="S499" s="215">
        <v>0</v>
      </c>
      <c r="T499" s="216">
        <f>S499*H499</f>
        <v>0</v>
      </c>
      <c r="U499" s="40"/>
      <c r="V499" s="40"/>
      <c r="W499" s="40"/>
      <c r="X499" s="40"/>
      <c r="Y499" s="40"/>
      <c r="Z499" s="40"/>
      <c r="AA499" s="40"/>
      <c r="AB499" s="40"/>
      <c r="AC499" s="40"/>
      <c r="AD499" s="40"/>
      <c r="AE499" s="40"/>
      <c r="AR499" s="217" t="s">
        <v>135</v>
      </c>
      <c r="AT499" s="217" t="s">
        <v>119</v>
      </c>
      <c r="AU499" s="217" t="s">
        <v>81</v>
      </c>
      <c r="AY499" s="19" t="s">
        <v>116</v>
      </c>
      <c r="BE499" s="218">
        <f>IF(N499="základní",J499,0)</f>
        <v>0</v>
      </c>
      <c r="BF499" s="218">
        <f>IF(N499="snížená",J499,0)</f>
        <v>0</v>
      </c>
      <c r="BG499" s="218">
        <f>IF(N499="zákl. přenesená",J499,0)</f>
        <v>0</v>
      </c>
      <c r="BH499" s="218">
        <f>IF(N499="sníž. přenesená",J499,0)</f>
        <v>0</v>
      </c>
      <c r="BI499" s="218">
        <f>IF(N499="nulová",J499,0)</f>
        <v>0</v>
      </c>
      <c r="BJ499" s="19" t="s">
        <v>79</v>
      </c>
      <c r="BK499" s="218">
        <f>ROUND(I499*H499,2)</f>
        <v>0</v>
      </c>
      <c r="BL499" s="19" t="s">
        <v>135</v>
      </c>
      <c r="BM499" s="217" t="s">
        <v>737</v>
      </c>
    </row>
    <row r="500" s="2" customFormat="1">
      <c r="A500" s="40"/>
      <c r="B500" s="41"/>
      <c r="C500" s="42"/>
      <c r="D500" s="224" t="s">
        <v>187</v>
      </c>
      <c r="E500" s="42"/>
      <c r="F500" s="225" t="s">
        <v>738</v>
      </c>
      <c r="G500" s="42"/>
      <c r="H500" s="42"/>
      <c r="I500" s="226"/>
      <c r="J500" s="42"/>
      <c r="K500" s="42"/>
      <c r="L500" s="46"/>
      <c r="M500" s="227"/>
      <c r="N500" s="228"/>
      <c r="O500" s="86"/>
      <c r="P500" s="86"/>
      <c r="Q500" s="86"/>
      <c r="R500" s="86"/>
      <c r="S500" s="86"/>
      <c r="T500" s="87"/>
      <c r="U500" s="40"/>
      <c r="V500" s="40"/>
      <c r="W500" s="40"/>
      <c r="X500" s="40"/>
      <c r="Y500" s="40"/>
      <c r="Z500" s="40"/>
      <c r="AA500" s="40"/>
      <c r="AB500" s="40"/>
      <c r="AC500" s="40"/>
      <c r="AD500" s="40"/>
      <c r="AE500" s="40"/>
      <c r="AT500" s="19" t="s">
        <v>187</v>
      </c>
      <c r="AU500" s="19" t="s">
        <v>81</v>
      </c>
    </row>
    <row r="501" s="2" customFormat="1">
      <c r="A501" s="40"/>
      <c r="B501" s="41"/>
      <c r="C501" s="42"/>
      <c r="D501" s="229" t="s">
        <v>189</v>
      </c>
      <c r="E501" s="42"/>
      <c r="F501" s="230" t="s">
        <v>739</v>
      </c>
      <c r="G501" s="42"/>
      <c r="H501" s="42"/>
      <c r="I501" s="226"/>
      <c r="J501" s="42"/>
      <c r="K501" s="42"/>
      <c r="L501" s="46"/>
      <c r="M501" s="227"/>
      <c r="N501" s="228"/>
      <c r="O501" s="86"/>
      <c r="P501" s="86"/>
      <c r="Q501" s="86"/>
      <c r="R501" s="86"/>
      <c r="S501" s="86"/>
      <c r="T501" s="87"/>
      <c r="U501" s="40"/>
      <c r="V501" s="40"/>
      <c r="W501" s="40"/>
      <c r="X501" s="40"/>
      <c r="Y501" s="40"/>
      <c r="Z501" s="40"/>
      <c r="AA501" s="40"/>
      <c r="AB501" s="40"/>
      <c r="AC501" s="40"/>
      <c r="AD501" s="40"/>
      <c r="AE501" s="40"/>
      <c r="AT501" s="19" t="s">
        <v>189</v>
      </c>
      <c r="AU501" s="19" t="s">
        <v>81</v>
      </c>
    </row>
    <row r="502" s="2" customFormat="1" ht="24.15" customHeight="1">
      <c r="A502" s="40"/>
      <c r="B502" s="41"/>
      <c r="C502" s="206" t="s">
        <v>740</v>
      </c>
      <c r="D502" s="206" t="s">
        <v>119</v>
      </c>
      <c r="E502" s="207" t="s">
        <v>741</v>
      </c>
      <c r="F502" s="208" t="s">
        <v>742</v>
      </c>
      <c r="G502" s="209" t="s">
        <v>221</v>
      </c>
      <c r="H502" s="210">
        <v>236.84399999999999</v>
      </c>
      <c r="I502" s="211"/>
      <c r="J502" s="212">
        <f>ROUND(I502*H502,2)</f>
        <v>0</v>
      </c>
      <c r="K502" s="208" t="s">
        <v>196</v>
      </c>
      <c r="L502" s="46"/>
      <c r="M502" s="213" t="s">
        <v>19</v>
      </c>
      <c r="N502" s="214" t="s">
        <v>43</v>
      </c>
      <c r="O502" s="86"/>
      <c r="P502" s="215">
        <f>O502*H502</f>
        <v>0</v>
      </c>
      <c r="Q502" s="215">
        <v>0</v>
      </c>
      <c r="R502" s="215">
        <f>Q502*H502</f>
        <v>0</v>
      </c>
      <c r="S502" s="215">
        <v>0</v>
      </c>
      <c r="T502" s="216">
        <f>S502*H502</f>
        <v>0</v>
      </c>
      <c r="U502" s="40"/>
      <c r="V502" s="40"/>
      <c r="W502" s="40"/>
      <c r="X502" s="40"/>
      <c r="Y502" s="40"/>
      <c r="Z502" s="40"/>
      <c r="AA502" s="40"/>
      <c r="AB502" s="40"/>
      <c r="AC502" s="40"/>
      <c r="AD502" s="40"/>
      <c r="AE502" s="40"/>
      <c r="AR502" s="217" t="s">
        <v>135</v>
      </c>
      <c r="AT502" s="217" t="s">
        <v>119</v>
      </c>
      <c r="AU502" s="217" t="s">
        <v>81</v>
      </c>
      <c r="AY502" s="19" t="s">
        <v>116</v>
      </c>
      <c r="BE502" s="218">
        <f>IF(N502="základní",J502,0)</f>
        <v>0</v>
      </c>
      <c r="BF502" s="218">
        <f>IF(N502="snížená",J502,0)</f>
        <v>0</v>
      </c>
      <c r="BG502" s="218">
        <f>IF(N502="zákl. přenesená",J502,0)</f>
        <v>0</v>
      </c>
      <c r="BH502" s="218">
        <f>IF(N502="sníž. přenesená",J502,0)</f>
        <v>0</v>
      </c>
      <c r="BI502" s="218">
        <f>IF(N502="nulová",J502,0)</f>
        <v>0</v>
      </c>
      <c r="BJ502" s="19" t="s">
        <v>79</v>
      </c>
      <c r="BK502" s="218">
        <f>ROUND(I502*H502,2)</f>
        <v>0</v>
      </c>
      <c r="BL502" s="19" t="s">
        <v>135</v>
      </c>
      <c r="BM502" s="217" t="s">
        <v>743</v>
      </c>
    </row>
    <row r="503" s="2" customFormat="1">
      <c r="A503" s="40"/>
      <c r="B503" s="41"/>
      <c r="C503" s="42"/>
      <c r="D503" s="224" t="s">
        <v>187</v>
      </c>
      <c r="E503" s="42"/>
      <c r="F503" s="225" t="s">
        <v>744</v>
      </c>
      <c r="G503" s="42"/>
      <c r="H503" s="42"/>
      <c r="I503" s="226"/>
      <c r="J503" s="42"/>
      <c r="K503" s="42"/>
      <c r="L503" s="46"/>
      <c r="M503" s="227"/>
      <c r="N503" s="228"/>
      <c r="O503" s="86"/>
      <c r="P503" s="86"/>
      <c r="Q503" s="86"/>
      <c r="R503" s="86"/>
      <c r="S503" s="86"/>
      <c r="T503" s="87"/>
      <c r="U503" s="40"/>
      <c r="V503" s="40"/>
      <c r="W503" s="40"/>
      <c r="X503" s="40"/>
      <c r="Y503" s="40"/>
      <c r="Z503" s="40"/>
      <c r="AA503" s="40"/>
      <c r="AB503" s="40"/>
      <c r="AC503" s="40"/>
      <c r="AD503" s="40"/>
      <c r="AE503" s="40"/>
      <c r="AT503" s="19" t="s">
        <v>187</v>
      </c>
      <c r="AU503" s="19" t="s">
        <v>81</v>
      </c>
    </row>
    <row r="504" s="2" customFormat="1">
      <c r="A504" s="40"/>
      <c r="B504" s="41"/>
      <c r="C504" s="42"/>
      <c r="D504" s="229" t="s">
        <v>189</v>
      </c>
      <c r="E504" s="42"/>
      <c r="F504" s="230" t="s">
        <v>739</v>
      </c>
      <c r="G504" s="42"/>
      <c r="H504" s="42"/>
      <c r="I504" s="226"/>
      <c r="J504" s="42"/>
      <c r="K504" s="42"/>
      <c r="L504" s="46"/>
      <c r="M504" s="227"/>
      <c r="N504" s="228"/>
      <c r="O504" s="86"/>
      <c r="P504" s="86"/>
      <c r="Q504" s="86"/>
      <c r="R504" s="86"/>
      <c r="S504" s="86"/>
      <c r="T504" s="87"/>
      <c r="U504" s="40"/>
      <c r="V504" s="40"/>
      <c r="W504" s="40"/>
      <c r="X504" s="40"/>
      <c r="Y504" s="40"/>
      <c r="Z504" s="40"/>
      <c r="AA504" s="40"/>
      <c r="AB504" s="40"/>
      <c r="AC504" s="40"/>
      <c r="AD504" s="40"/>
      <c r="AE504" s="40"/>
      <c r="AT504" s="19" t="s">
        <v>189</v>
      </c>
      <c r="AU504" s="19" t="s">
        <v>81</v>
      </c>
    </row>
    <row r="505" s="14" customFormat="1">
      <c r="A505" s="14"/>
      <c r="B505" s="241"/>
      <c r="C505" s="242"/>
      <c r="D505" s="229" t="s">
        <v>191</v>
      </c>
      <c r="E505" s="243" t="s">
        <v>19</v>
      </c>
      <c r="F505" s="244" t="s">
        <v>745</v>
      </c>
      <c r="G505" s="242"/>
      <c r="H505" s="245">
        <v>236.84399999999999</v>
      </c>
      <c r="I505" s="246"/>
      <c r="J505" s="242"/>
      <c r="K505" s="242"/>
      <c r="L505" s="247"/>
      <c r="M505" s="248"/>
      <c r="N505" s="249"/>
      <c r="O505" s="249"/>
      <c r="P505" s="249"/>
      <c r="Q505" s="249"/>
      <c r="R505" s="249"/>
      <c r="S505" s="249"/>
      <c r="T505" s="250"/>
      <c r="U505" s="14"/>
      <c r="V505" s="14"/>
      <c r="W505" s="14"/>
      <c r="X505" s="14"/>
      <c r="Y505" s="14"/>
      <c r="Z505" s="14"/>
      <c r="AA505" s="14"/>
      <c r="AB505" s="14"/>
      <c r="AC505" s="14"/>
      <c r="AD505" s="14"/>
      <c r="AE505" s="14"/>
      <c r="AT505" s="251" t="s">
        <v>191</v>
      </c>
      <c r="AU505" s="251" t="s">
        <v>81</v>
      </c>
      <c r="AV505" s="14" t="s">
        <v>81</v>
      </c>
      <c r="AW505" s="14" t="s">
        <v>33</v>
      </c>
      <c r="AX505" s="14" t="s">
        <v>79</v>
      </c>
      <c r="AY505" s="251" t="s">
        <v>116</v>
      </c>
    </row>
    <row r="506" s="2" customFormat="1" ht="24.15" customHeight="1">
      <c r="A506" s="40"/>
      <c r="B506" s="41"/>
      <c r="C506" s="206" t="s">
        <v>746</v>
      </c>
      <c r="D506" s="206" t="s">
        <v>119</v>
      </c>
      <c r="E506" s="207" t="s">
        <v>747</v>
      </c>
      <c r="F506" s="208" t="s">
        <v>748</v>
      </c>
      <c r="G506" s="209" t="s">
        <v>221</v>
      </c>
      <c r="H506" s="210">
        <v>5.2430000000000003</v>
      </c>
      <c r="I506" s="211"/>
      <c r="J506" s="212">
        <f>ROUND(I506*H506,2)</f>
        <v>0</v>
      </c>
      <c r="K506" s="208" t="s">
        <v>196</v>
      </c>
      <c r="L506" s="46"/>
      <c r="M506" s="213" t="s">
        <v>19</v>
      </c>
      <c r="N506" s="214" t="s">
        <v>43</v>
      </c>
      <c r="O506" s="86"/>
      <c r="P506" s="215">
        <f>O506*H506</f>
        <v>0</v>
      </c>
      <c r="Q506" s="215">
        <v>0</v>
      </c>
      <c r="R506" s="215">
        <f>Q506*H506</f>
        <v>0</v>
      </c>
      <c r="S506" s="215">
        <v>0</v>
      </c>
      <c r="T506" s="216">
        <f>S506*H506</f>
        <v>0</v>
      </c>
      <c r="U506" s="40"/>
      <c r="V506" s="40"/>
      <c r="W506" s="40"/>
      <c r="X506" s="40"/>
      <c r="Y506" s="40"/>
      <c r="Z506" s="40"/>
      <c r="AA506" s="40"/>
      <c r="AB506" s="40"/>
      <c r="AC506" s="40"/>
      <c r="AD506" s="40"/>
      <c r="AE506" s="40"/>
      <c r="AR506" s="217" t="s">
        <v>135</v>
      </c>
      <c r="AT506" s="217" t="s">
        <v>119</v>
      </c>
      <c r="AU506" s="217" t="s">
        <v>81</v>
      </c>
      <c r="AY506" s="19" t="s">
        <v>116</v>
      </c>
      <c r="BE506" s="218">
        <f>IF(N506="základní",J506,0)</f>
        <v>0</v>
      </c>
      <c r="BF506" s="218">
        <f>IF(N506="snížená",J506,0)</f>
        <v>0</v>
      </c>
      <c r="BG506" s="218">
        <f>IF(N506="zákl. přenesená",J506,0)</f>
        <v>0</v>
      </c>
      <c r="BH506" s="218">
        <f>IF(N506="sníž. přenesená",J506,0)</f>
        <v>0</v>
      </c>
      <c r="BI506" s="218">
        <f>IF(N506="nulová",J506,0)</f>
        <v>0</v>
      </c>
      <c r="BJ506" s="19" t="s">
        <v>79</v>
      </c>
      <c r="BK506" s="218">
        <f>ROUND(I506*H506,2)</f>
        <v>0</v>
      </c>
      <c r="BL506" s="19" t="s">
        <v>135</v>
      </c>
      <c r="BM506" s="217" t="s">
        <v>749</v>
      </c>
    </row>
    <row r="507" s="2" customFormat="1">
      <c r="A507" s="40"/>
      <c r="B507" s="41"/>
      <c r="C507" s="42"/>
      <c r="D507" s="224" t="s">
        <v>187</v>
      </c>
      <c r="E507" s="42"/>
      <c r="F507" s="225" t="s">
        <v>750</v>
      </c>
      <c r="G507" s="42"/>
      <c r="H507" s="42"/>
      <c r="I507" s="226"/>
      <c r="J507" s="42"/>
      <c r="K507" s="42"/>
      <c r="L507" s="46"/>
      <c r="M507" s="227"/>
      <c r="N507" s="228"/>
      <c r="O507" s="86"/>
      <c r="P507" s="86"/>
      <c r="Q507" s="86"/>
      <c r="R507" s="86"/>
      <c r="S507" s="86"/>
      <c r="T507" s="87"/>
      <c r="U507" s="40"/>
      <c r="V507" s="40"/>
      <c r="W507" s="40"/>
      <c r="X507" s="40"/>
      <c r="Y507" s="40"/>
      <c r="Z507" s="40"/>
      <c r="AA507" s="40"/>
      <c r="AB507" s="40"/>
      <c r="AC507" s="40"/>
      <c r="AD507" s="40"/>
      <c r="AE507" s="40"/>
      <c r="AT507" s="19" t="s">
        <v>187</v>
      </c>
      <c r="AU507" s="19" t="s">
        <v>81</v>
      </c>
    </row>
    <row r="508" s="2" customFormat="1">
      <c r="A508" s="40"/>
      <c r="B508" s="41"/>
      <c r="C508" s="42"/>
      <c r="D508" s="229" t="s">
        <v>189</v>
      </c>
      <c r="E508" s="42"/>
      <c r="F508" s="230" t="s">
        <v>751</v>
      </c>
      <c r="G508" s="42"/>
      <c r="H508" s="42"/>
      <c r="I508" s="226"/>
      <c r="J508" s="42"/>
      <c r="K508" s="42"/>
      <c r="L508" s="46"/>
      <c r="M508" s="227"/>
      <c r="N508" s="228"/>
      <c r="O508" s="86"/>
      <c r="P508" s="86"/>
      <c r="Q508" s="86"/>
      <c r="R508" s="86"/>
      <c r="S508" s="86"/>
      <c r="T508" s="87"/>
      <c r="U508" s="40"/>
      <c r="V508" s="40"/>
      <c r="W508" s="40"/>
      <c r="X508" s="40"/>
      <c r="Y508" s="40"/>
      <c r="Z508" s="40"/>
      <c r="AA508" s="40"/>
      <c r="AB508" s="40"/>
      <c r="AC508" s="40"/>
      <c r="AD508" s="40"/>
      <c r="AE508" s="40"/>
      <c r="AT508" s="19" t="s">
        <v>189</v>
      </c>
      <c r="AU508" s="19" t="s">
        <v>81</v>
      </c>
    </row>
    <row r="509" s="2" customFormat="1" ht="24.15" customHeight="1">
      <c r="A509" s="40"/>
      <c r="B509" s="41"/>
      <c r="C509" s="206" t="s">
        <v>752</v>
      </c>
      <c r="D509" s="206" t="s">
        <v>119</v>
      </c>
      <c r="E509" s="207" t="s">
        <v>753</v>
      </c>
      <c r="F509" s="208" t="s">
        <v>754</v>
      </c>
      <c r="G509" s="209" t="s">
        <v>221</v>
      </c>
      <c r="H509" s="210">
        <v>15.856999999999999</v>
      </c>
      <c r="I509" s="211"/>
      <c r="J509" s="212">
        <f>ROUND(I509*H509,2)</f>
        <v>0</v>
      </c>
      <c r="K509" s="208" t="s">
        <v>196</v>
      </c>
      <c r="L509" s="46"/>
      <c r="M509" s="213" t="s">
        <v>19</v>
      </c>
      <c r="N509" s="214" t="s">
        <v>43</v>
      </c>
      <c r="O509" s="86"/>
      <c r="P509" s="215">
        <f>O509*H509</f>
        <v>0</v>
      </c>
      <c r="Q509" s="215">
        <v>0</v>
      </c>
      <c r="R509" s="215">
        <f>Q509*H509</f>
        <v>0</v>
      </c>
      <c r="S509" s="215">
        <v>0</v>
      </c>
      <c r="T509" s="216">
        <f>S509*H509</f>
        <v>0</v>
      </c>
      <c r="U509" s="40"/>
      <c r="V509" s="40"/>
      <c r="W509" s="40"/>
      <c r="X509" s="40"/>
      <c r="Y509" s="40"/>
      <c r="Z509" s="40"/>
      <c r="AA509" s="40"/>
      <c r="AB509" s="40"/>
      <c r="AC509" s="40"/>
      <c r="AD509" s="40"/>
      <c r="AE509" s="40"/>
      <c r="AR509" s="217" t="s">
        <v>135</v>
      </c>
      <c r="AT509" s="217" t="s">
        <v>119</v>
      </c>
      <c r="AU509" s="217" t="s">
        <v>81</v>
      </c>
      <c r="AY509" s="19" t="s">
        <v>116</v>
      </c>
      <c r="BE509" s="218">
        <f>IF(N509="základní",J509,0)</f>
        <v>0</v>
      </c>
      <c r="BF509" s="218">
        <f>IF(N509="snížená",J509,0)</f>
        <v>0</v>
      </c>
      <c r="BG509" s="218">
        <f>IF(N509="zákl. přenesená",J509,0)</f>
        <v>0</v>
      </c>
      <c r="BH509" s="218">
        <f>IF(N509="sníž. přenesená",J509,0)</f>
        <v>0</v>
      </c>
      <c r="BI509" s="218">
        <f>IF(N509="nulová",J509,0)</f>
        <v>0</v>
      </c>
      <c r="BJ509" s="19" t="s">
        <v>79</v>
      </c>
      <c r="BK509" s="218">
        <f>ROUND(I509*H509,2)</f>
        <v>0</v>
      </c>
      <c r="BL509" s="19" t="s">
        <v>135</v>
      </c>
      <c r="BM509" s="217" t="s">
        <v>755</v>
      </c>
    </row>
    <row r="510" s="2" customFormat="1">
      <c r="A510" s="40"/>
      <c r="B510" s="41"/>
      <c r="C510" s="42"/>
      <c r="D510" s="224" t="s">
        <v>187</v>
      </c>
      <c r="E510" s="42"/>
      <c r="F510" s="225" t="s">
        <v>756</v>
      </c>
      <c r="G510" s="42"/>
      <c r="H510" s="42"/>
      <c r="I510" s="226"/>
      <c r="J510" s="42"/>
      <c r="K510" s="42"/>
      <c r="L510" s="46"/>
      <c r="M510" s="227"/>
      <c r="N510" s="228"/>
      <c r="O510" s="86"/>
      <c r="P510" s="86"/>
      <c r="Q510" s="86"/>
      <c r="R510" s="86"/>
      <c r="S510" s="86"/>
      <c r="T510" s="87"/>
      <c r="U510" s="40"/>
      <c r="V510" s="40"/>
      <c r="W510" s="40"/>
      <c r="X510" s="40"/>
      <c r="Y510" s="40"/>
      <c r="Z510" s="40"/>
      <c r="AA510" s="40"/>
      <c r="AB510" s="40"/>
      <c r="AC510" s="40"/>
      <c r="AD510" s="40"/>
      <c r="AE510" s="40"/>
      <c r="AT510" s="19" t="s">
        <v>187</v>
      </c>
      <c r="AU510" s="19" t="s">
        <v>81</v>
      </c>
    </row>
    <row r="511" s="2" customFormat="1">
      <c r="A511" s="40"/>
      <c r="B511" s="41"/>
      <c r="C511" s="42"/>
      <c r="D511" s="229" t="s">
        <v>189</v>
      </c>
      <c r="E511" s="42"/>
      <c r="F511" s="230" t="s">
        <v>751</v>
      </c>
      <c r="G511" s="42"/>
      <c r="H511" s="42"/>
      <c r="I511" s="226"/>
      <c r="J511" s="42"/>
      <c r="K511" s="42"/>
      <c r="L511" s="46"/>
      <c r="M511" s="227"/>
      <c r="N511" s="228"/>
      <c r="O511" s="86"/>
      <c r="P511" s="86"/>
      <c r="Q511" s="86"/>
      <c r="R511" s="86"/>
      <c r="S511" s="86"/>
      <c r="T511" s="87"/>
      <c r="U511" s="40"/>
      <c r="V511" s="40"/>
      <c r="W511" s="40"/>
      <c r="X511" s="40"/>
      <c r="Y511" s="40"/>
      <c r="Z511" s="40"/>
      <c r="AA511" s="40"/>
      <c r="AB511" s="40"/>
      <c r="AC511" s="40"/>
      <c r="AD511" s="40"/>
      <c r="AE511" s="40"/>
      <c r="AT511" s="19" t="s">
        <v>189</v>
      </c>
      <c r="AU511" s="19" t="s">
        <v>81</v>
      </c>
    </row>
    <row r="512" s="2" customFormat="1" ht="24.15" customHeight="1">
      <c r="A512" s="40"/>
      <c r="B512" s="41"/>
      <c r="C512" s="206" t="s">
        <v>757</v>
      </c>
      <c r="D512" s="206" t="s">
        <v>119</v>
      </c>
      <c r="E512" s="207" t="s">
        <v>758</v>
      </c>
      <c r="F512" s="208" t="s">
        <v>759</v>
      </c>
      <c r="G512" s="209" t="s">
        <v>221</v>
      </c>
      <c r="H512" s="210">
        <v>5.2160000000000002</v>
      </c>
      <c r="I512" s="211"/>
      <c r="J512" s="212">
        <f>ROUND(I512*H512,2)</f>
        <v>0</v>
      </c>
      <c r="K512" s="208" t="s">
        <v>196</v>
      </c>
      <c r="L512" s="46"/>
      <c r="M512" s="213" t="s">
        <v>19</v>
      </c>
      <c r="N512" s="214" t="s">
        <v>43</v>
      </c>
      <c r="O512" s="86"/>
      <c r="P512" s="215">
        <f>O512*H512</f>
        <v>0</v>
      </c>
      <c r="Q512" s="215">
        <v>0</v>
      </c>
      <c r="R512" s="215">
        <f>Q512*H512</f>
        <v>0</v>
      </c>
      <c r="S512" s="215">
        <v>0</v>
      </c>
      <c r="T512" s="216">
        <f>S512*H512</f>
        <v>0</v>
      </c>
      <c r="U512" s="40"/>
      <c r="V512" s="40"/>
      <c r="W512" s="40"/>
      <c r="X512" s="40"/>
      <c r="Y512" s="40"/>
      <c r="Z512" s="40"/>
      <c r="AA512" s="40"/>
      <c r="AB512" s="40"/>
      <c r="AC512" s="40"/>
      <c r="AD512" s="40"/>
      <c r="AE512" s="40"/>
      <c r="AR512" s="217" t="s">
        <v>135</v>
      </c>
      <c r="AT512" s="217" t="s">
        <v>119</v>
      </c>
      <c r="AU512" s="217" t="s">
        <v>81</v>
      </c>
      <c r="AY512" s="19" t="s">
        <v>116</v>
      </c>
      <c r="BE512" s="218">
        <f>IF(N512="základní",J512,0)</f>
        <v>0</v>
      </c>
      <c r="BF512" s="218">
        <f>IF(N512="snížená",J512,0)</f>
        <v>0</v>
      </c>
      <c r="BG512" s="218">
        <f>IF(N512="zákl. přenesená",J512,0)</f>
        <v>0</v>
      </c>
      <c r="BH512" s="218">
        <f>IF(N512="sníž. přenesená",J512,0)</f>
        <v>0</v>
      </c>
      <c r="BI512" s="218">
        <f>IF(N512="nulová",J512,0)</f>
        <v>0</v>
      </c>
      <c r="BJ512" s="19" t="s">
        <v>79</v>
      </c>
      <c r="BK512" s="218">
        <f>ROUND(I512*H512,2)</f>
        <v>0</v>
      </c>
      <c r="BL512" s="19" t="s">
        <v>135</v>
      </c>
      <c r="BM512" s="217" t="s">
        <v>760</v>
      </c>
    </row>
    <row r="513" s="2" customFormat="1">
      <c r="A513" s="40"/>
      <c r="B513" s="41"/>
      <c r="C513" s="42"/>
      <c r="D513" s="224" t="s">
        <v>187</v>
      </c>
      <c r="E513" s="42"/>
      <c r="F513" s="225" t="s">
        <v>761</v>
      </c>
      <c r="G513" s="42"/>
      <c r="H513" s="42"/>
      <c r="I513" s="226"/>
      <c r="J513" s="42"/>
      <c r="K513" s="42"/>
      <c r="L513" s="46"/>
      <c r="M513" s="227"/>
      <c r="N513" s="228"/>
      <c r="O513" s="86"/>
      <c r="P513" s="86"/>
      <c r="Q513" s="86"/>
      <c r="R513" s="86"/>
      <c r="S513" s="86"/>
      <c r="T513" s="87"/>
      <c r="U513" s="40"/>
      <c r="V513" s="40"/>
      <c r="W513" s="40"/>
      <c r="X513" s="40"/>
      <c r="Y513" s="40"/>
      <c r="Z513" s="40"/>
      <c r="AA513" s="40"/>
      <c r="AB513" s="40"/>
      <c r="AC513" s="40"/>
      <c r="AD513" s="40"/>
      <c r="AE513" s="40"/>
      <c r="AT513" s="19" t="s">
        <v>187</v>
      </c>
      <c r="AU513" s="19" t="s">
        <v>81</v>
      </c>
    </row>
    <row r="514" s="2" customFormat="1">
      <c r="A514" s="40"/>
      <c r="B514" s="41"/>
      <c r="C514" s="42"/>
      <c r="D514" s="229" t="s">
        <v>189</v>
      </c>
      <c r="E514" s="42"/>
      <c r="F514" s="230" t="s">
        <v>751</v>
      </c>
      <c r="G514" s="42"/>
      <c r="H514" s="42"/>
      <c r="I514" s="226"/>
      <c r="J514" s="42"/>
      <c r="K514" s="42"/>
      <c r="L514" s="46"/>
      <c r="M514" s="227"/>
      <c r="N514" s="228"/>
      <c r="O514" s="86"/>
      <c r="P514" s="86"/>
      <c r="Q514" s="86"/>
      <c r="R514" s="86"/>
      <c r="S514" s="86"/>
      <c r="T514" s="87"/>
      <c r="U514" s="40"/>
      <c r="V514" s="40"/>
      <c r="W514" s="40"/>
      <c r="X514" s="40"/>
      <c r="Y514" s="40"/>
      <c r="Z514" s="40"/>
      <c r="AA514" s="40"/>
      <c r="AB514" s="40"/>
      <c r="AC514" s="40"/>
      <c r="AD514" s="40"/>
      <c r="AE514" s="40"/>
      <c r="AT514" s="19" t="s">
        <v>189</v>
      </c>
      <c r="AU514" s="19" t="s">
        <v>81</v>
      </c>
    </row>
    <row r="515" s="12" customFormat="1" ht="22.8" customHeight="1">
      <c r="A515" s="12"/>
      <c r="B515" s="190"/>
      <c r="C515" s="191"/>
      <c r="D515" s="192" t="s">
        <v>71</v>
      </c>
      <c r="E515" s="204" t="s">
        <v>762</v>
      </c>
      <c r="F515" s="204" t="s">
        <v>763</v>
      </c>
      <c r="G515" s="191"/>
      <c r="H515" s="191"/>
      <c r="I515" s="194"/>
      <c r="J515" s="205">
        <f>BK515</f>
        <v>0</v>
      </c>
      <c r="K515" s="191"/>
      <c r="L515" s="196"/>
      <c r="M515" s="197"/>
      <c r="N515" s="198"/>
      <c r="O515" s="198"/>
      <c r="P515" s="199">
        <f>SUM(P516:P518)</f>
        <v>0</v>
      </c>
      <c r="Q515" s="198"/>
      <c r="R515" s="199">
        <f>SUM(R516:R518)</f>
        <v>0</v>
      </c>
      <c r="S515" s="198"/>
      <c r="T515" s="200">
        <f>SUM(T516:T518)</f>
        <v>0</v>
      </c>
      <c r="U515" s="12"/>
      <c r="V515" s="12"/>
      <c r="W515" s="12"/>
      <c r="X515" s="12"/>
      <c r="Y515" s="12"/>
      <c r="Z515" s="12"/>
      <c r="AA515" s="12"/>
      <c r="AB515" s="12"/>
      <c r="AC515" s="12"/>
      <c r="AD515" s="12"/>
      <c r="AE515" s="12"/>
      <c r="AR515" s="201" t="s">
        <v>79</v>
      </c>
      <c r="AT515" s="202" t="s">
        <v>71</v>
      </c>
      <c r="AU515" s="202" t="s">
        <v>79</v>
      </c>
      <c r="AY515" s="201" t="s">
        <v>116</v>
      </c>
      <c r="BK515" s="203">
        <f>SUM(BK516:BK518)</f>
        <v>0</v>
      </c>
    </row>
    <row r="516" s="2" customFormat="1" ht="33" customHeight="1">
      <c r="A516" s="40"/>
      <c r="B516" s="41"/>
      <c r="C516" s="206" t="s">
        <v>764</v>
      </c>
      <c r="D516" s="206" t="s">
        <v>119</v>
      </c>
      <c r="E516" s="207" t="s">
        <v>765</v>
      </c>
      <c r="F516" s="208" t="s">
        <v>766</v>
      </c>
      <c r="G516" s="209" t="s">
        <v>221</v>
      </c>
      <c r="H516" s="210">
        <v>41.805999999999997</v>
      </c>
      <c r="I516" s="211"/>
      <c r="J516" s="212">
        <f>ROUND(I516*H516,2)</f>
        <v>0</v>
      </c>
      <c r="K516" s="208" t="s">
        <v>196</v>
      </c>
      <c r="L516" s="46"/>
      <c r="M516" s="213" t="s">
        <v>19</v>
      </c>
      <c r="N516" s="214" t="s">
        <v>43</v>
      </c>
      <c r="O516" s="86"/>
      <c r="P516" s="215">
        <f>O516*H516</f>
        <v>0</v>
      </c>
      <c r="Q516" s="215">
        <v>0</v>
      </c>
      <c r="R516" s="215">
        <f>Q516*H516</f>
        <v>0</v>
      </c>
      <c r="S516" s="215">
        <v>0</v>
      </c>
      <c r="T516" s="216">
        <f>S516*H516</f>
        <v>0</v>
      </c>
      <c r="U516" s="40"/>
      <c r="V516" s="40"/>
      <c r="W516" s="40"/>
      <c r="X516" s="40"/>
      <c r="Y516" s="40"/>
      <c r="Z516" s="40"/>
      <c r="AA516" s="40"/>
      <c r="AB516" s="40"/>
      <c r="AC516" s="40"/>
      <c r="AD516" s="40"/>
      <c r="AE516" s="40"/>
      <c r="AR516" s="217" t="s">
        <v>135</v>
      </c>
      <c r="AT516" s="217" t="s">
        <v>119</v>
      </c>
      <c r="AU516" s="217" t="s">
        <v>81</v>
      </c>
      <c r="AY516" s="19" t="s">
        <v>116</v>
      </c>
      <c r="BE516" s="218">
        <f>IF(N516="základní",J516,0)</f>
        <v>0</v>
      </c>
      <c r="BF516" s="218">
        <f>IF(N516="snížená",J516,0)</f>
        <v>0</v>
      </c>
      <c r="BG516" s="218">
        <f>IF(N516="zákl. přenesená",J516,0)</f>
        <v>0</v>
      </c>
      <c r="BH516" s="218">
        <f>IF(N516="sníž. přenesená",J516,0)</f>
        <v>0</v>
      </c>
      <c r="BI516" s="218">
        <f>IF(N516="nulová",J516,0)</f>
        <v>0</v>
      </c>
      <c r="BJ516" s="19" t="s">
        <v>79</v>
      </c>
      <c r="BK516" s="218">
        <f>ROUND(I516*H516,2)</f>
        <v>0</v>
      </c>
      <c r="BL516" s="19" t="s">
        <v>135</v>
      </c>
      <c r="BM516" s="217" t="s">
        <v>767</v>
      </c>
    </row>
    <row r="517" s="2" customFormat="1">
      <c r="A517" s="40"/>
      <c r="B517" s="41"/>
      <c r="C517" s="42"/>
      <c r="D517" s="224" t="s">
        <v>187</v>
      </c>
      <c r="E517" s="42"/>
      <c r="F517" s="225" t="s">
        <v>768</v>
      </c>
      <c r="G517" s="42"/>
      <c r="H517" s="42"/>
      <c r="I517" s="226"/>
      <c r="J517" s="42"/>
      <c r="K517" s="42"/>
      <c r="L517" s="46"/>
      <c r="M517" s="227"/>
      <c r="N517" s="228"/>
      <c r="O517" s="86"/>
      <c r="P517" s="86"/>
      <c r="Q517" s="86"/>
      <c r="R517" s="86"/>
      <c r="S517" s="86"/>
      <c r="T517" s="87"/>
      <c r="U517" s="40"/>
      <c r="V517" s="40"/>
      <c r="W517" s="40"/>
      <c r="X517" s="40"/>
      <c r="Y517" s="40"/>
      <c r="Z517" s="40"/>
      <c r="AA517" s="40"/>
      <c r="AB517" s="40"/>
      <c r="AC517" s="40"/>
      <c r="AD517" s="40"/>
      <c r="AE517" s="40"/>
      <c r="AT517" s="19" t="s">
        <v>187</v>
      </c>
      <c r="AU517" s="19" t="s">
        <v>81</v>
      </c>
    </row>
    <row r="518" s="2" customFormat="1">
      <c r="A518" s="40"/>
      <c r="B518" s="41"/>
      <c r="C518" s="42"/>
      <c r="D518" s="229" t="s">
        <v>189</v>
      </c>
      <c r="E518" s="42"/>
      <c r="F518" s="230" t="s">
        <v>769</v>
      </c>
      <c r="G518" s="42"/>
      <c r="H518" s="42"/>
      <c r="I518" s="226"/>
      <c r="J518" s="42"/>
      <c r="K518" s="42"/>
      <c r="L518" s="46"/>
      <c r="M518" s="227"/>
      <c r="N518" s="228"/>
      <c r="O518" s="86"/>
      <c r="P518" s="86"/>
      <c r="Q518" s="86"/>
      <c r="R518" s="86"/>
      <c r="S518" s="86"/>
      <c r="T518" s="87"/>
      <c r="U518" s="40"/>
      <c r="V518" s="40"/>
      <c r="W518" s="40"/>
      <c r="X518" s="40"/>
      <c r="Y518" s="40"/>
      <c r="Z518" s="40"/>
      <c r="AA518" s="40"/>
      <c r="AB518" s="40"/>
      <c r="AC518" s="40"/>
      <c r="AD518" s="40"/>
      <c r="AE518" s="40"/>
      <c r="AT518" s="19" t="s">
        <v>189</v>
      </c>
      <c r="AU518" s="19" t="s">
        <v>81</v>
      </c>
    </row>
    <row r="519" s="12" customFormat="1" ht="25.92" customHeight="1">
      <c r="A519" s="12"/>
      <c r="B519" s="190"/>
      <c r="C519" s="191"/>
      <c r="D519" s="192" t="s">
        <v>71</v>
      </c>
      <c r="E519" s="193" t="s">
        <v>770</v>
      </c>
      <c r="F519" s="193" t="s">
        <v>771</v>
      </c>
      <c r="G519" s="191"/>
      <c r="H519" s="191"/>
      <c r="I519" s="194"/>
      <c r="J519" s="195">
        <f>BK519</f>
        <v>0</v>
      </c>
      <c r="K519" s="191"/>
      <c r="L519" s="196"/>
      <c r="M519" s="197"/>
      <c r="N519" s="198"/>
      <c r="O519" s="198"/>
      <c r="P519" s="199">
        <f>P520+P532+P537+P545+P581+P692</f>
        <v>0</v>
      </c>
      <c r="Q519" s="198"/>
      <c r="R519" s="199">
        <f>R520+R532+R537+R545+R581+R692</f>
        <v>2.2495701600000002</v>
      </c>
      <c r="S519" s="198"/>
      <c r="T519" s="200">
        <f>T520+T532+T537+T545+T581+T692</f>
        <v>0.67142250000000003</v>
      </c>
      <c r="U519" s="12"/>
      <c r="V519" s="12"/>
      <c r="W519" s="12"/>
      <c r="X519" s="12"/>
      <c r="Y519" s="12"/>
      <c r="Z519" s="12"/>
      <c r="AA519" s="12"/>
      <c r="AB519" s="12"/>
      <c r="AC519" s="12"/>
      <c r="AD519" s="12"/>
      <c r="AE519" s="12"/>
      <c r="AR519" s="201" t="s">
        <v>81</v>
      </c>
      <c r="AT519" s="202" t="s">
        <v>71</v>
      </c>
      <c r="AU519" s="202" t="s">
        <v>72</v>
      </c>
      <c r="AY519" s="201" t="s">
        <v>116</v>
      </c>
      <c r="BK519" s="203">
        <f>BK520+BK532+BK537+BK545+BK581+BK692</f>
        <v>0</v>
      </c>
    </row>
    <row r="520" s="12" customFormat="1" ht="22.8" customHeight="1">
      <c r="A520" s="12"/>
      <c r="B520" s="190"/>
      <c r="C520" s="191"/>
      <c r="D520" s="192" t="s">
        <v>71</v>
      </c>
      <c r="E520" s="204" t="s">
        <v>772</v>
      </c>
      <c r="F520" s="204" t="s">
        <v>773</v>
      </c>
      <c r="G520" s="191"/>
      <c r="H520" s="191"/>
      <c r="I520" s="194"/>
      <c r="J520" s="205">
        <f>BK520</f>
        <v>0</v>
      </c>
      <c r="K520" s="191"/>
      <c r="L520" s="196"/>
      <c r="M520" s="197"/>
      <c r="N520" s="198"/>
      <c r="O520" s="198"/>
      <c r="P520" s="199">
        <f>SUM(P521:P531)</f>
        <v>0</v>
      </c>
      <c r="Q520" s="198"/>
      <c r="R520" s="199">
        <f>SUM(R521:R531)</f>
        <v>0.028494800000000004</v>
      </c>
      <c r="S520" s="198"/>
      <c r="T520" s="200">
        <f>SUM(T521:T531)</f>
        <v>0</v>
      </c>
      <c r="U520" s="12"/>
      <c r="V520" s="12"/>
      <c r="W520" s="12"/>
      <c r="X520" s="12"/>
      <c r="Y520" s="12"/>
      <c r="Z520" s="12"/>
      <c r="AA520" s="12"/>
      <c r="AB520" s="12"/>
      <c r="AC520" s="12"/>
      <c r="AD520" s="12"/>
      <c r="AE520" s="12"/>
      <c r="AR520" s="201" t="s">
        <v>81</v>
      </c>
      <c r="AT520" s="202" t="s">
        <v>71</v>
      </c>
      <c r="AU520" s="202" t="s">
        <v>79</v>
      </c>
      <c r="AY520" s="201" t="s">
        <v>116</v>
      </c>
      <c r="BK520" s="203">
        <f>SUM(BK521:BK531)</f>
        <v>0</v>
      </c>
    </row>
    <row r="521" s="2" customFormat="1" ht="24.15" customHeight="1">
      <c r="A521" s="40"/>
      <c r="B521" s="41"/>
      <c r="C521" s="206" t="s">
        <v>774</v>
      </c>
      <c r="D521" s="206" t="s">
        <v>119</v>
      </c>
      <c r="E521" s="207" t="s">
        <v>775</v>
      </c>
      <c r="F521" s="208" t="s">
        <v>776</v>
      </c>
      <c r="G521" s="209" t="s">
        <v>236</v>
      </c>
      <c r="H521" s="210">
        <v>32.865000000000002</v>
      </c>
      <c r="I521" s="211"/>
      <c r="J521" s="212">
        <f>ROUND(I521*H521,2)</f>
        <v>0</v>
      </c>
      <c r="K521" s="208" t="s">
        <v>196</v>
      </c>
      <c r="L521" s="46"/>
      <c r="M521" s="213" t="s">
        <v>19</v>
      </c>
      <c r="N521" s="214" t="s">
        <v>43</v>
      </c>
      <c r="O521" s="86"/>
      <c r="P521" s="215">
        <f>O521*H521</f>
        <v>0</v>
      </c>
      <c r="Q521" s="215">
        <v>0.00040000000000000002</v>
      </c>
      <c r="R521" s="215">
        <f>Q521*H521</f>
        <v>0.013146000000000001</v>
      </c>
      <c r="S521" s="215">
        <v>0</v>
      </c>
      <c r="T521" s="216">
        <f>S521*H521</f>
        <v>0</v>
      </c>
      <c r="U521" s="40"/>
      <c r="V521" s="40"/>
      <c r="W521" s="40"/>
      <c r="X521" s="40"/>
      <c r="Y521" s="40"/>
      <c r="Z521" s="40"/>
      <c r="AA521" s="40"/>
      <c r="AB521" s="40"/>
      <c r="AC521" s="40"/>
      <c r="AD521" s="40"/>
      <c r="AE521" s="40"/>
      <c r="AR521" s="217" t="s">
        <v>281</v>
      </c>
      <c r="AT521" s="217" t="s">
        <v>119</v>
      </c>
      <c r="AU521" s="217" t="s">
        <v>81</v>
      </c>
      <c r="AY521" s="19" t="s">
        <v>116</v>
      </c>
      <c r="BE521" s="218">
        <f>IF(N521="základní",J521,0)</f>
        <v>0</v>
      </c>
      <c r="BF521" s="218">
        <f>IF(N521="snížená",J521,0)</f>
        <v>0</v>
      </c>
      <c r="BG521" s="218">
        <f>IF(N521="zákl. přenesená",J521,0)</f>
        <v>0</v>
      </c>
      <c r="BH521" s="218">
        <f>IF(N521="sníž. přenesená",J521,0)</f>
        <v>0</v>
      </c>
      <c r="BI521" s="218">
        <f>IF(N521="nulová",J521,0)</f>
        <v>0</v>
      </c>
      <c r="BJ521" s="19" t="s">
        <v>79</v>
      </c>
      <c r="BK521" s="218">
        <f>ROUND(I521*H521,2)</f>
        <v>0</v>
      </c>
      <c r="BL521" s="19" t="s">
        <v>281</v>
      </c>
      <c r="BM521" s="217" t="s">
        <v>777</v>
      </c>
    </row>
    <row r="522" s="2" customFormat="1">
      <c r="A522" s="40"/>
      <c r="B522" s="41"/>
      <c r="C522" s="42"/>
      <c r="D522" s="224" t="s">
        <v>187</v>
      </c>
      <c r="E522" s="42"/>
      <c r="F522" s="225" t="s">
        <v>778</v>
      </c>
      <c r="G522" s="42"/>
      <c r="H522" s="42"/>
      <c r="I522" s="226"/>
      <c r="J522" s="42"/>
      <c r="K522" s="42"/>
      <c r="L522" s="46"/>
      <c r="M522" s="227"/>
      <c r="N522" s="228"/>
      <c r="O522" s="86"/>
      <c r="P522" s="86"/>
      <c r="Q522" s="86"/>
      <c r="R522" s="86"/>
      <c r="S522" s="86"/>
      <c r="T522" s="87"/>
      <c r="U522" s="40"/>
      <c r="V522" s="40"/>
      <c r="W522" s="40"/>
      <c r="X522" s="40"/>
      <c r="Y522" s="40"/>
      <c r="Z522" s="40"/>
      <c r="AA522" s="40"/>
      <c r="AB522" s="40"/>
      <c r="AC522" s="40"/>
      <c r="AD522" s="40"/>
      <c r="AE522" s="40"/>
      <c r="AT522" s="19" t="s">
        <v>187</v>
      </c>
      <c r="AU522" s="19" t="s">
        <v>81</v>
      </c>
    </row>
    <row r="523" s="13" customFormat="1">
      <c r="A523" s="13"/>
      <c r="B523" s="231"/>
      <c r="C523" s="232"/>
      <c r="D523" s="229" t="s">
        <v>191</v>
      </c>
      <c r="E523" s="233" t="s">
        <v>19</v>
      </c>
      <c r="F523" s="234" t="s">
        <v>232</v>
      </c>
      <c r="G523" s="232"/>
      <c r="H523" s="233" t="s">
        <v>19</v>
      </c>
      <c r="I523" s="235"/>
      <c r="J523" s="232"/>
      <c r="K523" s="232"/>
      <c r="L523" s="236"/>
      <c r="M523" s="237"/>
      <c r="N523" s="238"/>
      <c r="O523" s="238"/>
      <c r="P523" s="238"/>
      <c r="Q523" s="238"/>
      <c r="R523" s="238"/>
      <c r="S523" s="238"/>
      <c r="T523" s="239"/>
      <c r="U523" s="13"/>
      <c r="V523" s="13"/>
      <c r="W523" s="13"/>
      <c r="X523" s="13"/>
      <c r="Y523" s="13"/>
      <c r="Z523" s="13"/>
      <c r="AA523" s="13"/>
      <c r="AB523" s="13"/>
      <c r="AC523" s="13"/>
      <c r="AD523" s="13"/>
      <c r="AE523" s="13"/>
      <c r="AT523" s="240" t="s">
        <v>191</v>
      </c>
      <c r="AU523" s="240" t="s">
        <v>81</v>
      </c>
      <c r="AV523" s="13" t="s">
        <v>79</v>
      </c>
      <c r="AW523" s="13" t="s">
        <v>33</v>
      </c>
      <c r="AX523" s="13" t="s">
        <v>72</v>
      </c>
      <c r="AY523" s="240" t="s">
        <v>116</v>
      </c>
    </row>
    <row r="524" s="14" customFormat="1">
      <c r="A524" s="14"/>
      <c r="B524" s="241"/>
      <c r="C524" s="242"/>
      <c r="D524" s="229" t="s">
        <v>191</v>
      </c>
      <c r="E524" s="243" t="s">
        <v>19</v>
      </c>
      <c r="F524" s="244" t="s">
        <v>779</v>
      </c>
      <c r="G524" s="242"/>
      <c r="H524" s="245">
        <v>32.865000000000002</v>
      </c>
      <c r="I524" s="246"/>
      <c r="J524" s="242"/>
      <c r="K524" s="242"/>
      <c r="L524" s="247"/>
      <c r="M524" s="248"/>
      <c r="N524" s="249"/>
      <c r="O524" s="249"/>
      <c r="P524" s="249"/>
      <c r="Q524" s="249"/>
      <c r="R524" s="249"/>
      <c r="S524" s="249"/>
      <c r="T524" s="250"/>
      <c r="U524" s="14"/>
      <c r="V524" s="14"/>
      <c r="W524" s="14"/>
      <c r="X524" s="14"/>
      <c r="Y524" s="14"/>
      <c r="Z524" s="14"/>
      <c r="AA524" s="14"/>
      <c r="AB524" s="14"/>
      <c r="AC524" s="14"/>
      <c r="AD524" s="14"/>
      <c r="AE524" s="14"/>
      <c r="AT524" s="251" t="s">
        <v>191</v>
      </c>
      <c r="AU524" s="251" t="s">
        <v>81</v>
      </c>
      <c r="AV524" s="14" t="s">
        <v>81</v>
      </c>
      <c r="AW524" s="14" t="s">
        <v>33</v>
      </c>
      <c r="AX524" s="14" t="s">
        <v>79</v>
      </c>
      <c r="AY524" s="251" t="s">
        <v>116</v>
      </c>
    </row>
    <row r="525" s="2" customFormat="1" ht="16.5" customHeight="1">
      <c r="A525" s="40"/>
      <c r="B525" s="41"/>
      <c r="C525" s="206" t="s">
        <v>780</v>
      </c>
      <c r="D525" s="206" t="s">
        <v>119</v>
      </c>
      <c r="E525" s="207" t="s">
        <v>781</v>
      </c>
      <c r="F525" s="208" t="s">
        <v>782</v>
      </c>
      <c r="G525" s="209" t="s">
        <v>250</v>
      </c>
      <c r="H525" s="210">
        <v>95.930000000000007</v>
      </c>
      <c r="I525" s="211"/>
      <c r="J525" s="212">
        <f>ROUND(I525*H525,2)</f>
        <v>0</v>
      </c>
      <c r="K525" s="208" t="s">
        <v>196</v>
      </c>
      <c r="L525" s="46"/>
      <c r="M525" s="213" t="s">
        <v>19</v>
      </c>
      <c r="N525" s="214" t="s">
        <v>43</v>
      </c>
      <c r="O525" s="86"/>
      <c r="P525" s="215">
        <f>O525*H525</f>
        <v>0</v>
      </c>
      <c r="Q525" s="215">
        <v>0.00016000000000000001</v>
      </c>
      <c r="R525" s="215">
        <f>Q525*H525</f>
        <v>0.015348800000000003</v>
      </c>
      <c r="S525" s="215">
        <v>0</v>
      </c>
      <c r="T525" s="216">
        <f>S525*H525</f>
        <v>0</v>
      </c>
      <c r="U525" s="40"/>
      <c r="V525" s="40"/>
      <c r="W525" s="40"/>
      <c r="X525" s="40"/>
      <c r="Y525" s="40"/>
      <c r="Z525" s="40"/>
      <c r="AA525" s="40"/>
      <c r="AB525" s="40"/>
      <c r="AC525" s="40"/>
      <c r="AD525" s="40"/>
      <c r="AE525" s="40"/>
      <c r="AR525" s="217" t="s">
        <v>281</v>
      </c>
      <c r="AT525" s="217" t="s">
        <v>119</v>
      </c>
      <c r="AU525" s="217" t="s">
        <v>81</v>
      </c>
      <c r="AY525" s="19" t="s">
        <v>116</v>
      </c>
      <c r="BE525" s="218">
        <f>IF(N525="základní",J525,0)</f>
        <v>0</v>
      </c>
      <c r="BF525" s="218">
        <f>IF(N525="snížená",J525,0)</f>
        <v>0</v>
      </c>
      <c r="BG525" s="218">
        <f>IF(N525="zákl. přenesená",J525,0)</f>
        <v>0</v>
      </c>
      <c r="BH525" s="218">
        <f>IF(N525="sníž. přenesená",J525,0)</f>
        <v>0</v>
      </c>
      <c r="BI525" s="218">
        <f>IF(N525="nulová",J525,0)</f>
        <v>0</v>
      </c>
      <c r="BJ525" s="19" t="s">
        <v>79</v>
      </c>
      <c r="BK525" s="218">
        <f>ROUND(I525*H525,2)</f>
        <v>0</v>
      </c>
      <c r="BL525" s="19" t="s">
        <v>281</v>
      </c>
      <c r="BM525" s="217" t="s">
        <v>783</v>
      </c>
    </row>
    <row r="526" s="2" customFormat="1">
      <c r="A526" s="40"/>
      <c r="B526" s="41"/>
      <c r="C526" s="42"/>
      <c r="D526" s="224" t="s">
        <v>187</v>
      </c>
      <c r="E526" s="42"/>
      <c r="F526" s="225" t="s">
        <v>784</v>
      </c>
      <c r="G526" s="42"/>
      <c r="H526" s="42"/>
      <c r="I526" s="226"/>
      <c r="J526" s="42"/>
      <c r="K526" s="42"/>
      <c r="L526" s="46"/>
      <c r="M526" s="227"/>
      <c r="N526" s="228"/>
      <c r="O526" s="86"/>
      <c r="P526" s="86"/>
      <c r="Q526" s="86"/>
      <c r="R526" s="86"/>
      <c r="S526" s="86"/>
      <c r="T526" s="87"/>
      <c r="U526" s="40"/>
      <c r="V526" s="40"/>
      <c r="W526" s="40"/>
      <c r="X526" s="40"/>
      <c r="Y526" s="40"/>
      <c r="Z526" s="40"/>
      <c r="AA526" s="40"/>
      <c r="AB526" s="40"/>
      <c r="AC526" s="40"/>
      <c r="AD526" s="40"/>
      <c r="AE526" s="40"/>
      <c r="AT526" s="19" t="s">
        <v>187</v>
      </c>
      <c r="AU526" s="19" t="s">
        <v>81</v>
      </c>
    </row>
    <row r="527" s="13" customFormat="1">
      <c r="A527" s="13"/>
      <c r="B527" s="231"/>
      <c r="C527" s="232"/>
      <c r="D527" s="229" t="s">
        <v>191</v>
      </c>
      <c r="E527" s="233" t="s">
        <v>19</v>
      </c>
      <c r="F527" s="234" t="s">
        <v>785</v>
      </c>
      <c r="G527" s="232"/>
      <c r="H527" s="233" t="s">
        <v>19</v>
      </c>
      <c r="I527" s="235"/>
      <c r="J527" s="232"/>
      <c r="K527" s="232"/>
      <c r="L527" s="236"/>
      <c r="M527" s="237"/>
      <c r="N527" s="238"/>
      <c r="O527" s="238"/>
      <c r="P527" s="238"/>
      <c r="Q527" s="238"/>
      <c r="R527" s="238"/>
      <c r="S527" s="238"/>
      <c r="T527" s="239"/>
      <c r="U527" s="13"/>
      <c r="V527" s="13"/>
      <c r="W527" s="13"/>
      <c r="X527" s="13"/>
      <c r="Y527" s="13"/>
      <c r="Z527" s="13"/>
      <c r="AA527" s="13"/>
      <c r="AB527" s="13"/>
      <c r="AC527" s="13"/>
      <c r="AD527" s="13"/>
      <c r="AE527" s="13"/>
      <c r="AT527" s="240" t="s">
        <v>191</v>
      </c>
      <c r="AU527" s="240" t="s">
        <v>81</v>
      </c>
      <c r="AV527" s="13" t="s">
        <v>79</v>
      </c>
      <c r="AW527" s="13" t="s">
        <v>33</v>
      </c>
      <c r="AX527" s="13" t="s">
        <v>72</v>
      </c>
      <c r="AY527" s="240" t="s">
        <v>116</v>
      </c>
    </row>
    <row r="528" s="14" customFormat="1">
      <c r="A528" s="14"/>
      <c r="B528" s="241"/>
      <c r="C528" s="242"/>
      <c r="D528" s="229" t="s">
        <v>191</v>
      </c>
      <c r="E528" s="243" t="s">
        <v>19</v>
      </c>
      <c r="F528" s="244" t="s">
        <v>786</v>
      </c>
      <c r="G528" s="242"/>
      <c r="H528" s="245">
        <v>95.930000000000007</v>
      </c>
      <c r="I528" s="246"/>
      <c r="J528" s="242"/>
      <c r="K528" s="242"/>
      <c r="L528" s="247"/>
      <c r="M528" s="248"/>
      <c r="N528" s="249"/>
      <c r="O528" s="249"/>
      <c r="P528" s="249"/>
      <c r="Q528" s="249"/>
      <c r="R528" s="249"/>
      <c r="S528" s="249"/>
      <c r="T528" s="250"/>
      <c r="U528" s="14"/>
      <c r="V528" s="14"/>
      <c r="W528" s="14"/>
      <c r="X528" s="14"/>
      <c r="Y528" s="14"/>
      <c r="Z528" s="14"/>
      <c r="AA528" s="14"/>
      <c r="AB528" s="14"/>
      <c r="AC528" s="14"/>
      <c r="AD528" s="14"/>
      <c r="AE528" s="14"/>
      <c r="AT528" s="251" t="s">
        <v>191</v>
      </c>
      <c r="AU528" s="251" t="s">
        <v>81</v>
      </c>
      <c r="AV528" s="14" t="s">
        <v>81</v>
      </c>
      <c r="AW528" s="14" t="s">
        <v>33</v>
      </c>
      <c r="AX528" s="14" t="s">
        <v>79</v>
      </c>
      <c r="AY528" s="251" t="s">
        <v>116</v>
      </c>
    </row>
    <row r="529" s="2" customFormat="1" ht="24.15" customHeight="1">
      <c r="A529" s="40"/>
      <c r="B529" s="41"/>
      <c r="C529" s="206" t="s">
        <v>787</v>
      </c>
      <c r="D529" s="206" t="s">
        <v>119</v>
      </c>
      <c r="E529" s="207" t="s">
        <v>788</v>
      </c>
      <c r="F529" s="208" t="s">
        <v>789</v>
      </c>
      <c r="G529" s="209" t="s">
        <v>790</v>
      </c>
      <c r="H529" s="284"/>
      <c r="I529" s="211"/>
      <c r="J529" s="212">
        <f>ROUND(I529*H529,2)</f>
        <v>0</v>
      </c>
      <c r="K529" s="208" t="s">
        <v>196</v>
      </c>
      <c r="L529" s="46"/>
      <c r="M529" s="213" t="s">
        <v>19</v>
      </c>
      <c r="N529" s="214" t="s">
        <v>43</v>
      </c>
      <c r="O529" s="86"/>
      <c r="P529" s="215">
        <f>O529*H529</f>
        <v>0</v>
      </c>
      <c r="Q529" s="215">
        <v>0</v>
      </c>
      <c r="R529" s="215">
        <f>Q529*H529</f>
        <v>0</v>
      </c>
      <c r="S529" s="215">
        <v>0</v>
      </c>
      <c r="T529" s="216">
        <f>S529*H529</f>
        <v>0</v>
      </c>
      <c r="U529" s="40"/>
      <c r="V529" s="40"/>
      <c r="W529" s="40"/>
      <c r="X529" s="40"/>
      <c r="Y529" s="40"/>
      <c r="Z529" s="40"/>
      <c r="AA529" s="40"/>
      <c r="AB529" s="40"/>
      <c r="AC529" s="40"/>
      <c r="AD529" s="40"/>
      <c r="AE529" s="40"/>
      <c r="AR529" s="217" t="s">
        <v>281</v>
      </c>
      <c r="AT529" s="217" t="s">
        <v>119</v>
      </c>
      <c r="AU529" s="217" t="s">
        <v>81</v>
      </c>
      <c r="AY529" s="19" t="s">
        <v>116</v>
      </c>
      <c r="BE529" s="218">
        <f>IF(N529="základní",J529,0)</f>
        <v>0</v>
      </c>
      <c r="BF529" s="218">
        <f>IF(N529="snížená",J529,0)</f>
        <v>0</v>
      </c>
      <c r="BG529" s="218">
        <f>IF(N529="zákl. přenesená",J529,0)</f>
        <v>0</v>
      </c>
      <c r="BH529" s="218">
        <f>IF(N529="sníž. přenesená",J529,0)</f>
        <v>0</v>
      </c>
      <c r="BI529" s="218">
        <f>IF(N529="nulová",J529,0)</f>
        <v>0</v>
      </c>
      <c r="BJ529" s="19" t="s">
        <v>79</v>
      </c>
      <c r="BK529" s="218">
        <f>ROUND(I529*H529,2)</f>
        <v>0</v>
      </c>
      <c r="BL529" s="19" t="s">
        <v>281</v>
      </c>
      <c r="BM529" s="217" t="s">
        <v>791</v>
      </c>
    </row>
    <row r="530" s="2" customFormat="1">
      <c r="A530" s="40"/>
      <c r="B530" s="41"/>
      <c r="C530" s="42"/>
      <c r="D530" s="224" t="s">
        <v>187</v>
      </c>
      <c r="E530" s="42"/>
      <c r="F530" s="225" t="s">
        <v>792</v>
      </c>
      <c r="G530" s="42"/>
      <c r="H530" s="42"/>
      <c r="I530" s="226"/>
      <c r="J530" s="42"/>
      <c r="K530" s="42"/>
      <c r="L530" s="46"/>
      <c r="M530" s="227"/>
      <c r="N530" s="228"/>
      <c r="O530" s="86"/>
      <c r="P530" s="86"/>
      <c r="Q530" s="86"/>
      <c r="R530" s="86"/>
      <c r="S530" s="86"/>
      <c r="T530" s="87"/>
      <c r="U530" s="40"/>
      <c r="V530" s="40"/>
      <c r="W530" s="40"/>
      <c r="X530" s="40"/>
      <c r="Y530" s="40"/>
      <c r="Z530" s="40"/>
      <c r="AA530" s="40"/>
      <c r="AB530" s="40"/>
      <c r="AC530" s="40"/>
      <c r="AD530" s="40"/>
      <c r="AE530" s="40"/>
      <c r="AT530" s="19" t="s">
        <v>187</v>
      </c>
      <c r="AU530" s="19" t="s">
        <v>81</v>
      </c>
    </row>
    <row r="531" s="2" customFormat="1">
      <c r="A531" s="40"/>
      <c r="B531" s="41"/>
      <c r="C531" s="42"/>
      <c r="D531" s="229" t="s">
        <v>189</v>
      </c>
      <c r="E531" s="42"/>
      <c r="F531" s="230" t="s">
        <v>793</v>
      </c>
      <c r="G531" s="42"/>
      <c r="H531" s="42"/>
      <c r="I531" s="226"/>
      <c r="J531" s="42"/>
      <c r="K531" s="42"/>
      <c r="L531" s="46"/>
      <c r="M531" s="227"/>
      <c r="N531" s="228"/>
      <c r="O531" s="86"/>
      <c r="P531" s="86"/>
      <c r="Q531" s="86"/>
      <c r="R531" s="86"/>
      <c r="S531" s="86"/>
      <c r="T531" s="87"/>
      <c r="U531" s="40"/>
      <c r="V531" s="40"/>
      <c r="W531" s="40"/>
      <c r="X531" s="40"/>
      <c r="Y531" s="40"/>
      <c r="Z531" s="40"/>
      <c r="AA531" s="40"/>
      <c r="AB531" s="40"/>
      <c r="AC531" s="40"/>
      <c r="AD531" s="40"/>
      <c r="AE531" s="40"/>
      <c r="AT531" s="19" t="s">
        <v>189</v>
      </c>
      <c r="AU531" s="19" t="s">
        <v>81</v>
      </c>
    </row>
    <row r="532" s="12" customFormat="1" ht="22.8" customHeight="1">
      <c r="A532" s="12"/>
      <c r="B532" s="190"/>
      <c r="C532" s="191"/>
      <c r="D532" s="192" t="s">
        <v>71</v>
      </c>
      <c r="E532" s="204" t="s">
        <v>794</v>
      </c>
      <c r="F532" s="204" t="s">
        <v>795</v>
      </c>
      <c r="G532" s="191"/>
      <c r="H532" s="191"/>
      <c r="I532" s="194"/>
      <c r="J532" s="205">
        <f>BK532</f>
        <v>0</v>
      </c>
      <c r="K532" s="191"/>
      <c r="L532" s="196"/>
      <c r="M532" s="197"/>
      <c r="N532" s="198"/>
      <c r="O532" s="198"/>
      <c r="P532" s="199">
        <f>SUM(P533:P536)</f>
        <v>0</v>
      </c>
      <c r="Q532" s="198"/>
      <c r="R532" s="199">
        <f>SUM(R533:R536)</f>
        <v>0</v>
      </c>
      <c r="S532" s="198"/>
      <c r="T532" s="200">
        <f>SUM(T533:T536)</f>
        <v>0</v>
      </c>
      <c r="U532" s="12"/>
      <c r="V532" s="12"/>
      <c r="W532" s="12"/>
      <c r="X532" s="12"/>
      <c r="Y532" s="12"/>
      <c r="Z532" s="12"/>
      <c r="AA532" s="12"/>
      <c r="AB532" s="12"/>
      <c r="AC532" s="12"/>
      <c r="AD532" s="12"/>
      <c r="AE532" s="12"/>
      <c r="AR532" s="201" t="s">
        <v>81</v>
      </c>
      <c r="AT532" s="202" t="s">
        <v>71</v>
      </c>
      <c r="AU532" s="202" t="s">
        <v>79</v>
      </c>
      <c r="AY532" s="201" t="s">
        <v>116</v>
      </c>
      <c r="BK532" s="203">
        <f>SUM(BK533:BK536)</f>
        <v>0</v>
      </c>
    </row>
    <row r="533" s="2" customFormat="1" ht="16.5" customHeight="1">
      <c r="A533" s="40"/>
      <c r="B533" s="41"/>
      <c r="C533" s="206" t="s">
        <v>796</v>
      </c>
      <c r="D533" s="206" t="s">
        <v>119</v>
      </c>
      <c r="E533" s="207" t="s">
        <v>797</v>
      </c>
      <c r="F533" s="208" t="s">
        <v>798</v>
      </c>
      <c r="G533" s="209" t="s">
        <v>250</v>
      </c>
      <c r="H533" s="210">
        <v>57.305</v>
      </c>
      <c r="I533" s="211"/>
      <c r="J533" s="212">
        <f>ROUND(I533*H533,2)</f>
        <v>0</v>
      </c>
      <c r="K533" s="208" t="s">
        <v>19</v>
      </c>
      <c r="L533" s="46"/>
      <c r="M533" s="213" t="s">
        <v>19</v>
      </c>
      <c r="N533" s="214" t="s">
        <v>43</v>
      </c>
      <c r="O533" s="86"/>
      <c r="P533" s="215">
        <f>O533*H533</f>
        <v>0</v>
      </c>
      <c r="Q533" s="215">
        <v>0</v>
      </c>
      <c r="R533" s="215">
        <f>Q533*H533</f>
        <v>0</v>
      </c>
      <c r="S533" s="215">
        <v>0</v>
      </c>
      <c r="T533" s="216">
        <f>S533*H533</f>
        <v>0</v>
      </c>
      <c r="U533" s="40"/>
      <c r="V533" s="40"/>
      <c r="W533" s="40"/>
      <c r="X533" s="40"/>
      <c r="Y533" s="40"/>
      <c r="Z533" s="40"/>
      <c r="AA533" s="40"/>
      <c r="AB533" s="40"/>
      <c r="AC533" s="40"/>
      <c r="AD533" s="40"/>
      <c r="AE533" s="40"/>
      <c r="AR533" s="217" t="s">
        <v>281</v>
      </c>
      <c r="AT533" s="217" t="s">
        <v>119</v>
      </c>
      <c r="AU533" s="217" t="s">
        <v>81</v>
      </c>
      <c r="AY533" s="19" t="s">
        <v>116</v>
      </c>
      <c r="BE533" s="218">
        <f>IF(N533="základní",J533,0)</f>
        <v>0</v>
      </c>
      <c r="BF533" s="218">
        <f>IF(N533="snížená",J533,0)</f>
        <v>0</v>
      </c>
      <c r="BG533" s="218">
        <f>IF(N533="zákl. přenesená",J533,0)</f>
        <v>0</v>
      </c>
      <c r="BH533" s="218">
        <f>IF(N533="sníž. přenesená",J533,0)</f>
        <v>0</v>
      </c>
      <c r="BI533" s="218">
        <f>IF(N533="nulová",J533,0)</f>
        <v>0</v>
      </c>
      <c r="BJ533" s="19" t="s">
        <v>79</v>
      </c>
      <c r="BK533" s="218">
        <f>ROUND(I533*H533,2)</f>
        <v>0</v>
      </c>
      <c r="BL533" s="19" t="s">
        <v>281</v>
      </c>
      <c r="BM533" s="217" t="s">
        <v>799</v>
      </c>
    </row>
    <row r="534" s="2" customFormat="1" ht="24.15" customHeight="1">
      <c r="A534" s="40"/>
      <c r="B534" s="41"/>
      <c r="C534" s="206" t="s">
        <v>800</v>
      </c>
      <c r="D534" s="206" t="s">
        <v>119</v>
      </c>
      <c r="E534" s="207" t="s">
        <v>801</v>
      </c>
      <c r="F534" s="208" t="s">
        <v>802</v>
      </c>
      <c r="G534" s="209" t="s">
        <v>790</v>
      </c>
      <c r="H534" s="284"/>
      <c r="I534" s="211"/>
      <c r="J534" s="212">
        <f>ROUND(I534*H534,2)</f>
        <v>0</v>
      </c>
      <c r="K534" s="208" t="s">
        <v>196</v>
      </c>
      <c r="L534" s="46"/>
      <c r="M534" s="213" t="s">
        <v>19</v>
      </c>
      <c r="N534" s="214" t="s">
        <v>43</v>
      </c>
      <c r="O534" s="86"/>
      <c r="P534" s="215">
        <f>O534*H534</f>
        <v>0</v>
      </c>
      <c r="Q534" s="215">
        <v>0</v>
      </c>
      <c r="R534" s="215">
        <f>Q534*H534</f>
        <v>0</v>
      </c>
      <c r="S534" s="215">
        <v>0</v>
      </c>
      <c r="T534" s="216">
        <f>S534*H534</f>
        <v>0</v>
      </c>
      <c r="U534" s="40"/>
      <c r="V534" s="40"/>
      <c r="W534" s="40"/>
      <c r="X534" s="40"/>
      <c r="Y534" s="40"/>
      <c r="Z534" s="40"/>
      <c r="AA534" s="40"/>
      <c r="AB534" s="40"/>
      <c r="AC534" s="40"/>
      <c r="AD534" s="40"/>
      <c r="AE534" s="40"/>
      <c r="AR534" s="217" t="s">
        <v>281</v>
      </c>
      <c r="AT534" s="217" t="s">
        <v>119</v>
      </c>
      <c r="AU534" s="217" t="s">
        <v>81</v>
      </c>
      <c r="AY534" s="19" t="s">
        <v>116</v>
      </c>
      <c r="BE534" s="218">
        <f>IF(N534="základní",J534,0)</f>
        <v>0</v>
      </c>
      <c r="BF534" s="218">
        <f>IF(N534="snížená",J534,0)</f>
        <v>0</v>
      </c>
      <c r="BG534" s="218">
        <f>IF(N534="zákl. přenesená",J534,0)</f>
        <v>0</v>
      </c>
      <c r="BH534" s="218">
        <f>IF(N534="sníž. přenesená",J534,0)</f>
        <v>0</v>
      </c>
      <c r="BI534" s="218">
        <f>IF(N534="nulová",J534,0)</f>
        <v>0</v>
      </c>
      <c r="BJ534" s="19" t="s">
        <v>79</v>
      </c>
      <c r="BK534" s="218">
        <f>ROUND(I534*H534,2)</f>
        <v>0</v>
      </c>
      <c r="BL534" s="19" t="s">
        <v>281</v>
      </c>
      <c r="BM534" s="217" t="s">
        <v>803</v>
      </c>
    </row>
    <row r="535" s="2" customFormat="1">
      <c r="A535" s="40"/>
      <c r="B535" s="41"/>
      <c r="C535" s="42"/>
      <c r="D535" s="224" t="s">
        <v>187</v>
      </c>
      <c r="E535" s="42"/>
      <c r="F535" s="225" t="s">
        <v>804</v>
      </c>
      <c r="G535" s="42"/>
      <c r="H535" s="42"/>
      <c r="I535" s="226"/>
      <c r="J535" s="42"/>
      <c r="K535" s="42"/>
      <c r="L535" s="46"/>
      <c r="M535" s="227"/>
      <c r="N535" s="228"/>
      <c r="O535" s="86"/>
      <c r="P535" s="86"/>
      <c r="Q535" s="86"/>
      <c r="R535" s="86"/>
      <c r="S535" s="86"/>
      <c r="T535" s="87"/>
      <c r="U535" s="40"/>
      <c r="V535" s="40"/>
      <c r="W535" s="40"/>
      <c r="X535" s="40"/>
      <c r="Y535" s="40"/>
      <c r="Z535" s="40"/>
      <c r="AA535" s="40"/>
      <c r="AB535" s="40"/>
      <c r="AC535" s="40"/>
      <c r="AD535" s="40"/>
      <c r="AE535" s="40"/>
      <c r="AT535" s="19" t="s">
        <v>187</v>
      </c>
      <c r="AU535" s="19" t="s">
        <v>81</v>
      </c>
    </row>
    <row r="536" s="2" customFormat="1">
      <c r="A536" s="40"/>
      <c r="B536" s="41"/>
      <c r="C536" s="42"/>
      <c r="D536" s="229" t="s">
        <v>189</v>
      </c>
      <c r="E536" s="42"/>
      <c r="F536" s="230" t="s">
        <v>805</v>
      </c>
      <c r="G536" s="42"/>
      <c r="H536" s="42"/>
      <c r="I536" s="226"/>
      <c r="J536" s="42"/>
      <c r="K536" s="42"/>
      <c r="L536" s="46"/>
      <c r="M536" s="227"/>
      <c r="N536" s="228"/>
      <c r="O536" s="86"/>
      <c r="P536" s="86"/>
      <c r="Q536" s="86"/>
      <c r="R536" s="86"/>
      <c r="S536" s="86"/>
      <c r="T536" s="87"/>
      <c r="U536" s="40"/>
      <c r="V536" s="40"/>
      <c r="W536" s="40"/>
      <c r="X536" s="40"/>
      <c r="Y536" s="40"/>
      <c r="Z536" s="40"/>
      <c r="AA536" s="40"/>
      <c r="AB536" s="40"/>
      <c r="AC536" s="40"/>
      <c r="AD536" s="40"/>
      <c r="AE536" s="40"/>
      <c r="AT536" s="19" t="s">
        <v>189</v>
      </c>
      <c r="AU536" s="19" t="s">
        <v>81</v>
      </c>
    </row>
    <row r="537" s="12" customFormat="1" ht="22.8" customHeight="1">
      <c r="A537" s="12"/>
      <c r="B537" s="190"/>
      <c r="C537" s="191"/>
      <c r="D537" s="192" t="s">
        <v>71</v>
      </c>
      <c r="E537" s="204" t="s">
        <v>806</v>
      </c>
      <c r="F537" s="204" t="s">
        <v>807</v>
      </c>
      <c r="G537" s="191"/>
      <c r="H537" s="191"/>
      <c r="I537" s="194"/>
      <c r="J537" s="205">
        <f>BK537</f>
        <v>0</v>
      </c>
      <c r="K537" s="191"/>
      <c r="L537" s="196"/>
      <c r="M537" s="197"/>
      <c r="N537" s="198"/>
      <c r="O537" s="198"/>
      <c r="P537" s="199">
        <f>SUM(P538:P544)</f>
        <v>0</v>
      </c>
      <c r="Q537" s="198"/>
      <c r="R537" s="199">
        <f>SUM(R538:R544)</f>
        <v>0</v>
      </c>
      <c r="S537" s="198"/>
      <c r="T537" s="200">
        <f>SUM(T538:T544)</f>
        <v>0</v>
      </c>
      <c r="U537" s="12"/>
      <c r="V537" s="12"/>
      <c r="W537" s="12"/>
      <c r="X537" s="12"/>
      <c r="Y537" s="12"/>
      <c r="Z537" s="12"/>
      <c r="AA537" s="12"/>
      <c r="AB537" s="12"/>
      <c r="AC537" s="12"/>
      <c r="AD537" s="12"/>
      <c r="AE537" s="12"/>
      <c r="AR537" s="201" t="s">
        <v>81</v>
      </c>
      <c r="AT537" s="202" t="s">
        <v>71</v>
      </c>
      <c r="AU537" s="202" t="s">
        <v>79</v>
      </c>
      <c r="AY537" s="201" t="s">
        <v>116</v>
      </c>
      <c r="BK537" s="203">
        <f>SUM(BK538:BK544)</f>
        <v>0</v>
      </c>
    </row>
    <row r="538" s="2" customFormat="1" ht="16.5" customHeight="1">
      <c r="A538" s="40"/>
      <c r="B538" s="41"/>
      <c r="C538" s="206" t="s">
        <v>808</v>
      </c>
      <c r="D538" s="206" t="s">
        <v>119</v>
      </c>
      <c r="E538" s="207" t="s">
        <v>809</v>
      </c>
      <c r="F538" s="208" t="s">
        <v>810</v>
      </c>
      <c r="G538" s="209" t="s">
        <v>122</v>
      </c>
      <c r="H538" s="210">
        <v>1</v>
      </c>
      <c r="I538" s="211"/>
      <c r="J538" s="212">
        <f>ROUND(I538*H538,2)</f>
        <v>0</v>
      </c>
      <c r="K538" s="208" t="s">
        <v>19</v>
      </c>
      <c r="L538" s="46"/>
      <c r="M538" s="213" t="s">
        <v>19</v>
      </c>
      <c r="N538" s="214" t="s">
        <v>43</v>
      </c>
      <c r="O538" s="86"/>
      <c r="P538" s="215">
        <f>O538*H538</f>
        <v>0</v>
      </c>
      <c r="Q538" s="215">
        <v>0</v>
      </c>
      <c r="R538" s="215">
        <f>Q538*H538</f>
        <v>0</v>
      </c>
      <c r="S538" s="215">
        <v>0</v>
      </c>
      <c r="T538" s="216">
        <f>S538*H538</f>
        <v>0</v>
      </c>
      <c r="U538" s="40"/>
      <c r="V538" s="40"/>
      <c r="W538" s="40"/>
      <c r="X538" s="40"/>
      <c r="Y538" s="40"/>
      <c r="Z538" s="40"/>
      <c r="AA538" s="40"/>
      <c r="AB538" s="40"/>
      <c r="AC538" s="40"/>
      <c r="AD538" s="40"/>
      <c r="AE538" s="40"/>
      <c r="AR538" s="217" t="s">
        <v>281</v>
      </c>
      <c r="AT538" s="217" t="s">
        <v>119</v>
      </c>
      <c r="AU538" s="217" t="s">
        <v>81</v>
      </c>
      <c r="AY538" s="19" t="s">
        <v>116</v>
      </c>
      <c r="BE538" s="218">
        <f>IF(N538="základní",J538,0)</f>
        <v>0</v>
      </c>
      <c r="BF538" s="218">
        <f>IF(N538="snížená",J538,0)</f>
        <v>0</v>
      </c>
      <c r="BG538" s="218">
        <f>IF(N538="zákl. přenesená",J538,0)</f>
        <v>0</v>
      </c>
      <c r="BH538" s="218">
        <f>IF(N538="sníž. přenesená",J538,0)</f>
        <v>0</v>
      </c>
      <c r="BI538" s="218">
        <f>IF(N538="nulová",J538,0)</f>
        <v>0</v>
      </c>
      <c r="BJ538" s="19" t="s">
        <v>79</v>
      </c>
      <c r="BK538" s="218">
        <f>ROUND(I538*H538,2)</f>
        <v>0</v>
      </c>
      <c r="BL538" s="19" t="s">
        <v>281</v>
      </c>
      <c r="BM538" s="217" t="s">
        <v>811</v>
      </c>
    </row>
    <row r="539" s="2" customFormat="1" ht="16.5" customHeight="1">
      <c r="A539" s="40"/>
      <c r="B539" s="41"/>
      <c r="C539" s="206" t="s">
        <v>812</v>
      </c>
      <c r="D539" s="206" t="s">
        <v>119</v>
      </c>
      <c r="E539" s="207" t="s">
        <v>813</v>
      </c>
      <c r="F539" s="208" t="s">
        <v>814</v>
      </c>
      <c r="G539" s="209" t="s">
        <v>815</v>
      </c>
      <c r="H539" s="210">
        <v>13</v>
      </c>
      <c r="I539" s="211"/>
      <c r="J539" s="212">
        <f>ROUND(I539*H539,2)</f>
        <v>0</v>
      </c>
      <c r="K539" s="208" t="s">
        <v>19</v>
      </c>
      <c r="L539" s="46"/>
      <c r="M539" s="213" t="s">
        <v>19</v>
      </c>
      <c r="N539" s="214" t="s">
        <v>43</v>
      </c>
      <c r="O539" s="86"/>
      <c r="P539" s="215">
        <f>O539*H539</f>
        <v>0</v>
      </c>
      <c r="Q539" s="215">
        <v>0</v>
      </c>
      <c r="R539" s="215">
        <f>Q539*H539</f>
        <v>0</v>
      </c>
      <c r="S539" s="215">
        <v>0</v>
      </c>
      <c r="T539" s="216">
        <f>S539*H539</f>
        <v>0</v>
      </c>
      <c r="U539" s="40"/>
      <c r="V539" s="40"/>
      <c r="W539" s="40"/>
      <c r="X539" s="40"/>
      <c r="Y539" s="40"/>
      <c r="Z539" s="40"/>
      <c r="AA539" s="40"/>
      <c r="AB539" s="40"/>
      <c r="AC539" s="40"/>
      <c r="AD539" s="40"/>
      <c r="AE539" s="40"/>
      <c r="AR539" s="217" t="s">
        <v>281</v>
      </c>
      <c r="AT539" s="217" t="s">
        <v>119</v>
      </c>
      <c r="AU539" s="217" t="s">
        <v>81</v>
      </c>
      <c r="AY539" s="19" t="s">
        <v>116</v>
      </c>
      <c r="BE539" s="218">
        <f>IF(N539="základní",J539,0)</f>
        <v>0</v>
      </c>
      <c r="BF539" s="218">
        <f>IF(N539="snížená",J539,0)</f>
        <v>0</v>
      </c>
      <c r="BG539" s="218">
        <f>IF(N539="zákl. přenesená",J539,0)</f>
        <v>0</v>
      </c>
      <c r="BH539" s="218">
        <f>IF(N539="sníž. přenesená",J539,0)</f>
        <v>0</v>
      </c>
      <c r="BI539" s="218">
        <f>IF(N539="nulová",J539,0)</f>
        <v>0</v>
      </c>
      <c r="BJ539" s="19" t="s">
        <v>79</v>
      </c>
      <c r="BK539" s="218">
        <f>ROUND(I539*H539,2)</f>
        <v>0</v>
      </c>
      <c r="BL539" s="19" t="s">
        <v>281</v>
      </c>
      <c r="BM539" s="217" t="s">
        <v>816</v>
      </c>
    </row>
    <row r="540" s="2" customFormat="1" ht="16.5" customHeight="1">
      <c r="A540" s="40"/>
      <c r="B540" s="41"/>
      <c r="C540" s="206" t="s">
        <v>817</v>
      </c>
      <c r="D540" s="206" t="s">
        <v>119</v>
      </c>
      <c r="E540" s="207" t="s">
        <v>818</v>
      </c>
      <c r="F540" s="208" t="s">
        <v>819</v>
      </c>
      <c r="G540" s="209" t="s">
        <v>815</v>
      </c>
      <c r="H540" s="210">
        <v>58</v>
      </c>
      <c r="I540" s="211"/>
      <c r="J540" s="212">
        <f>ROUND(I540*H540,2)</f>
        <v>0</v>
      </c>
      <c r="K540" s="208" t="s">
        <v>19</v>
      </c>
      <c r="L540" s="46"/>
      <c r="M540" s="213" t="s">
        <v>19</v>
      </c>
      <c r="N540" s="214" t="s">
        <v>43</v>
      </c>
      <c r="O540" s="86"/>
      <c r="P540" s="215">
        <f>O540*H540</f>
        <v>0</v>
      </c>
      <c r="Q540" s="215">
        <v>0</v>
      </c>
      <c r="R540" s="215">
        <f>Q540*H540</f>
        <v>0</v>
      </c>
      <c r="S540" s="215">
        <v>0</v>
      </c>
      <c r="T540" s="216">
        <f>S540*H540</f>
        <v>0</v>
      </c>
      <c r="U540" s="40"/>
      <c r="V540" s="40"/>
      <c r="W540" s="40"/>
      <c r="X540" s="40"/>
      <c r="Y540" s="40"/>
      <c r="Z540" s="40"/>
      <c r="AA540" s="40"/>
      <c r="AB540" s="40"/>
      <c r="AC540" s="40"/>
      <c r="AD540" s="40"/>
      <c r="AE540" s="40"/>
      <c r="AR540" s="217" t="s">
        <v>281</v>
      </c>
      <c r="AT540" s="217" t="s">
        <v>119</v>
      </c>
      <c r="AU540" s="217" t="s">
        <v>81</v>
      </c>
      <c r="AY540" s="19" t="s">
        <v>116</v>
      </c>
      <c r="BE540" s="218">
        <f>IF(N540="základní",J540,0)</f>
        <v>0</v>
      </c>
      <c r="BF540" s="218">
        <f>IF(N540="snížená",J540,0)</f>
        <v>0</v>
      </c>
      <c r="BG540" s="218">
        <f>IF(N540="zákl. přenesená",J540,0)</f>
        <v>0</v>
      </c>
      <c r="BH540" s="218">
        <f>IF(N540="sníž. přenesená",J540,0)</f>
        <v>0</v>
      </c>
      <c r="BI540" s="218">
        <f>IF(N540="nulová",J540,0)</f>
        <v>0</v>
      </c>
      <c r="BJ540" s="19" t="s">
        <v>79</v>
      </c>
      <c r="BK540" s="218">
        <f>ROUND(I540*H540,2)</f>
        <v>0</v>
      </c>
      <c r="BL540" s="19" t="s">
        <v>281</v>
      </c>
      <c r="BM540" s="217" t="s">
        <v>820</v>
      </c>
    </row>
    <row r="541" s="2" customFormat="1" ht="16.5" customHeight="1">
      <c r="A541" s="40"/>
      <c r="B541" s="41"/>
      <c r="C541" s="206" t="s">
        <v>821</v>
      </c>
      <c r="D541" s="206" t="s">
        <v>119</v>
      </c>
      <c r="E541" s="207" t="s">
        <v>822</v>
      </c>
      <c r="F541" s="208" t="s">
        <v>823</v>
      </c>
      <c r="G541" s="209" t="s">
        <v>122</v>
      </c>
      <c r="H541" s="210">
        <v>1</v>
      </c>
      <c r="I541" s="211"/>
      <c r="J541" s="212">
        <f>ROUND(I541*H541,2)</f>
        <v>0</v>
      </c>
      <c r="K541" s="208" t="s">
        <v>19</v>
      </c>
      <c r="L541" s="46"/>
      <c r="M541" s="213" t="s">
        <v>19</v>
      </c>
      <c r="N541" s="214" t="s">
        <v>43</v>
      </c>
      <c r="O541" s="86"/>
      <c r="P541" s="215">
        <f>O541*H541</f>
        <v>0</v>
      </c>
      <c r="Q541" s="215">
        <v>0</v>
      </c>
      <c r="R541" s="215">
        <f>Q541*H541</f>
        <v>0</v>
      </c>
      <c r="S541" s="215">
        <v>0</v>
      </c>
      <c r="T541" s="216">
        <f>S541*H541</f>
        <v>0</v>
      </c>
      <c r="U541" s="40"/>
      <c r="V541" s="40"/>
      <c r="W541" s="40"/>
      <c r="X541" s="40"/>
      <c r="Y541" s="40"/>
      <c r="Z541" s="40"/>
      <c r="AA541" s="40"/>
      <c r="AB541" s="40"/>
      <c r="AC541" s="40"/>
      <c r="AD541" s="40"/>
      <c r="AE541" s="40"/>
      <c r="AR541" s="217" t="s">
        <v>281</v>
      </c>
      <c r="AT541" s="217" t="s">
        <v>119</v>
      </c>
      <c r="AU541" s="217" t="s">
        <v>81</v>
      </c>
      <c r="AY541" s="19" t="s">
        <v>116</v>
      </c>
      <c r="BE541" s="218">
        <f>IF(N541="základní",J541,0)</f>
        <v>0</v>
      </c>
      <c r="BF541" s="218">
        <f>IF(N541="snížená",J541,0)</f>
        <v>0</v>
      </c>
      <c r="BG541" s="218">
        <f>IF(N541="zákl. přenesená",J541,0)</f>
        <v>0</v>
      </c>
      <c r="BH541" s="218">
        <f>IF(N541="sníž. přenesená",J541,0)</f>
        <v>0</v>
      </c>
      <c r="BI541" s="218">
        <f>IF(N541="nulová",J541,0)</f>
        <v>0</v>
      </c>
      <c r="BJ541" s="19" t="s">
        <v>79</v>
      </c>
      <c r="BK541" s="218">
        <f>ROUND(I541*H541,2)</f>
        <v>0</v>
      </c>
      <c r="BL541" s="19" t="s">
        <v>281</v>
      </c>
      <c r="BM541" s="217" t="s">
        <v>824</v>
      </c>
    </row>
    <row r="542" s="2" customFormat="1" ht="24.15" customHeight="1">
      <c r="A542" s="40"/>
      <c r="B542" s="41"/>
      <c r="C542" s="206" t="s">
        <v>825</v>
      </c>
      <c r="D542" s="206" t="s">
        <v>119</v>
      </c>
      <c r="E542" s="207" t="s">
        <v>826</v>
      </c>
      <c r="F542" s="208" t="s">
        <v>827</v>
      </c>
      <c r="G542" s="209" t="s">
        <v>790</v>
      </c>
      <c r="H542" s="284"/>
      <c r="I542" s="211"/>
      <c r="J542" s="212">
        <f>ROUND(I542*H542,2)</f>
        <v>0</v>
      </c>
      <c r="K542" s="208" t="s">
        <v>196</v>
      </c>
      <c r="L542" s="46"/>
      <c r="M542" s="213" t="s">
        <v>19</v>
      </c>
      <c r="N542" s="214" t="s">
        <v>43</v>
      </c>
      <c r="O542" s="86"/>
      <c r="P542" s="215">
        <f>O542*H542</f>
        <v>0</v>
      </c>
      <c r="Q542" s="215">
        <v>0</v>
      </c>
      <c r="R542" s="215">
        <f>Q542*H542</f>
        <v>0</v>
      </c>
      <c r="S542" s="215">
        <v>0</v>
      </c>
      <c r="T542" s="216">
        <f>S542*H542</f>
        <v>0</v>
      </c>
      <c r="U542" s="40"/>
      <c r="V542" s="40"/>
      <c r="W542" s="40"/>
      <c r="X542" s="40"/>
      <c r="Y542" s="40"/>
      <c r="Z542" s="40"/>
      <c r="AA542" s="40"/>
      <c r="AB542" s="40"/>
      <c r="AC542" s="40"/>
      <c r="AD542" s="40"/>
      <c r="AE542" s="40"/>
      <c r="AR542" s="217" t="s">
        <v>281</v>
      </c>
      <c r="AT542" s="217" t="s">
        <v>119</v>
      </c>
      <c r="AU542" s="217" t="s">
        <v>81</v>
      </c>
      <c r="AY542" s="19" t="s">
        <v>116</v>
      </c>
      <c r="BE542" s="218">
        <f>IF(N542="základní",J542,0)</f>
        <v>0</v>
      </c>
      <c r="BF542" s="218">
        <f>IF(N542="snížená",J542,0)</f>
        <v>0</v>
      </c>
      <c r="BG542" s="218">
        <f>IF(N542="zákl. přenesená",J542,0)</f>
        <v>0</v>
      </c>
      <c r="BH542" s="218">
        <f>IF(N542="sníž. přenesená",J542,0)</f>
        <v>0</v>
      </c>
      <c r="BI542" s="218">
        <f>IF(N542="nulová",J542,0)</f>
        <v>0</v>
      </c>
      <c r="BJ542" s="19" t="s">
        <v>79</v>
      </c>
      <c r="BK542" s="218">
        <f>ROUND(I542*H542,2)</f>
        <v>0</v>
      </c>
      <c r="BL542" s="19" t="s">
        <v>281</v>
      </c>
      <c r="BM542" s="217" t="s">
        <v>828</v>
      </c>
    </row>
    <row r="543" s="2" customFormat="1">
      <c r="A543" s="40"/>
      <c r="B543" s="41"/>
      <c r="C543" s="42"/>
      <c r="D543" s="224" t="s">
        <v>187</v>
      </c>
      <c r="E543" s="42"/>
      <c r="F543" s="225" t="s">
        <v>829</v>
      </c>
      <c r="G543" s="42"/>
      <c r="H543" s="42"/>
      <c r="I543" s="226"/>
      <c r="J543" s="42"/>
      <c r="K543" s="42"/>
      <c r="L543" s="46"/>
      <c r="M543" s="227"/>
      <c r="N543" s="228"/>
      <c r="O543" s="86"/>
      <c r="P543" s="86"/>
      <c r="Q543" s="86"/>
      <c r="R543" s="86"/>
      <c r="S543" s="86"/>
      <c r="T543" s="87"/>
      <c r="U543" s="40"/>
      <c r="V543" s="40"/>
      <c r="W543" s="40"/>
      <c r="X543" s="40"/>
      <c r="Y543" s="40"/>
      <c r="Z543" s="40"/>
      <c r="AA543" s="40"/>
      <c r="AB543" s="40"/>
      <c r="AC543" s="40"/>
      <c r="AD543" s="40"/>
      <c r="AE543" s="40"/>
      <c r="AT543" s="19" t="s">
        <v>187</v>
      </c>
      <c r="AU543" s="19" t="s">
        <v>81</v>
      </c>
    </row>
    <row r="544" s="2" customFormat="1">
      <c r="A544" s="40"/>
      <c r="B544" s="41"/>
      <c r="C544" s="42"/>
      <c r="D544" s="229" t="s">
        <v>189</v>
      </c>
      <c r="E544" s="42"/>
      <c r="F544" s="230" t="s">
        <v>793</v>
      </c>
      <c r="G544" s="42"/>
      <c r="H544" s="42"/>
      <c r="I544" s="226"/>
      <c r="J544" s="42"/>
      <c r="K544" s="42"/>
      <c r="L544" s="46"/>
      <c r="M544" s="227"/>
      <c r="N544" s="228"/>
      <c r="O544" s="86"/>
      <c r="P544" s="86"/>
      <c r="Q544" s="86"/>
      <c r="R544" s="86"/>
      <c r="S544" s="86"/>
      <c r="T544" s="87"/>
      <c r="U544" s="40"/>
      <c r="V544" s="40"/>
      <c r="W544" s="40"/>
      <c r="X544" s="40"/>
      <c r="Y544" s="40"/>
      <c r="Z544" s="40"/>
      <c r="AA544" s="40"/>
      <c r="AB544" s="40"/>
      <c r="AC544" s="40"/>
      <c r="AD544" s="40"/>
      <c r="AE544" s="40"/>
      <c r="AT544" s="19" t="s">
        <v>189</v>
      </c>
      <c r="AU544" s="19" t="s">
        <v>81</v>
      </c>
    </row>
    <row r="545" s="12" customFormat="1" ht="22.8" customHeight="1">
      <c r="A545" s="12"/>
      <c r="B545" s="190"/>
      <c r="C545" s="191"/>
      <c r="D545" s="192" t="s">
        <v>71</v>
      </c>
      <c r="E545" s="204" t="s">
        <v>830</v>
      </c>
      <c r="F545" s="204" t="s">
        <v>831</v>
      </c>
      <c r="G545" s="191"/>
      <c r="H545" s="191"/>
      <c r="I545" s="194"/>
      <c r="J545" s="205">
        <f>BK545</f>
        <v>0</v>
      </c>
      <c r="K545" s="191"/>
      <c r="L545" s="196"/>
      <c r="M545" s="197"/>
      <c r="N545" s="198"/>
      <c r="O545" s="198"/>
      <c r="P545" s="199">
        <f>SUM(P546:P580)</f>
        <v>0</v>
      </c>
      <c r="Q545" s="198"/>
      <c r="R545" s="199">
        <f>SUM(R546:R580)</f>
        <v>0.25374940000000001</v>
      </c>
      <c r="S545" s="198"/>
      <c r="T545" s="200">
        <f>SUM(T546:T580)</f>
        <v>0.31342250000000005</v>
      </c>
      <c r="U545" s="12"/>
      <c r="V545" s="12"/>
      <c r="W545" s="12"/>
      <c r="X545" s="12"/>
      <c r="Y545" s="12"/>
      <c r="Z545" s="12"/>
      <c r="AA545" s="12"/>
      <c r="AB545" s="12"/>
      <c r="AC545" s="12"/>
      <c r="AD545" s="12"/>
      <c r="AE545" s="12"/>
      <c r="AR545" s="201" t="s">
        <v>81</v>
      </c>
      <c r="AT545" s="202" t="s">
        <v>71</v>
      </c>
      <c r="AU545" s="202" t="s">
        <v>79</v>
      </c>
      <c r="AY545" s="201" t="s">
        <v>116</v>
      </c>
      <c r="BK545" s="203">
        <f>SUM(BK546:BK580)</f>
        <v>0</v>
      </c>
    </row>
    <row r="546" s="2" customFormat="1" ht="16.5" customHeight="1">
      <c r="A546" s="40"/>
      <c r="B546" s="41"/>
      <c r="C546" s="206" t="s">
        <v>832</v>
      </c>
      <c r="D546" s="206" t="s">
        <v>119</v>
      </c>
      <c r="E546" s="207" t="s">
        <v>833</v>
      </c>
      <c r="F546" s="208" t="s">
        <v>834</v>
      </c>
      <c r="G546" s="209" t="s">
        <v>250</v>
      </c>
      <c r="H546" s="210">
        <v>59.579999999999998</v>
      </c>
      <c r="I546" s="211"/>
      <c r="J546" s="212">
        <f>ROUND(I546*H546,2)</f>
        <v>0</v>
      </c>
      <c r="K546" s="208" t="s">
        <v>196</v>
      </c>
      <c r="L546" s="46"/>
      <c r="M546" s="213" t="s">
        <v>19</v>
      </c>
      <c r="N546" s="214" t="s">
        <v>43</v>
      </c>
      <c r="O546" s="86"/>
      <c r="P546" s="215">
        <f>O546*H546</f>
        <v>0</v>
      </c>
      <c r="Q546" s="215">
        <v>0</v>
      </c>
      <c r="R546" s="215">
        <f>Q546*H546</f>
        <v>0</v>
      </c>
      <c r="S546" s="215">
        <v>0.00167</v>
      </c>
      <c r="T546" s="216">
        <f>S546*H546</f>
        <v>0.099498600000000006</v>
      </c>
      <c r="U546" s="40"/>
      <c r="V546" s="40"/>
      <c r="W546" s="40"/>
      <c r="X546" s="40"/>
      <c r="Y546" s="40"/>
      <c r="Z546" s="40"/>
      <c r="AA546" s="40"/>
      <c r="AB546" s="40"/>
      <c r="AC546" s="40"/>
      <c r="AD546" s="40"/>
      <c r="AE546" s="40"/>
      <c r="AR546" s="217" t="s">
        <v>281</v>
      </c>
      <c r="AT546" s="217" t="s">
        <v>119</v>
      </c>
      <c r="AU546" s="217" t="s">
        <v>81</v>
      </c>
      <c r="AY546" s="19" t="s">
        <v>116</v>
      </c>
      <c r="BE546" s="218">
        <f>IF(N546="základní",J546,0)</f>
        <v>0</v>
      </c>
      <c r="BF546" s="218">
        <f>IF(N546="snížená",J546,0)</f>
        <v>0</v>
      </c>
      <c r="BG546" s="218">
        <f>IF(N546="zákl. přenesená",J546,0)</f>
        <v>0</v>
      </c>
      <c r="BH546" s="218">
        <f>IF(N546="sníž. přenesená",J546,0)</f>
        <v>0</v>
      </c>
      <c r="BI546" s="218">
        <f>IF(N546="nulová",J546,0)</f>
        <v>0</v>
      </c>
      <c r="BJ546" s="19" t="s">
        <v>79</v>
      </c>
      <c r="BK546" s="218">
        <f>ROUND(I546*H546,2)</f>
        <v>0</v>
      </c>
      <c r="BL546" s="19" t="s">
        <v>281</v>
      </c>
      <c r="BM546" s="217" t="s">
        <v>835</v>
      </c>
    </row>
    <row r="547" s="2" customFormat="1">
      <c r="A547" s="40"/>
      <c r="B547" s="41"/>
      <c r="C547" s="42"/>
      <c r="D547" s="224" t="s">
        <v>187</v>
      </c>
      <c r="E547" s="42"/>
      <c r="F547" s="225" t="s">
        <v>836</v>
      </c>
      <c r="G547" s="42"/>
      <c r="H547" s="42"/>
      <c r="I547" s="226"/>
      <c r="J547" s="42"/>
      <c r="K547" s="42"/>
      <c r="L547" s="46"/>
      <c r="M547" s="227"/>
      <c r="N547" s="228"/>
      <c r="O547" s="86"/>
      <c r="P547" s="86"/>
      <c r="Q547" s="86"/>
      <c r="R547" s="86"/>
      <c r="S547" s="86"/>
      <c r="T547" s="87"/>
      <c r="U547" s="40"/>
      <c r="V547" s="40"/>
      <c r="W547" s="40"/>
      <c r="X547" s="40"/>
      <c r="Y547" s="40"/>
      <c r="Z547" s="40"/>
      <c r="AA547" s="40"/>
      <c r="AB547" s="40"/>
      <c r="AC547" s="40"/>
      <c r="AD547" s="40"/>
      <c r="AE547" s="40"/>
      <c r="AT547" s="19" t="s">
        <v>187</v>
      </c>
      <c r="AU547" s="19" t="s">
        <v>81</v>
      </c>
    </row>
    <row r="548" s="14" customFormat="1">
      <c r="A548" s="14"/>
      <c r="B548" s="241"/>
      <c r="C548" s="242"/>
      <c r="D548" s="229" t="s">
        <v>191</v>
      </c>
      <c r="E548" s="243" t="s">
        <v>19</v>
      </c>
      <c r="F548" s="244" t="s">
        <v>837</v>
      </c>
      <c r="G548" s="242"/>
      <c r="H548" s="245">
        <v>2</v>
      </c>
      <c r="I548" s="246"/>
      <c r="J548" s="242"/>
      <c r="K548" s="242"/>
      <c r="L548" s="247"/>
      <c r="M548" s="248"/>
      <c r="N548" s="249"/>
      <c r="O548" s="249"/>
      <c r="P548" s="249"/>
      <c r="Q548" s="249"/>
      <c r="R548" s="249"/>
      <c r="S548" s="249"/>
      <c r="T548" s="250"/>
      <c r="U548" s="14"/>
      <c r="V548" s="14"/>
      <c r="W548" s="14"/>
      <c r="X548" s="14"/>
      <c r="Y548" s="14"/>
      <c r="Z548" s="14"/>
      <c r="AA548" s="14"/>
      <c r="AB548" s="14"/>
      <c r="AC548" s="14"/>
      <c r="AD548" s="14"/>
      <c r="AE548" s="14"/>
      <c r="AT548" s="251" t="s">
        <v>191</v>
      </c>
      <c r="AU548" s="251" t="s">
        <v>81</v>
      </c>
      <c r="AV548" s="14" t="s">
        <v>81</v>
      </c>
      <c r="AW548" s="14" t="s">
        <v>33</v>
      </c>
      <c r="AX548" s="14" t="s">
        <v>72</v>
      </c>
      <c r="AY548" s="251" t="s">
        <v>116</v>
      </c>
    </row>
    <row r="549" s="14" customFormat="1">
      <c r="A549" s="14"/>
      <c r="B549" s="241"/>
      <c r="C549" s="242"/>
      <c r="D549" s="229" t="s">
        <v>191</v>
      </c>
      <c r="E549" s="243" t="s">
        <v>19</v>
      </c>
      <c r="F549" s="244" t="s">
        <v>838</v>
      </c>
      <c r="G549" s="242"/>
      <c r="H549" s="245">
        <v>2.0800000000000001</v>
      </c>
      <c r="I549" s="246"/>
      <c r="J549" s="242"/>
      <c r="K549" s="242"/>
      <c r="L549" s="247"/>
      <c r="M549" s="248"/>
      <c r="N549" s="249"/>
      <c r="O549" s="249"/>
      <c r="P549" s="249"/>
      <c r="Q549" s="249"/>
      <c r="R549" s="249"/>
      <c r="S549" s="249"/>
      <c r="T549" s="250"/>
      <c r="U549" s="14"/>
      <c r="V549" s="14"/>
      <c r="W549" s="14"/>
      <c r="X549" s="14"/>
      <c r="Y549" s="14"/>
      <c r="Z549" s="14"/>
      <c r="AA549" s="14"/>
      <c r="AB549" s="14"/>
      <c r="AC549" s="14"/>
      <c r="AD549" s="14"/>
      <c r="AE549" s="14"/>
      <c r="AT549" s="251" t="s">
        <v>191</v>
      </c>
      <c r="AU549" s="251" t="s">
        <v>81</v>
      </c>
      <c r="AV549" s="14" t="s">
        <v>81</v>
      </c>
      <c r="AW549" s="14" t="s">
        <v>33</v>
      </c>
      <c r="AX549" s="14" t="s">
        <v>72</v>
      </c>
      <c r="AY549" s="251" t="s">
        <v>116</v>
      </c>
    </row>
    <row r="550" s="14" customFormat="1">
      <c r="A550" s="14"/>
      <c r="B550" s="241"/>
      <c r="C550" s="242"/>
      <c r="D550" s="229" t="s">
        <v>191</v>
      </c>
      <c r="E550" s="243" t="s">
        <v>19</v>
      </c>
      <c r="F550" s="244" t="s">
        <v>839</v>
      </c>
      <c r="G550" s="242"/>
      <c r="H550" s="245">
        <v>4.4000000000000004</v>
      </c>
      <c r="I550" s="246"/>
      <c r="J550" s="242"/>
      <c r="K550" s="242"/>
      <c r="L550" s="247"/>
      <c r="M550" s="248"/>
      <c r="N550" s="249"/>
      <c r="O550" s="249"/>
      <c r="P550" s="249"/>
      <c r="Q550" s="249"/>
      <c r="R550" s="249"/>
      <c r="S550" s="249"/>
      <c r="T550" s="250"/>
      <c r="U550" s="14"/>
      <c r="V550" s="14"/>
      <c r="W550" s="14"/>
      <c r="X550" s="14"/>
      <c r="Y550" s="14"/>
      <c r="Z550" s="14"/>
      <c r="AA550" s="14"/>
      <c r="AB550" s="14"/>
      <c r="AC550" s="14"/>
      <c r="AD550" s="14"/>
      <c r="AE550" s="14"/>
      <c r="AT550" s="251" t="s">
        <v>191</v>
      </c>
      <c r="AU550" s="251" t="s">
        <v>81</v>
      </c>
      <c r="AV550" s="14" t="s">
        <v>81</v>
      </c>
      <c r="AW550" s="14" t="s">
        <v>33</v>
      </c>
      <c r="AX550" s="14" t="s">
        <v>72</v>
      </c>
      <c r="AY550" s="251" t="s">
        <v>116</v>
      </c>
    </row>
    <row r="551" s="14" customFormat="1">
      <c r="A551" s="14"/>
      <c r="B551" s="241"/>
      <c r="C551" s="242"/>
      <c r="D551" s="229" t="s">
        <v>191</v>
      </c>
      <c r="E551" s="243" t="s">
        <v>19</v>
      </c>
      <c r="F551" s="244" t="s">
        <v>840</v>
      </c>
      <c r="G551" s="242"/>
      <c r="H551" s="245">
        <v>0.80000000000000004</v>
      </c>
      <c r="I551" s="246"/>
      <c r="J551" s="242"/>
      <c r="K551" s="242"/>
      <c r="L551" s="247"/>
      <c r="M551" s="248"/>
      <c r="N551" s="249"/>
      <c r="O551" s="249"/>
      <c r="P551" s="249"/>
      <c r="Q551" s="249"/>
      <c r="R551" s="249"/>
      <c r="S551" s="249"/>
      <c r="T551" s="250"/>
      <c r="U551" s="14"/>
      <c r="V551" s="14"/>
      <c r="W551" s="14"/>
      <c r="X551" s="14"/>
      <c r="Y551" s="14"/>
      <c r="Z551" s="14"/>
      <c r="AA551" s="14"/>
      <c r="AB551" s="14"/>
      <c r="AC551" s="14"/>
      <c r="AD551" s="14"/>
      <c r="AE551" s="14"/>
      <c r="AT551" s="251" t="s">
        <v>191</v>
      </c>
      <c r="AU551" s="251" t="s">
        <v>81</v>
      </c>
      <c r="AV551" s="14" t="s">
        <v>81</v>
      </c>
      <c r="AW551" s="14" t="s">
        <v>33</v>
      </c>
      <c r="AX551" s="14" t="s">
        <v>72</v>
      </c>
      <c r="AY551" s="251" t="s">
        <v>116</v>
      </c>
    </row>
    <row r="552" s="14" customFormat="1">
      <c r="A552" s="14"/>
      <c r="B552" s="241"/>
      <c r="C552" s="242"/>
      <c r="D552" s="229" t="s">
        <v>191</v>
      </c>
      <c r="E552" s="243" t="s">
        <v>19</v>
      </c>
      <c r="F552" s="244" t="s">
        <v>841</v>
      </c>
      <c r="G552" s="242"/>
      <c r="H552" s="245">
        <v>9</v>
      </c>
      <c r="I552" s="246"/>
      <c r="J552" s="242"/>
      <c r="K552" s="242"/>
      <c r="L552" s="247"/>
      <c r="M552" s="248"/>
      <c r="N552" s="249"/>
      <c r="O552" s="249"/>
      <c r="P552" s="249"/>
      <c r="Q552" s="249"/>
      <c r="R552" s="249"/>
      <c r="S552" s="249"/>
      <c r="T552" s="250"/>
      <c r="U552" s="14"/>
      <c r="V552" s="14"/>
      <c r="W552" s="14"/>
      <c r="X552" s="14"/>
      <c r="Y552" s="14"/>
      <c r="Z552" s="14"/>
      <c r="AA552" s="14"/>
      <c r="AB552" s="14"/>
      <c r="AC552" s="14"/>
      <c r="AD552" s="14"/>
      <c r="AE552" s="14"/>
      <c r="AT552" s="251" t="s">
        <v>191</v>
      </c>
      <c r="AU552" s="251" t="s">
        <v>81</v>
      </c>
      <c r="AV552" s="14" t="s">
        <v>81</v>
      </c>
      <c r="AW552" s="14" t="s">
        <v>33</v>
      </c>
      <c r="AX552" s="14" t="s">
        <v>72</v>
      </c>
      <c r="AY552" s="251" t="s">
        <v>116</v>
      </c>
    </row>
    <row r="553" s="14" customFormat="1">
      <c r="A553" s="14"/>
      <c r="B553" s="241"/>
      <c r="C553" s="242"/>
      <c r="D553" s="229" t="s">
        <v>191</v>
      </c>
      <c r="E553" s="243" t="s">
        <v>19</v>
      </c>
      <c r="F553" s="244" t="s">
        <v>623</v>
      </c>
      <c r="G553" s="242"/>
      <c r="H553" s="245">
        <v>2.1000000000000001</v>
      </c>
      <c r="I553" s="246"/>
      <c r="J553" s="242"/>
      <c r="K553" s="242"/>
      <c r="L553" s="247"/>
      <c r="M553" s="248"/>
      <c r="N553" s="249"/>
      <c r="O553" s="249"/>
      <c r="P553" s="249"/>
      <c r="Q553" s="249"/>
      <c r="R553" s="249"/>
      <c r="S553" s="249"/>
      <c r="T553" s="250"/>
      <c r="U553" s="14"/>
      <c r="V553" s="14"/>
      <c r="W553" s="14"/>
      <c r="X553" s="14"/>
      <c r="Y553" s="14"/>
      <c r="Z553" s="14"/>
      <c r="AA553" s="14"/>
      <c r="AB553" s="14"/>
      <c r="AC553" s="14"/>
      <c r="AD553" s="14"/>
      <c r="AE553" s="14"/>
      <c r="AT553" s="251" t="s">
        <v>191</v>
      </c>
      <c r="AU553" s="251" t="s">
        <v>81</v>
      </c>
      <c r="AV553" s="14" t="s">
        <v>81</v>
      </c>
      <c r="AW553" s="14" t="s">
        <v>33</v>
      </c>
      <c r="AX553" s="14" t="s">
        <v>72</v>
      </c>
      <c r="AY553" s="251" t="s">
        <v>116</v>
      </c>
    </row>
    <row r="554" s="14" customFormat="1">
      <c r="A554" s="14"/>
      <c r="B554" s="241"/>
      <c r="C554" s="242"/>
      <c r="D554" s="229" t="s">
        <v>191</v>
      </c>
      <c r="E554" s="243" t="s">
        <v>19</v>
      </c>
      <c r="F554" s="244" t="s">
        <v>842</v>
      </c>
      <c r="G554" s="242"/>
      <c r="H554" s="245">
        <v>27.600000000000001</v>
      </c>
      <c r="I554" s="246"/>
      <c r="J554" s="242"/>
      <c r="K554" s="242"/>
      <c r="L554" s="247"/>
      <c r="M554" s="248"/>
      <c r="N554" s="249"/>
      <c r="O554" s="249"/>
      <c r="P554" s="249"/>
      <c r="Q554" s="249"/>
      <c r="R554" s="249"/>
      <c r="S554" s="249"/>
      <c r="T554" s="250"/>
      <c r="U554" s="14"/>
      <c r="V554" s="14"/>
      <c r="W554" s="14"/>
      <c r="X554" s="14"/>
      <c r="Y554" s="14"/>
      <c r="Z554" s="14"/>
      <c r="AA554" s="14"/>
      <c r="AB554" s="14"/>
      <c r="AC554" s="14"/>
      <c r="AD554" s="14"/>
      <c r="AE554" s="14"/>
      <c r="AT554" s="251" t="s">
        <v>191</v>
      </c>
      <c r="AU554" s="251" t="s">
        <v>81</v>
      </c>
      <c r="AV554" s="14" t="s">
        <v>81</v>
      </c>
      <c r="AW554" s="14" t="s">
        <v>33</v>
      </c>
      <c r="AX554" s="14" t="s">
        <v>72</v>
      </c>
      <c r="AY554" s="251" t="s">
        <v>116</v>
      </c>
    </row>
    <row r="555" s="14" customFormat="1">
      <c r="A555" s="14"/>
      <c r="B555" s="241"/>
      <c r="C555" s="242"/>
      <c r="D555" s="229" t="s">
        <v>191</v>
      </c>
      <c r="E555" s="243" t="s">
        <v>19</v>
      </c>
      <c r="F555" s="244" t="s">
        <v>843</v>
      </c>
      <c r="G555" s="242"/>
      <c r="H555" s="245">
        <v>9.8000000000000007</v>
      </c>
      <c r="I555" s="246"/>
      <c r="J555" s="242"/>
      <c r="K555" s="242"/>
      <c r="L555" s="247"/>
      <c r="M555" s="248"/>
      <c r="N555" s="249"/>
      <c r="O555" s="249"/>
      <c r="P555" s="249"/>
      <c r="Q555" s="249"/>
      <c r="R555" s="249"/>
      <c r="S555" s="249"/>
      <c r="T555" s="250"/>
      <c r="U555" s="14"/>
      <c r="V555" s="14"/>
      <c r="W555" s="14"/>
      <c r="X555" s="14"/>
      <c r="Y555" s="14"/>
      <c r="Z555" s="14"/>
      <c r="AA555" s="14"/>
      <c r="AB555" s="14"/>
      <c r="AC555" s="14"/>
      <c r="AD555" s="14"/>
      <c r="AE555" s="14"/>
      <c r="AT555" s="251" t="s">
        <v>191</v>
      </c>
      <c r="AU555" s="251" t="s">
        <v>81</v>
      </c>
      <c r="AV555" s="14" t="s">
        <v>81</v>
      </c>
      <c r="AW555" s="14" t="s">
        <v>33</v>
      </c>
      <c r="AX555" s="14" t="s">
        <v>72</v>
      </c>
      <c r="AY555" s="251" t="s">
        <v>116</v>
      </c>
    </row>
    <row r="556" s="14" customFormat="1">
      <c r="A556" s="14"/>
      <c r="B556" s="241"/>
      <c r="C556" s="242"/>
      <c r="D556" s="229" t="s">
        <v>191</v>
      </c>
      <c r="E556" s="243" t="s">
        <v>19</v>
      </c>
      <c r="F556" s="244" t="s">
        <v>844</v>
      </c>
      <c r="G556" s="242"/>
      <c r="H556" s="245">
        <v>1.8</v>
      </c>
      <c r="I556" s="246"/>
      <c r="J556" s="242"/>
      <c r="K556" s="242"/>
      <c r="L556" s="247"/>
      <c r="M556" s="248"/>
      <c r="N556" s="249"/>
      <c r="O556" s="249"/>
      <c r="P556" s="249"/>
      <c r="Q556" s="249"/>
      <c r="R556" s="249"/>
      <c r="S556" s="249"/>
      <c r="T556" s="250"/>
      <c r="U556" s="14"/>
      <c r="V556" s="14"/>
      <c r="W556" s="14"/>
      <c r="X556" s="14"/>
      <c r="Y556" s="14"/>
      <c r="Z556" s="14"/>
      <c r="AA556" s="14"/>
      <c r="AB556" s="14"/>
      <c r="AC556" s="14"/>
      <c r="AD556" s="14"/>
      <c r="AE556" s="14"/>
      <c r="AT556" s="251" t="s">
        <v>191</v>
      </c>
      <c r="AU556" s="251" t="s">
        <v>81</v>
      </c>
      <c r="AV556" s="14" t="s">
        <v>81</v>
      </c>
      <c r="AW556" s="14" t="s">
        <v>33</v>
      </c>
      <c r="AX556" s="14" t="s">
        <v>72</v>
      </c>
      <c r="AY556" s="251" t="s">
        <v>116</v>
      </c>
    </row>
    <row r="557" s="15" customFormat="1">
      <c r="A557" s="15"/>
      <c r="B557" s="262"/>
      <c r="C557" s="263"/>
      <c r="D557" s="229" t="s">
        <v>191</v>
      </c>
      <c r="E557" s="264" t="s">
        <v>19</v>
      </c>
      <c r="F557" s="265" t="s">
        <v>275</v>
      </c>
      <c r="G557" s="263"/>
      <c r="H557" s="266">
        <v>59.579999999999998</v>
      </c>
      <c r="I557" s="267"/>
      <c r="J557" s="263"/>
      <c r="K557" s="263"/>
      <c r="L557" s="268"/>
      <c r="M557" s="269"/>
      <c r="N557" s="270"/>
      <c r="O557" s="270"/>
      <c r="P557" s="270"/>
      <c r="Q557" s="270"/>
      <c r="R557" s="270"/>
      <c r="S557" s="270"/>
      <c r="T557" s="271"/>
      <c r="U557" s="15"/>
      <c r="V557" s="15"/>
      <c r="W557" s="15"/>
      <c r="X557" s="15"/>
      <c r="Y557" s="15"/>
      <c r="Z557" s="15"/>
      <c r="AA557" s="15"/>
      <c r="AB557" s="15"/>
      <c r="AC557" s="15"/>
      <c r="AD557" s="15"/>
      <c r="AE557" s="15"/>
      <c r="AT557" s="272" t="s">
        <v>191</v>
      </c>
      <c r="AU557" s="272" t="s">
        <v>81</v>
      </c>
      <c r="AV557" s="15" t="s">
        <v>135</v>
      </c>
      <c r="AW557" s="15" t="s">
        <v>33</v>
      </c>
      <c r="AX557" s="15" t="s">
        <v>79</v>
      </c>
      <c r="AY557" s="272" t="s">
        <v>116</v>
      </c>
    </row>
    <row r="558" s="2" customFormat="1" ht="16.5" customHeight="1">
      <c r="A558" s="40"/>
      <c r="B558" s="41"/>
      <c r="C558" s="206" t="s">
        <v>845</v>
      </c>
      <c r="D558" s="206" t="s">
        <v>119</v>
      </c>
      <c r="E558" s="207" t="s">
        <v>846</v>
      </c>
      <c r="F558" s="208" t="s">
        <v>847</v>
      </c>
      <c r="G558" s="209" t="s">
        <v>250</v>
      </c>
      <c r="H558" s="210">
        <v>95.930000000000007</v>
      </c>
      <c r="I558" s="211"/>
      <c r="J558" s="212">
        <f>ROUND(I558*H558,2)</f>
        <v>0</v>
      </c>
      <c r="K558" s="208" t="s">
        <v>196</v>
      </c>
      <c r="L558" s="46"/>
      <c r="M558" s="213" t="s">
        <v>19</v>
      </c>
      <c r="N558" s="214" t="s">
        <v>43</v>
      </c>
      <c r="O558" s="86"/>
      <c r="P558" s="215">
        <f>O558*H558</f>
        <v>0</v>
      </c>
      <c r="Q558" s="215">
        <v>0</v>
      </c>
      <c r="R558" s="215">
        <f>Q558*H558</f>
        <v>0</v>
      </c>
      <c r="S558" s="215">
        <v>0.0022300000000000002</v>
      </c>
      <c r="T558" s="216">
        <f>S558*H558</f>
        <v>0.21392390000000003</v>
      </c>
      <c r="U558" s="40"/>
      <c r="V558" s="40"/>
      <c r="W558" s="40"/>
      <c r="X558" s="40"/>
      <c r="Y558" s="40"/>
      <c r="Z558" s="40"/>
      <c r="AA558" s="40"/>
      <c r="AB558" s="40"/>
      <c r="AC558" s="40"/>
      <c r="AD558" s="40"/>
      <c r="AE558" s="40"/>
      <c r="AR558" s="217" t="s">
        <v>281</v>
      </c>
      <c r="AT558" s="217" t="s">
        <v>119</v>
      </c>
      <c r="AU558" s="217" t="s">
        <v>81</v>
      </c>
      <c r="AY558" s="19" t="s">
        <v>116</v>
      </c>
      <c r="BE558" s="218">
        <f>IF(N558="základní",J558,0)</f>
        <v>0</v>
      </c>
      <c r="BF558" s="218">
        <f>IF(N558="snížená",J558,0)</f>
        <v>0</v>
      </c>
      <c r="BG558" s="218">
        <f>IF(N558="zákl. přenesená",J558,0)</f>
        <v>0</v>
      </c>
      <c r="BH558" s="218">
        <f>IF(N558="sníž. přenesená",J558,0)</f>
        <v>0</v>
      </c>
      <c r="BI558" s="218">
        <f>IF(N558="nulová",J558,0)</f>
        <v>0</v>
      </c>
      <c r="BJ558" s="19" t="s">
        <v>79</v>
      </c>
      <c r="BK558" s="218">
        <f>ROUND(I558*H558,2)</f>
        <v>0</v>
      </c>
      <c r="BL558" s="19" t="s">
        <v>281</v>
      </c>
      <c r="BM558" s="217" t="s">
        <v>848</v>
      </c>
    </row>
    <row r="559" s="2" customFormat="1">
      <c r="A559" s="40"/>
      <c r="B559" s="41"/>
      <c r="C559" s="42"/>
      <c r="D559" s="224" t="s">
        <v>187</v>
      </c>
      <c r="E559" s="42"/>
      <c r="F559" s="225" t="s">
        <v>849</v>
      </c>
      <c r="G559" s="42"/>
      <c r="H559" s="42"/>
      <c r="I559" s="226"/>
      <c r="J559" s="42"/>
      <c r="K559" s="42"/>
      <c r="L559" s="46"/>
      <c r="M559" s="227"/>
      <c r="N559" s="228"/>
      <c r="O559" s="86"/>
      <c r="P559" s="86"/>
      <c r="Q559" s="86"/>
      <c r="R559" s="86"/>
      <c r="S559" s="86"/>
      <c r="T559" s="87"/>
      <c r="U559" s="40"/>
      <c r="V559" s="40"/>
      <c r="W559" s="40"/>
      <c r="X559" s="40"/>
      <c r="Y559" s="40"/>
      <c r="Z559" s="40"/>
      <c r="AA559" s="40"/>
      <c r="AB559" s="40"/>
      <c r="AC559" s="40"/>
      <c r="AD559" s="40"/>
      <c r="AE559" s="40"/>
      <c r="AT559" s="19" t="s">
        <v>187</v>
      </c>
      <c r="AU559" s="19" t="s">
        <v>81</v>
      </c>
    </row>
    <row r="560" s="13" customFormat="1">
      <c r="A560" s="13"/>
      <c r="B560" s="231"/>
      <c r="C560" s="232"/>
      <c r="D560" s="229" t="s">
        <v>191</v>
      </c>
      <c r="E560" s="233" t="s">
        <v>19</v>
      </c>
      <c r="F560" s="234" t="s">
        <v>850</v>
      </c>
      <c r="G560" s="232"/>
      <c r="H560" s="233" t="s">
        <v>19</v>
      </c>
      <c r="I560" s="235"/>
      <c r="J560" s="232"/>
      <c r="K560" s="232"/>
      <c r="L560" s="236"/>
      <c r="M560" s="237"/>
      <c r="N560" s="238"/>
      <c r="O560" s="238"/>
      <c r="P560" s="238"/>
      <c r="Q560" s="238"/>
      <c r="R560" s="238"/>
      <c r="S560" s="238"/>
      <c r="T560" s="239"/>
      <c r="U560" s="13"/>
      <c r="V560" s="13"/>
      <c r="W560" s="13"/>
      <c r="X560" s="13"/>
      <c r="Y560" s="13"/>
      <c r="Z560" s="13"/>
      <c r="AA560" s="13"/>
      <c r="AB560" s="13"/>
      <c r="AC560" s="13"/>
      <c r="AD560" s="13"/>
      <c r="AE560" s="13"/>
      <c r="AT560" s="240" t="s">
        <v>191</v>
      </c>
      <c r="AU560" s="240" t="s">
        <v>81</v>
      </c>
      <c r="AV560" s="13" t="s">
        <v>79</v>
      </c>
      <c r="AW560" s="13" t="s">
        <v>33</v>
      </c>
      <c r="AX560" s="13" t="s">
        <v>72</v>
      </c>
      <c r="AY560" s="240" t="s">
        <v>116</v>
      </c>
    </row>
    <row r="561" s="14" customFormat="1">
      <c r="A561" s="14"/>
      <c r="B561" s="241"/>
      <c r="C561" s="242"/>
      <c r="D561" s="229" t="s">
        <v>191</v>
      </c>
      <c r="E561" s="243" t="s">
        <v>19</v>
      </c>
      <c r="F561" s="244" t="s">
        <v>786</v>
      </c>
      <c r="G561" s="242"/>
      <c r="H561" s="245">
        <v>95.930000000000007</v>
      </c>
      <c r="I561" s="246"/>
      <c r="J561" s="242"/>
      <c r="K561" s="242"/>
      <c r="L561" s="247"/>
      <c r="M561" s="248"/>
      <c r="N561" s="249"/>
      <c r="O561" s="249"/>
      <c r="P561" s="249"/>
      <c r="Q561" s="249"/>
      <c r="R561" s="249"/>
      <c r="S561" s="249"/>
      <c r="T561" s="250"/>
      <c r="U561" s="14"/>
      <c r="V561" s="14"/>
      <c r="W561" s="14"/>
      <c r="X561" s="14"/>
      <c r="Y561" s="14"/>
      <c r="Z561" s="14"/>
      <c r="AA561" s="14"/>
      <c r="AB561" s="14"/>
      <c r="AC561" s="14"/>
      <c r="AD561" s="14"/>
      <c r="AE561" s="14"/>
      <c r="AT561" s="251" t="s">
        <v>191</v>
      </c>
      <c r="AU561" s="251" t="s">
        <v>81</v>
      </c>
      <c r="AV561" s="14" t="s">
        <v>81</v>
      </c>
      <c r="AW561" s="14" t="s">
        <v>33</v>
      </c>
      <c r="AX561" s="14" t="s">
        <v>79</v>
      </c>
      <c r="AY561" s="251" t="s">
        <v>116</v>
      </c>
    </row>
    <row r="562" s="2" customFormat="1" ht="16.5" customHeight="1">
      <c r="A562" s="40"/>
      <c r="B562" s="41"/>
      <c r="C562" s="206" t="s">
        <v>851</v>
      </c>
      <c r="D562" s="206" t="s">
        <v>119</v>
      </c>
      <c r="E562" s="207" t="s">
        <v>852</v>
      </c>
      <c r="F562" s="208" t="s">
        <v>853</v>
      </c>
      <c r="G562" s="209" t="s">
        <v>250</v>
      </c>
      <c r="H562" s="210">
        <v>57.305</v>
      </c>
      <c r="I562" s="211"/>
      <c r="J562" s="212">
        <f>ROUND(I562*H562,2)</f>
        <v>0</v>
      </c>
      <c r="K562" s="208" t="s">
        <v>196</v>
      </c>
      <c r="L562" s="46"/>
      <c r="M562" s="213" t="s">
        <v>19</v>
      </c>
      <c r="N562" s="214" t="s">
        <v>43</v>
      </c>
      <c r="O562" s="86"/>
      <c r="P562" s="215">
        <f>O562*H562</f>
        <v>0</v>
      </c>
      <c r="Q562" s="215">
        <v>0.00108</v>
      </c>
      <c r="R562" s="215">
        <f>Q562*H562</f>
        <v>0.061889399999999997</v>
      </c>
      <c r="S562" s="215">
        <v>0</v>
      </c>
      <c r="T562" s="216">
        <f>S562*H562</f>
        <v>0</v>
      </c>
      <c r="U562" s="40"/>
      <c r="V562" s="40"/>
      <c r="W562" s="40"/>
      <c r="X562" s="40"/>
      <c r="Y562" s="40"/>
      <c r="Z562" s="40"/>
      <c r="AA562" s="40"/>
      <c r="AB562" s="40"/>
      <c r="AC562" s="40"/>
      <c r="AD562" s="40"/>
      <c r="AE562" s="40"/>
      <c r="AR562" s="217" t="s">
        <v>281</v>
      </c>
      <c r="AT562" s="217" t="s">
        <v>119</v>
      </c>
      <c r="AU562" s="217" t="s">
        <v>81</v>
      </c>
      <c r="AY562" s="19" t="s">
        <v>116</v>
      </c>
      <c r="BE562" s="218">
        <f>IF(N562="základní",J562,0)</f>
        <v>0</v>
      </c>
      <c r="BF562" s="218">
        <f>IF(N562="snížená",J562,0)</f>
        <v>0</v>
      </c>
      <c r="BG562" s="218">
        <f>IF(N562="zákl. přenesená",J562,0)</f>
        <v>0</v>
      </c>
      <c r="BH562" s="218">
        <f>IF(N562="sníž. přenesená",J562,0)</f>
        <v>0</v>
      </c>
      <c r="BI562" s="218">
        <f>IF(N562="nulová",J562,0)</f>
        <v>0</v>
      </c>
      <c r="BJ562" s="19" t="s">
        <v>79</v>
      </c>
      <c r="BK562" s="218">
        <f>ROUND(I562*H562,2)</f>
        <v>0</v>
      </c>
      <c r="BL562" s="19" t="s">
        <v>281</v>
      </c>
      <c r="BM562" s="217" t="s">
        <v>854</v>
      </c>
    </row>
    <row r="563" s="2" customFormat="1">
      <c r="A563" s="40"/>
      <c r="B563" s="41"/>
      <c r="C563" s="42"/>
      <c r="D563" s="224" t="s">
        <v>187</v>
      </c>
      <c r="E563" s="42"/>
      <c r="F563" s="225" t="s">
        <v>855</v>
      </c>
      <c r="G563" s="42"/>
      <c r="H563" s="42"/>
      <c r="I563" s="226"/>
      <c r="J563" s="42"/>
      <c r="K563" s="42"/>
      <c r="L563" s="46"/>
      <c r="M563" s="227"/>
      <c r="N563" s="228"/>
      <c r="O563" s="86"/>
      <c r="P563" s="86"/>
      <c r="Q563" s="86"/>
      <c r="R563" s="86"/>
      <c r="S563" s="86"/>
      <c r="T563" s="87"/>
      <c r="U563" s="40"/>
      <c r="V563" s="40"/>
      <c r="W563" s="40"/>
      <c r="X563" s="40"/>
      <c r="Y563" s="40"/>
      <c r="Z563" s="40"/>
      <c r="AA563" s="40"/>
      <c r="AB563" s="40"/>
      <c r="AC563" s="40"/>
      <c r="AD563" s="40"/>
      <c r="AE563" s="40"/>
      <c r="AT563" s="19" t="s">
        <v>187</v>
      </c>
      <c r="AU563" s="19" t="s">
        <v>81</v>
      </c>
    </row>
    <row r="564" s="14" customFormat="1">
      <c r="A564" s="14"/>
      <c r="B564" s="241"/>
      <c r="C564" s="242"/>
      <c r="D564" s="229" t="s">
        <v>191</v>
      </c>
      <c r="E564" s="243" t="s">
        <v>19</v>
      </c>
      <c r="F564" s="244" t="s">
        <v>856</v>
      </c>
      <c r="G564" s="242"/>
      <c r="H564" s="245">
        <v>25.199999999999999</v>
      </c>
      <c r="I564" s="246"/>
      <c r="J564" s="242"/>
      <c r="K564" s="242"/>
      <c r="L564" s="247"/>
      <c r="M564" s="248"/>
      <c r="N564" s="249"/>
      <c r="O564" s="249"/>
      <c r="P564" s="249"/>
      <c r="Q564" s="249"/>
      <c r="R564" s="249"/>
      <c r="S564" s="249"/>
      <c r="T564" s="250"/>
      <c r="U564" s="14"/>
      <c r="V564" s="14"/>
      <c r="W564" s="14"/>
      <c r="X564" s="14"/>
      <c r="Y564" s="14"/>
      <c r="Z564" s="14"/>
      <c r="AA564" s="14"/>
      <c r="AB564" s="14"/>
      <c r="AC564" s="14"/>
      <c r="AD564" s="14"/>
      <c r="AE564" s="14"/>
      <c r="AT564" s="251" t="s">
        <v>191</v>
      </c>
      <c r="AU564" s="251" t="s">
        <v>81</v>
      </c>
      <c r="AV564" s="14" t="s">
        <v>81</v>
      </c>
      <c r="AW564" s="14" t="s">
        <v>33</v>
      </c>
      <c r="AX564" s="14" t="s">
        <v>72</v>
      </c>
      <c r="AY564" s="251" t="s">
        <v>116</v>
      </c>
    </row>
    <row r="565" s="14" customFormat="1">
      <c r="A565" s="14"/>
      <c r="B565" s="241"/>
      <c r="C565" s="242"/>
      <c r="D565" s="229" t="s">
        <v>191</v>
      </c>
      <c r="E565" s="243" t="s">
        <v>19</v>
      </c>
      <c r="F565" s="244" t="s">
        <v>843</v>
      </c>
      <c r="G565" s="242"/>
      <c r="H565" s="245">
        <v>9.8000000000000007</v>
      </c>
      <c r="I565" s="246"/>
      <c r="J565" s="242"/>
      <c r="K565" s="242"/>
      <c r="L565" s="247"/>
      <c r="M565" s="248"/>
      <c r="N565" s="249"/>
      <c r="O565" s="249"/>
      <c r="P565" s="249"/>
      <c r="Q565" s="249"/>
      <c r="R565" s="249"/>
      <c r="S565" s="249"/>
      <c r="T565" s="250"/>
      <c r="U565" s="14"/>
      <c r="V565" s="14"/>
      <c r="W565" s="14"/>
      <c r="X565" s="14"/>
      <c r="Y565" s="14"/>
      <c r="Z565" s="14"/>
      <c r="AA565" s="14"/>
      <c r="AB565" s="14"/>
      <c r="AC565" s="14"/>
      <c r="AD565" s="14"/>
      <c r="AE565" s="14"/>
      <c r="AT565" s="251" t="s">
        <v>191</v>
      </c>
      <c r="AU565" s="251" t="s">
        <v>81</v>
      </c>
      <c r="AV565" s="14" t="s">
        <v>81</v>
      </c>
      <c r="AW565" s="14" t="s">
        <v>33</v>
      </c>
      <c r="AX565" s="14" t="s">
        <v>72</v>
      </c>
      <c r="AY565" s="251" t="s">
        <v>116</v>
      </c>
    </row>
    <row r="566" s="14" customFormat="1">
      <c r="A566" s="14"/>
      <c r="B566" s="241"/>
      <c r="C566" s="242"/>
      <c r="D566" s="229" t="s">
        <v>191</v>
      </c>
      <c r="E566" s="243" t="s">
        <v>19</v>
      </c>
      <c r="F566" s="244" t="s">
        <v>841</v>
      </c>
      <c r="G566" s="242"/>
      <c r="H566" s="245">
        <v>9</v>
      </c>
      <c r="I566" s="246"/>
      <c r="J566" s="242"/>
      <c r="K566" s="242"/>
      <c r="L566" s="247"/>
      <c r="M566" s="248"/>
      <c r="N566" s="249"/>
      <c r="O566" s="249"/>
      <c r="P566" s="249"/>
      <c r="Q566" s="249"/>
      <c r="R566" s="249"/>
      <c r="S566" s="249"/>
      <c r="T566" s="250"/>
      <c r="U566" s="14"/>
      <c r="V566" s="14"/>
      <c r="W566" s="14"/>
      <c r="X566" s="14"/>
      <c r="Y566" s="14"/>
      <c r="Z566" s="14"/>
      <c r="AA566" s="14"/>
      <c r="AB566" s="14"/>
      <c r="AC566" s="14"/>
      <c r="AD566" s="14"/>
      <c r="AE566" s="14"/>
      <c r="AT566" s="251" t="s">
        <v>191</v>
      </c>
      <c r="AU566" s="251" t="s">
        <v>81</v>
      </c>
      <c r="AV566" s="14" t="s">
        <v>81</v>
      </c>
      <c r="AW566" s="14" t="s">
        <v>33</v>
      </c>
      <c r="AX566" s="14" t="s">
        <v>72</v>
      </c>
      <c r="AY566" s="251" t="s">
        <v>116</v>
      </c>
    </row>
    <row r="567" s="14" customFormat="1">
      <c r="A567" s="14"/>
      <c r="B567" s="241"/>
      <c r="C567" s="242"/>
      <c r="D567" s="229" t="s">
        <v>191</v>
      </c>
      <c r="E567" s="243" t="s">
        <v>19</v>
      </c>
      <c r="F567" s="244" t="s">
        <v>857</v>
      </c>
      <c r="G567" s="242"/>
      <c r="H567" s="245">
        <v>0.92500000000000004</v>
      </c>
      <c r="I567" s="246"/>
      <c r="J567" s="242"/>
      <c r="K567" s="242"/>
      <c r="L567" s="247"/>
      <c r="M567" s="248"/>
      <c r="N567" s="249"/>
      <c r="O567" s="249"/>
      <c r="P567" s="249"/>
      <c r="Q567" s="249"/>
      <c r="R567" s="249"/>
      <c r="S567" s="249"/>
      <c r="T567" s="250"/>
      <c r="U567" s="14"/>
      <c r="V567" s="14"/>
      <c r="W567" s="14"/>
      <c r="X567" s="14"/>
      <c r="Y567" s="14"/>
      <c r="Z567" s="14"/>
      <c r="AA567" s="14"/>
      <c r="AB567" s="14"/>
      <c r="AC567" s="14"/>
      <c r="AD567" s="14"/>
      <c r="AE567" s="14"/>
      <c r="AT567" s="251" t="s">
        <v>191</v>
      </c>
      <c r="AU567" s="251" t="s">
        <v>81</v>
      </c>
      <c r="AV567" s="14" t="s">
        <v>81</v>
      </c>
      <c r="AW567" s="14" t="s">
        <v>33</v>
      </c>
      <c r="AX567" s="14" t="s">
        <v>72</v>
      </c>
      <c r="AY567" s="251" t="s">
        <v>116</v>
      </c>
    </row>
    <row r="568" s="14" customFormat="1">
      <c r="A568" s="14"/>
      <c r="B568" s="241"/>
      <c r="C568" s="242"/>
      <c r="D568" s="229" t="s">
        <v>191</v>
      </c>
      <c r="E568" s="243" t="s">
        <v>19</v>
      </c>
      <c r="F568" s="244" t="s">
        <v>837</v>
      </c>
      <c r="G568" s="242"/>
      <c r="H568" s="245">
        <v>2</v>
      </c>
      <c r="I568" s="246"/>
      <c r="J568" s="242"/>
      <c r="K568" s="242"/>
      <c r="L568" s="247"/>
      <c r="M568" s="248"/>
      <c r="N568" s="249"/>
      <c r="O568" s="249"/>
      <c r="P568" s="249"/>
      <c r="Q568" s="249"/>
      <c r="R568" s="249"/>
      <c r="S568" s="249"/>
      <c r="T568" s="250"/>
      <c r="U568" s="14"/>
      <c r="V568" s="14"/>
      <c r="W568" s="14"/>
      <c r="X568" s="14"/>
      <c r="Y568" s="14"/>
      <c r="Z568" s="14"/>
      <c r="AA568" s="14"/>
      <c r="AB568" s="14"/>
      <c r="AC568" s="14"/>
      <c r="AD568" s="14"/>
      <c r="AE568" s="14"/>
      <c r="AT568" s="251" t="s">
        <v>191</v>
      </c>
      <c r="AU568" s="251" t="s">
        <v>81</v>
      </c>
      <c r="AV568" s="14" t="s">
        <v>81</v>
      </c>
      <c r="AW568" s="14" t="s">
        <v>33</v>
      </c>
      <c r="AX568" s="14" t="s">
        <v>72</v>
      </c>
      <c r="AY568" s="251" t="s">
        <v>116</v>
      </c>
    </row>
    <row r="569" s="14" customFormat="1">
      <c r="A569" s="14"/>
      <c r="B569" s="241"/>
      <c r="C569" s="242"/>
      <c r="D569" s="229" t="s">
        <v>191</v>
      </c>
      <c r="E569" s="243" t="s">
        <v>19</v>
      </c>
      <c r="F569" s="244" t="s">
        <v>838</v>
      </c>
      <c r="G569" s="242"/>
      <c r="H569" s="245">
        <v>2.0800000000000001</v>
      </c>
      <c r="I569" s="246"/>
      <c r="J569" s="242"/>
      <c r="K569" s="242"/>
      <c r="L569" s="247"/>
      <c r="M569" s="248"/>
      <c r="N569" s="249"/>
      <c r="O569" s="249"/>
      <c r="P569" s="249"/>
      <c r="Q569" s="249"/>
      <c r="R569" s="249"/>
      <c r="S569" s="249"/>
      <c r="T569" s="250"/>
      <c r="U569" s="14"/>
      <c r="V569" s="14"/>
      <c r="W569" s="14"/>
      <c r="X569" s="14"/>
      <c r="Y569" s="14"/>
      <c r="Z569" s="14"/>
      <c r="AA569" s="14"/>
      <c r="AB569" s="14"/>
      <c r="AC569" s="14"/>
      <c r="AD569" s="14"/>
      <c r="AE569" s="14"/>
      <c r="AT569" s="251" t="s">
        <v>191</v>
      </c>
      <c r="AU569" s="251" t="s">
        <v>81</v>
      </c>
      <c r="AV569" s="14" t="s">
        <v>81</v>
      </c>
      <c r="AW569" s="14" t="s">
        <v>33</v>
      </c>
      <c r="AX569" s="14" t="s">
        <v>72</v>
      </c>
      <c r="AY569" s="251" t="s">
        <v>116</v>
      </c>
    </row>
    <row r="570" s="14" customFormat="1">
      <c r="A570" s="14"/>
      <c r="B570" s="241"/>
      <c r="C570" s="242"/>
      <c r="D570" s="229" t="s">
        <v>191</v>
      </c>
      <c r="E570" s="243" t="s">
        <v>19</v>
      </c>
      <c r="F570" s="244" t="s">
        <v>839</v>
      </c>
      <c r="G570" s="242"/>
      <c r="H570" s="245">
        <v>4.4000000000000004</v>
      </c>
      <c r="I570" s="246"/>
      <c r="J570" s="242"/>
      <c r="K570" s="242"/>
      <c r="L570" s="247"/>
      <c r="M570" s="248"/>
      <c r="N570" s="249"/>
      <c r="O570" s="249"/>
      <c r="P570" s="249"/>
      <c r="Q570" s="249"/>
      <c r="R570" s="249"/>
      <c r="S570" s="249"/>
      <c r="T570" s="250"/>
      <c r="U570" s="14"/>
      <c r="V570" s="14"/>
      <c r="W570" s="14"/>
      <c r="X570" s="14"/>
      <c r="Y570" s="14"/>
      <c r="Z570" s="14"/>
      <c r="AA570" s="14"/>
      <c r="AB570" s="14"/>
      <c r="AC570" s="14"/>
      <c r="AD570" s="14"/>
      <c r="AE570" s="14"/>
      <c r="AT570" s="251" t="s">
        <v>191</v>
      </c>
      <c r="AU570" s="251" t="s">
        <v>81</v>
      </c>
      <c r="AV570" s="14" t="s">
        <v>81</v>
      </c>
      <c r="AW570" s="14" t="s">
        <v>33</v>
      </c>
      <c r="AX570" s="14" t="s">
        <v>72</v>
      </c>
      <c r="AY570" s="251" t="s">
        <v>116</v>
      </c>
    </row>
    <row r="571" s="14" customFormat="1">
      <c r="A571" s="14"/>
      <c r="B571" s="241"/>
      <c r="C571" s="242"/>
      <c r="D571" s="229" t="s">
        <v>191</v>
      </c>
      <c r="E571" s="243" t="s">
        <v>19</v>
      </c>
      <c r="F571" s="244" t="s">
        <v>844</v>
      </c>
      <c r="G571" s="242"/>
      <c r="H571" s="245">
        <v>1.8</v>
      </c>
      <c r="I571" s="246"/>
      <c r="J571" s="242"/>
      <c r="K571" s="242"/>
      <c r="L571" s="247"/>
      <c r="M571" s="248"/>
      <c r="N571" s="249"/>
      <c r="O571" s="249"/>
      <c r="P571" s="249"/>
      <c r="Q571" s="249"/>
      <c r="R571" s="249"/>
      <c r="S571" s="249"/>
      <c r="T571" s="250"/>
      <c r="U571" s="14"/>
      <c r="V571" s="14"/>
      <c r="W571" s="14"/>
      <c r="X571" s="14"/>
      <c r="Y571" s="14"/>
      <c r="Z571" s="14"/>
      <c r="AA571" s="14"/>
      <c r="AB571" s="14"/>
      <c r="AC571" s="14"/>
      <c r="AD571" s="14"/>
      <c r="AE571" s="14"/>
      <c r="AT571" s="251" t="s">
        <v>191</v>
      </c>
      <c r="AU571" s="251" t="s">
        <v>81</v>
      </c>
      <c r="AV571" s="14" t="s">
        <v>81</v>
      </c>
      <c r="AW571" s="14" t="s">
        <v>33</v>
      </c>
      <c r="AX571" s="14" t="s">
        <v>72</v>
      </c>
      <c r="AY571" s="251" t="s">
        <v>116</v>
      </c>
    </row>
    <row r="572" s="14" customFormat="1">
      <c r="A572" s="14"/>
      <c r="B572" s="241"/>
      <c r="C572" s="242"/>
      <c r="D572" s="229" t="s">
        <v>191</v>
      </c>
      <c r="E572" s="243" t="s">
        <v>19</v>
      </c>
      <c r="F572" s="244" t="s">
        <v>623</v>
      </c>
      <c r="G572" s="242"/>
      <c r="H572" s="245">
        <v>2.1000000000000001</v>
      </c>
      <c r="I572" s="246"/>
      <c r="J572" s="242"/>
      <c r="K572" s="242"/>
      <c r="L572" s="247"/>
      <c r="M572" s="248"/>
      <c r="N572" s="249"/>
      <c r="O572" s="249"/>
      <c r="P572" s="249"/>
      <c r="Q572" s="249"/>
      <c r="R572" s="249"/>
      <c r="S572" s="249"/>
      <c r="T572" s="250"/>
      <c r="U572" s="14"/>
      <c r="V572" s="14"/>
      <c r="W572" s="14"/>
      <c r="X572" s="14"/>
      <c r="Y572" s="14"/>
      <c r="Z572" s="14"/>
      <c r="AA572" s="14"/>
      <c r="AB572" s="14"/>
      <c r="AC572" s="14"/>
      <c r="AD572" s="14"/>
      <c r="AE572" s="14"/>
      <c r="AT572" s="251" t="s">
        <v>191</v>
      </c>
      <c r="AU572" s="251" t="s">
        <v>81</v>
      </c>
      <c r="AV572" s="14" t="s">
        <v>81</v>
      </c>
      <c r="AW572" s="14" t="s">
        <v>33</v>
      </c>
      <c r="AX572" s="14" t="s">
        <v>72</v>
      </c>
      <c r="AY572" s="251" t="s">
        <v>116</v>
      </c>
    </row>
    <row r="573" s="15" customFormat="1">
      <c r="A573" s="15"/>
      <c r="B573" s="262"/>
      <c r="C573" s="263"/>
      <c r="D573" s="229" t="s">
        <v>191</v>
      </c>
      <c r="E573" s="264" t="s">
        <v>19</v>
      </c>
      <c r="F573" s="265" t="s">
        <v>275</v>
      </c>
      <c r="G573" s="263"/>
      <c r="H573" s="266">
        <v>57.304999999999993</v>
      </c>
      <c r="I573" s="267"/>
      <c r="J573" s="263"/>
      <c r="K573" s="263"/>
      <c r="L573" s="268"/>
      <c r="M573" s="269"/>
      <c r="N573" s="270"/>
      <c r="O573" s="270"/>
      <c r="P573" s="270"/>
      <c r="Q573" s="270"/>
      <c r="R573" s="270"/>
      <c r="S573" s="270"/>
      <c r="T573" s="271"/>
      <c r="U573" s="15"/>
      <c r="V573" s="15"/>
      <c r="W573" s="15"/>
      <c r="X573" s="15"/>
      <c r="Y573" s="15"/>
      <c r="Z573" s="15"/>
      <c r="AA573" s="15"/>
      <c r="AB573" s="15"/>
      <c r="AC573" s="15"/>
      <c r="AD573" s="15"/>
      <c r="AE573" s="15"/>
      <c r="AT573" s="272" t="s">
        <v>191</v>
      </c>
      <c r="AU573" s="272" t="s">
        <v>81</v>
      </c>
      <c r="AV573" s="15" t="s">
        <v>135</v>
      </c>
      <c r="AW573" s="15" t="s">
        <v>33</v>
      </c>
      <c r="AX573" s="15" t="s">
        <v>79</v>
      </c>
      <c r="AY573" s="272" t="s">
        <v>116</v>
      </c>
    </row>
    <row r="574" s="2" customFormat="1" ht="24.15" customHeight="1">
      <c r="A574" s="40"/>
      <c r="B574" s="41"/>
      <c r="C574" s="206" t="s">
        <v>858</v>
      </c>
      <c r="D574" s="206" t="s">
        <v>119</v>
      </c>
      <c r="E574" s="207" t="s">
        <v>859</v>
      </c>
      <c r="F574" s="208" t="s">
        <v>860</v>
      </c>
      <c r="G574" s="209" t="s">
        <v>250</v>
      </c>
      <c r="H574" s="210">
        <v>95.930000000000007</v>
      </c>
      <c r="I574" s="211"/>
      <c r="J574" s="212">
        <f>ROUND(I574*H574,2)</f>
        <v>0</v>
      </c>
      <c r="K574" s="208" t="s">
        <v>19</v>
      </c>
      <c r="L574" s="46"/>
      <c r="M574" s="213" t="s">
        <v>19</v>
      </c>
      <c r="N574" s="214" t="s">
        <v>43</v>
      </c>
      <c r="O574" s="86"/>
      <c r="P574" s="215">
        <f>O574*H574</f>
        <v>0</v>
      </c>
      <c r="Q574" s="215">
        <v>0.002</v>
      </c>
      <c r="R574" s="215">
        <f>Q574*H574</f>
        <v>0.19186000000000003</v>
      </c>
      <c r="S574" s="215">
        <v>0</v>
      </c>
      <c r="T574" s="216">
        <f>S574*H574</f>
        <v>0</v>
      </c>
      <c r="U574" s="40"/>
      <c r="V574" s="40"/>
      <c r="W574" s="40"/>
      <c r="X574" s="40"/>
      <c r="Y574" s="40"/>
      <c r="Z574" s="40"/>
      <c r="AA574" s="40"/>
      <c r="AB574" s="40"/>
      <c r="AC574" s="40"/>
      <c r="AD574" s="40"/>
      <c r="AE574" s="40"/>
      <c r="AR574" s="217" t="s">
        <v>281</v>
      </c>
      <c r="AT574" s="217" t="s">
        <v>119</v>
      </c>
      <c r="AU574" s="217" t="s">
        <v>81</v>
      </c>
      <c r="AY574" s="19" t="s">
        <v>116</v>
      </c>
      <c r="BE574" s="218">
        <f>IF(N574="základní",J574,0)</f>
        <v>0</v>
      </c>
      <c r="BF574" s="218">
        <f>IF(N574="snížená",J574,0)</f>
        <v>0</v>
      </c>
      <c r="BG574" s="218">
        <f>IF(N574="zákl. přenesená",J574,0)</f>
        <v>0</v>
      </c>
      <c r="BH574" s="218">
        <f>IF(N574="sníž. přenesená",J574,0)</f>
        <v>0</v>
      </c>
      <c r="BI574" s="218">
        <f>IF(N574="nulová",J574,0)</f>
        <v>0</v>
      </c>
      <c r="BJ574" s="19" t="s">
        <v>79</v>
      </c>
      <c r="BK574" s="218">
        <f>ROUND(I574*H574,2)</f>
        <v>0</v>
      </c>
      <c r="BL574" s="19" t="s">
        <v>281</v>
      </c>
      <c r="BM574" s="217" t="s">
        <v>861</v>
      </c>
    </row>
    <row r="575" s="2" customFormat="1">
      <c r="A575" s="40"/>
      <c r="B575" s="41"/>
      <c r="C575" s="42"/>
      <c r="D575" s="229" t="s">
        <v>189</v>
      </c>
      <c r="E575" s="42"/>
      <c r="F575" s="230" t="s">
        <v>862</v>
      </c>
      <c r="G575" s="42"/>
      <c r="H575" s="42"/>
      <c r="I575" s="226"/>
      <c r="J575" s="42"/>
      <c r="K575" s="42"/>
      <c r="L575" s="46"/>
      <c r="M575" s="227"/>
      <c r="N575" s="228"/>
      <c r="O575" s="86"/>
      <c r="P575" s="86"/>
      <c r="Q575" s="86"/>
      <c r="R575" s="86"/>
      <c r="S575" s="86"/>
      <c r="T575" s="87"/>
      <c r="U575" s="40"/>
      <c r="V575" s="40"/>
      <c r="W575" s="40"/>
      <c r="X575" s="40"/>
      <c r="Y575" s="40"/>
      <c r="Z575" s="40"/>
      <c r="AA575" s="40"/>
      <c r="AB575" s="40"/>
      <c r="AC575" s="40"/>
      <c r="AD575" s="40"/>
      <c r="AE575" s="40"/>
      <c r="AT575" s="19" t="s">
        <v>189</v>
      </c>
      <c r="AU575" s="19" t="s">
        <v>81</v>
      </c>
    </row>
    <row r="576" s="2" customFormat="1" ht="16.5" customHeight="1">
      <c r="A576" s="40"/>
      <c r="B576" s="41"/>
      <c r="C576" s="206" t="s">
        <v>863</v>
      </c>
      <c r="D576" s="206" t="s">
        <v>119</v>
      </c>
      <c r="E576" s="207" t="s">
        <v>864</v>
      </c>
      <c r="F576" s="208" t="s">
        <v>865</v>
      </c>
      <c r="G576" s="209" t="s">
        <v>122</v>
      </c>
      <c r="H576" s="210">
        <v>1</v>
      </c>
      <c r="I576" s="211"/>
      <c r="J576" s="212">
        <f>ROUND(I576*H576,2)</f>
        <v>0</v>
      </c>
      <c r="K576" s="208" t="s">
        <v>19</v>
      </c>
      <c r="L576" s="46"/>
      <c r="M576" s="213" t="s">
        <v>19</v>
      </c>
      <c r="N576" s="214" t="s">
        <v>43</v>
      </c>
      <c r="O576" s="86"/>
      <c r="P576" s="215">
        <f>O576*H576</f>
        <v>0</v>
      </c>
      <c r="Q576" s="215">
        <v>0</v>
      </c>
      <c r="R576" s="215">
        <f>Q576*H576</f>
        <v>0</v>
      </c>
      <c r="S576" s="215">
        <v>0</v>
      </c>
      <c r="T576" s="216">
        <f>S576*H576</f>
        <v>0</v>
      </c>
      <c r="U576" s="40"/>
      <c r="V576" s="40"/>
      <c r="W576" s="40"/>
      <c r="X576" s="40"/>
      <c r="Y576" s="40"/>
      <c r="Z576" s="40"/>
      <c r="AA576" s="40"/>
      <c r="AB576" s="40"/>
      <c r="AC576" s="40"/>
      <c r="AD576" s="40"/>
      <c r="AE576" s="40"/>
      <c r="AR576" s="217" t="s">
        <v>281</v>
      </c>
      <c r="AT576" s="217" t="s">
        <v>119</v>
      </c>
      <c r="AU576" s="217" t="s">
        <v>81</v>
      </c>
      <c r="AY576" s="19" t="s">
        <v>116</v>
      </c>
      <c r="BE576" s="218">
        <f>IF(N576="základní",J576,0)</f>
        <v>0</v>
      </c>
      <c r="BF576" s="218">
        <f>IF(N576="snížená",J576,0)</f>
        <v>0</v>
      </c>
      <c r="BG576" s="218">
        <f>IF(N576="zákl. přenesená",J576,0)</f>
        <v>0</v>
      </c>
      <c r="BH576" s="218">
        <f>IF(N576="sníž. přenesená",J576,0)</f>
        <v>0</v>
      </c>
      <c r="BI576" s="218">
        <f>IF(N576="nulová",J576,0)</f>
        <v>0</v>
      </c>
      <c r="BJ576" s="19" t="s">
        <v>79</v>
      </c>
      <c r="BK576" s="218">
        <f>ROUND(I576*H576,2)</f>
        <v>0</v>
      </c>
      <c r="BL576" s="19" t="s">
        <v>281</v>
      </c>
      <c r="BM576" s="217" t="s">
        <v>866</v>
      </c>
    </row>
    <row r="577" s="2" customFormat="1" ht="24.15" customHeight="1">
      <c r="A577" s="40"/>
      <c r="B577" s="41"/>
      <c r="C577" s="206" t="s">
        <v>867</v>
      </c>
      <c r="D577" s="206" t="s">
        <v>119</v>
      </c>
      <c r="E577" s="207" t="s">
        <v>868</v>
      </c>
      <c r="F577" s="208" t="s">
        <v>869</v>
      </c>
      <c r="G577" s="209" t="s">
        <v>122</v>
      </c>
      <c r="H577" s="210">
        <v>1</v>
      </c>
      <c r="I577" s="211"/>
      <c r="J577" s="212">
        <f>ROUND(I577*H577,2)</f>
        <v>0</v>
      </c>
      <c r="K577" s="208" t="s">
        <v>19</v>
      </c>
      <c r="L577" s="46"/>
      <c r="M577" s="213" t="s">
        <v>19</v>
      </c>
      <c r="N577" s="214" t="s">
        <v>43</v>
      </c>
      <c r="O577" s="86"/>
      <c r="P577" s="215">
        <f>O577*H577</f>
        <v>0</v>
      </c>
      <c r="Q577" s="215">
        <v>0</v>
      </c>
      <c r="R577" s="215">
        <f>Q577*H577</f>
        <v>0</v>
      </c>
      <c r="S577" s="215">
        <v>0</v>
      </c>
      <c r="T577" s="216">
        <f>S577*H577</f>
        <v>0</v>
      </c>
      <c r="U577" s="40"/>
      <c r="V577" s="40"/>
      <c r="W577" s="40"/>
      <c r="X577" s="40"/>
      <c r="Y577" s="40"/>
      <c r="Z577" s="40"/>
      <c r="AA577" s="40"/>
      <c r="AB577" s="40"/>
      <c r="AC577" s="40"/>
      <c r="AD577" s="40"/>
      <c r="AE577" s="40"/>
      <c r="AR577" s="217" t="s">
        <v>281</v>
      </c>
      <c r="AT577" s="217" t="s">
        <v>119</v>
      </c>
      <c r="AU577" s="217" t="s">
        <v>81</v>
      </c>
      <c r="AY577" s="19" t="s">
        <v>116</v>
      </c>
      <c r="BE577" s="218">
        <f>IF(N577="základní",J577,0)</f>
        <v>0</v>
      </c>
      <c r="BF577" s="218">
        <f>IF(N577="snížená",J577,0)</f>
        <v>0</v>
      </c>
      <c r="BG577" s="218">
        <f>IF(N577="zákl. přenesená",J577,0)</f>
        <v>0</v>
      </c>
      <c r="BH577" s="218">
        <f>IF(N577="sníž. přenesená",J577,0)</f>
        <v>0</v>
      </c>
      <c r="BI577" s="218">
        <f>IF(N577="nulová",J577,0)</f>
        <v>0</v>
      </c>
      <c r="BJ577" s="19" t="s">
        <v>79</v>
      </c>
      <c r="BK577" s="218">
        <f>ROUND(I577*H577,2)</f>
        <v>0</v>
      </c>
      <c r="BL577" s="19" t="s">
        <v>281</v>
      </c>
      <c r="BM577" s="217" t="s">
        <v>870</v>
      </c>
    </row>
    <row r="578" s="2" customFormat="1" ht="24.15" customHeight="1">
      <c r="A578" s="40"/>
      <c r="B578" s="41"/>
      <c r="C578" s="206" t="s">
        <v>871</v>
      </c>
      <c r="D578" s="206" t="s">
        <v>119</v>
      </c>
      <c r="E578" s="207" t="s">
        <v>872</v>
      </c>
      <c r="F578" s="208" t="s">
        <v>873</v>
      </c>
      <c r="G578" s="209" t="s">
        <v>790</v>
      </c>
      <c r="H578" s="284"/>
      <c r="I578" s="211"/>
      <c r="J578" s="212">
        <f>ROUND(I578*H578,2)</f>
        <v>0</v>
      </c>
      <c r="K578" s="208" t="s">
        <v>196</v>
      </c>
      <c r="L578" s="46"/>
      <c r="M578" s="213" t="s">
        <v>19</v>
      </c>
      <c r="N578" s="214" t="s">
        <v>43</v>
      </c>
      <c r="O578" s="86"/>
      <c r="P578" s="215">
        <f>O578*H578</f>
        <v>0</v>
      </c>
      <c r="Q578" s="215">
        <v>0</v>
      </c>
      <c r="R578" s="215">
        <f>Q578*H578</f>
        <v>0</v>
      </c>
      <c r="S578" s="215">
        <v>0</v>
      </c>
      <c r="T578" s="216">
        <f>S578*H578</f>
        <v>0</v>
      </c>
      <c r="U578" s="40"/>
      <c r="V578" s="40"/>
      <c r="W578" s="40"/>
      <c r="X578" s="40"/>
      <c r="Y578" s="40"/>
      <c r="Z578" s="40"/>
      <c r="AA578" s="40"/>
      <c r="AB578" s="40"/>
      <c r="AC578" s="40"/>
      <c r="AD578" s="40"/>
      <c r="AE578" s="40"/>
      <c r="AR578" s="217" t="s">
        <v>281</v>
      </c>
      <c r="AT578" s="217" t="s">
        <v>119</v>
      </c>
      <c r="AU578" s="217" t="s">
        <v>81</v>
      </c>
      <c r="AY578" s="19" t="s">
        <v>116</v>
      </c>
      <c r="BE578" s="218">
        <f>IF(N578="základní",J578,0)</f>
        <v>0</v>
      </c>
      <c r="BF578" s="218">
        <f>IF(N578="snížená",J578,0)</f>
        <v>0</v>
      </c>
      <c r="BG578" s="218">
        <f>IF(N578="zákl. přenesená",J578,0)</f>
        <v>0</v>
      </c>
      <c r="BH578" s="218">
        <f>IF(N578="sníž. přenesená",J578,0)</f>
        <v>0</v>
      </c>
      <c r="BI578" s="218">
        <f>IF(N578="nulová",J578,0)</f>
        <v>0</v>
      </c>
      <c r="BJ578" s="19" t="s">
        <v>79</v>
      </c>
      <c r="BK578" s="218">
        <f>ROUND(I578*H578,2)</f>
        <v>0</v>
      </c>
      <c r="BL578" s="19" t="s">
        <v>281</v>
      </c>
      <c r="BM578" s="217" t="s">
        <v>874</v>
      </c>
    </row>
    <row r="579" s="2" customFormat="1">
      <c r="A579" s="40"/>
      <c r="B579" s="41"/>
      <c r="C579" s="42"/>
      <c r="D579" s="224" t="s">
        <v>187</v>
      </c>
      <c r="E579" s="42"/>
      <c r="F579" s="225" t="s">
        <v>875</v>
      </c>
      <c r="G579" s="42"/>
      <c r="H579" s="42"/>
      <c r="I579" s="226"/>
      <c r="J579" s="42"/>
      <c r="K579" s="42"/>
      <c r="L579" s="46"/>
      <c r="M579" s="227"/>
      <c r="N579" s="228"/>
      <c r="O579" s="86"/>
      <c r="P579" s="86"/>
      <c r="Q579" s="86"/>
      <c r="R579" s="86"/>
      <c r="S579" s="86"/>
      <c r="T579" s="87"/>
      <c r="U579" s="40"/>
      <c r="V579" s="40"/>
      <c r="W579" s="40"/>
      <c r="X579" s="40"/>
      <c r="Y579" s="40"/>
      <c r="Z579" s="40"/>
      <c r="AA579" s="40"/>
      <c r="AB579" s="40"/>
      <c r="AC579" s="40"/>
      <c r="AD579" s="40"/>
      <c r="AE579" s="40"/>
      <c r="AT579" s="19" t="s">
        <v>187</v>
      </c>
      <c r="AU579" s="19" t="s">
        <v>81</v>
      </c>
    </row>
    <row r="580" s="2" customFormat="1">
      <c r="A580" s="40"/>
      <c r="B580" s="41"/>
      <c r="C580" s="42"/>
      <c r="D580" s="229" t="s">
        <v>189</v>
      </c>
      <c r="E580" s="42"/>
      <c r="F580" s="230" t="s">
        <v>876</v>
      </c>
      <c r="G580" s="42"/>
      <c r="H580" s="42"/>
      <c r="I580" s="226"/>
      <c r="J580" s="42"/>
      <c r="K580" s="42"/>
      <c r="L580" s="46"/>
      <c r="M580" s="227"/>
      <c r="N580" s="228"/>
      <c r="O580" s="86"/>
      <c r="P580" s="86"/>
      <c r="Q580" s="86"/>
      <c r="R580" s="86"/>
      <c r="S580" s="86"/>
      <c r="T580" s="87"/>
      <c r="U580" s="40"/>
      <c r="V580" s="40"/>
      <c r="W580" s="40"/>
      <c r="X580" s="40"/>
      <c r="Y580" s="40"/>
      <c r="Z580" s="40"/>
      <c r="AA580" s="40"/>
      <c r="AB580" s="40"/>
      <c r="AC580" s="40"/>
      <c r="AD580" s="40"/>
      <c r="AE580" s="40"/>
      <c r="AT580" s="19" t="s">
        <v>189</v>
      </c>
      <c r="AU580" s="19" t="s">
        <v>81</v>
      </c>
    </row>
    <row r="581" s="12" customFormat="1" ht="22.8" customHeight="1">
      <c r="A581" s="12"/>
      <c r="B581" s="190"/>
      <c r="C581" s="191"/>
      <c r="D581" s="192" t="s">
        <v>71</v>
      </c>
      <c r="E581" s="204" t="s">
        <v>877</v>
      </c>
      <c r="F581" s="204" t="s">
        <v>878</v>
      </c>
      <c r="G581" s="191"/>
      <c r="H581" s="191"/>
      <c r="I581" s="194"/>
      <c r="J581" s="205">
        <f>BK581</f>
        <v>0</v>
      </c>
      <c r="K581" s="191"/>
      <c r="L581" s="196"/>
      <c r="M581" s="197"/>
      <c r="N581" s="198"/>
      <c r="O581" s="198"/>
      <c r="P581" s="199">
        <f>SUM(P582:P691)</f>
        <v>0</v>
      </c>
      <c r="Q581" s="198"/>
      <c r="R581" s="199">
        <f>SUM(R582:R691)</f>
        <v>0.81376280000000012</v>
      </c>
      <c r="S581" s="198"/>
      <c r="T581" s="200">
        <f>SUM(T582:T691)</f>
        <v>0.35799999999999998</v>
      </c>
      <c r="U581" s="12"/>
      <c r="V581" s="12"/>
      <c r="W581" s="12"/>
      <c r="X581" s="12"/>
      <c r="Y581" s="12"/>
      <c r="Z581" s="12"/>
      <c r="AA581" s="12"/>
      <c r="AB581" s="12"/>
      <c r="AC581" s="12"/>
      <c r="AD581" s="12"/>
      <c r="AE581" s="12"/>
      <c r="AR581" s="201" t="s">
        <v>81</v>
      </c>
      <c r="AT581" s="202" t="s">
        <v>71</v>
      </c>
      <c r="AU581" s="202" t="s">
        <v>79</v>
      </c>
      <c r="AY581" s="201" t="s">
        <v>116</v>
      </c>
      <c r="BK581" s="203">
        <f>SUM(BK582:BK691)</f>
        <v>0</v>
      </c>
    </row>
    <row r="582" s="2" customFormat="1" ht="16.5" customHeight="1">
      <c r="A582" s="40"/>
      <c r="B582" s="41"/>
      <c r="C582" s="206" t="s">
        <v>879</v>
      </c>
      <c r="D582" s="206" t="s">
        <v>119</v>
      </c>
      <c r="E582" s="207" t="s">
        <v>880</v>
      </c>
      <c r="F582" s="208" t="s">
        <v>881</v>
      </c>
      <c r="G582" s="209" t="s">
        <v>815</v>
      </c>
      <c r="H582" s="210">
        <v>4</v>
      </c>
      <c r="I582" s="211"/>
      <c r="J582" s="212">
        <f>ROUND(I582*H582,2)</f>
        <v>0</v>
      </c>
      <c r="K582" s="208" t="s">
        <v>196</v>
      </c>
      <c r="L582" s="46"/>
      <c r="M582" s="213" t="s">
        <v>19</v>
      </c>
      <c r="N582" s="214" t="s">
        <v>43</v>
      </c>
      <c r="O582" s="86"/>
      <c r="P582" s="215">
        <f>O582*H582</f>
        <v>0</v>
      </c>
      <c r="Q582" s="215">
        <v>0</v>
      </c>
      <c r="R582" s="215">
        <f>Q582*H582</f>
        <v>0</v>
      </c>
      <c r="S582" s="215">
        <v>0.028000000000000001</v>
      </c>
      <c r="T582" s="216">
        <f>S582*H582</f>
        <v>0.112</v>
      </c>
      <c r="U582" s="40"/>
      <c r="V582" s="40"/>
      <c r="W582" s="40"/>
      <c r="X582" s="40"/>
      <c r="Y582" s="40"/>
      <c r="Z582" s="40"/>
      <c r="AA582" s="40"/>
      <c r="AB582" s="40"/>
      <c r="AC582" s="40"/>
      <c r="AD582" s="40"/>
      <c r="AE582" s="40"/>
      <c r="AR582" s="217" t="s">
        <v>281</v>
      </c>
      <c r="AT582" s="217" t="s">
        <v>119</v>
      </c>
      <c r="AU582" s="217" t="s">
        <v>81</v>
      </c>
      <c r="AY582" s="19" t="s">
        <v>116</v>
      </c>
      <c r="BE582" s="218">
        <f>IF(N582="základní",J582,0)</f>
        <v>0</v>
      </c>
      <c r="BF582" s="218">
        <f>IF(N582="snížená",J582,0)</f>
        <v>0</v>
      </c>
      <c r="BG582" s="218">
        <f>IF(N582="zákl. přenesená",J582,0)</f>
        <v>0</v>
      </c>
      <c r="BH582" s="218">
        <f>IF(N582="sníž. přenesená",J582,0)</f>
        <v>0</v>
      </c>
      <c r="BI582" s="218">
        <f>IF(N582="nulová",J582,0)</f>
        <v>0</v>
      </c>
      <c r="BJ582" s="19" t="s">
        <v>79</v>
      </c>
      <c r="BK582" s="218">
        <f>ROUND(I582*H582,2)</f>
        <v>0</v>
      </c>
      <c r="BL582" s="19" t="s">
        <v>281</v>
      </c>
      <c r="BM582" s="217" t="s">
        <v>882</v>
      </c>
    </row>
    <row r="583" s="2" customFormat="1">
      <c r="A583" s="40"/>
      <c r="B583" s="41"/>
      <c r="C583" s="42"/>
      <c r="D583" s="224" t="s">
        <v>187</v>
      </c>
      <c r="E583" s="42"/>
      <c r="F583" s="225" t="s">
        <v>883</v>
      </c>
      <c r="G583" s="42"/>
      <c r="H583" s="42"/>
      <c r="I583" s="226"/>
      <c r="J583" s="42"/>
      <c r="K583" s="42"/>
      <c r="L583" s="46"/>
      <c r="M583" s="227"/>
      <c r="N583" s="228"/>
      <c r="O583" s="86"/>
      <c r="P583" s="86"/>
      <c r="Q583" s="86"/>
      <c r="R583" s="86"/>
      <c r="S583" s="86"/>
      <c r="T583" s="87"/>
      <c r="U583" s="40"/>
      <c r="V583" s="40"/>
      <c r="W583" s="40"/>
      <c r="X583" s="40"/>
      <c r="Y583" s="40"/>
      <c r="Z583" s="40"/>
      <c r="AA583" s="40"/>
      <c r="AB583" s="40"/>
      <c r="AC583" s="40"/>
      <c r="AD583" s="40"/>
      <c r="AE583" s="40"/>
      <c r="AT583" s="19" t="s">
        <v>187</v>
      </c>
      <c r="AU583" s="19" t="s">
        <v>81</v>
      </c>
    </row>
    <row r="584" s="2" customFormat="1">
      <c r="A584" s="40"/>
      <c r="B584" s="41"/>
      <c r="C584" s="42"/>
      <c r="D584" s="229" t="s">
        <v>189</v>
      </c>
      <c r="E584" s="42"/>
      <c r="F584" s="230" t="s">
        <v>884</v>
      </c>
      <c r="G584" s="42"/>
      <c r="H584" s="42"/>
      <c r="I584" s="226"/>
      <c r="J584" s="42"/>
      <c r="K584" s="42"/>
      <c r="L584" s="46"/>
      <c r="M584" s="227"/>
      <c r="N584" s="228"/>
      <c r="O584" s="86"/>
      <c r="P584" s="86"/>
      <c r="Q584" s="86"/>
      <c r="R584" s="86"/>
      <c r="S584" s="86"/>
      <c r="T584" s="87"/>
      <c r="U584" s="40"/>
      <c r="V584" s="40"/>
      <c r="W584" s="40"/>
      <c r="X584" s="40"/>
      <c r="Y584" s="40"/>
      <c r="Z584" s="40"/>
      <c r="AA584" s="40"/>
      <c r="AB584" s="40"/>
      <c r="AC584" s="40"/>
      <c r="AD584" s="40"/>
      <c r="AE584" s="40"/>
      <c r="AT584" s="19" t="s">
        <v>189</v>
      </c>
      <c r="AU584" s="19" t="s">
        <v>81</v>
      </c>
    </row>
    <row r="585" s="2" customFormat="1" ht="16.5" customHeight="1">
      <c r="A585" s="40"/>
      <c r="B585" s="41"/>
      <c r="C585" s="206" t="s">
        <v>885</v>
      </c>
      <c r="D585" s="206" t="s">
        <v>119</v>
      </c>
      <c r="E585" s="207" t="s">
        <v>886</v>
      </c>
      <c r="F585" s="208" t="s">
        <v>887</v>
      </c>
      <c r="G585" s="209" t="s">
        <v>815</v>
      </c>
      <c r="H585" s="210">
        <v>14</v>
      </c>
      <c r="I585" s="211"/>
      <c r="J585" s="212">
        <f>ROUND(I585*H585,2)</f>
        <v>0</v>
      </c>
      <c r="K585" s="208" t="s">
        <v>196</v>
      </c>
      <c r="L585" s="46"/>
      <c r="M585" s="213" t="s">
        <v>19</v>
      </c>
      <c r="N585" s="214" t="s">
        <v>43</v>
      </c>
      <c r="O585" s="86"/>
      <c r="P585" s="215">
        <f>O585*H585</f>
        <v>0</v>
      </c>
      <c r="Q585" s="215">
        <v>0</v>
      </c>
      <c r="R585" s="215">
        <f>Q585*H585</f>
        <v>0</v>
      </c>
      <c r="S585" s="215">
        <v>0.0030000000000000001</v>
      </c>
      <c r="T585" s="216">
        <f>S585*H585</f>
        <v>0.042000000000000003</v>
      </c>
      <c r="U585" s="40"/>
      <c r="V585" s="40"/>
      <c r="W585" s="40"/>
      <c r="X585" s="40"/>
      <c r="Y585" s="40"/>
      <c r="Z585" s="40"/>
      <c r="AA585" s="40"/>
      <c r="AB585" s="40"/>
      <c r="AC585" s="40"/>
      <c r="AD585" s="40"/>
      <c r="AE585" s="40"/>
      <c r="AR585" s="217" t="s">
        <v>281</v>
      </c>
      <c r="AT585" s="217" t="s">
        <v>119</v>
      </c>
      <c r="AU585" s="217" t="s">
        <v>81</v>
      </c>
      <c r="AY585" s="19" t="s">
        <v>116</v>
      </c>
      <c r="BE585" s="218">
        <f>IF(N585="základní",J585,0)</f>
        <v>0</v>
      </c>
      <c r="BF585" s="218">
        <f>IF(N585="snížená",J585,0)</f>
        <v>0</v>
      </c>
      <c r="BG585" s="218">
        <f>IF(N585="zákl. přenesená",J585,0)</f>
        <v>0</v>
      </c>
      <c r="BH585" s="218">
        <f>IF(N585="sníž. přenesená",J585,0)</f>
        <v>0</v>
      </c>
      <c r="BI585" s="218">
        <f>IF(N585="nulová",J585,0)</f>
        <v>0</v>
      </c>
      <c r="BJ585" s="19" t="s">
        <v>79</v>
      </c>
      <c r="BK585" s="218">
        <f>ROUND(I585*H585,2)</f>
        <v>0</v>
      </c>
      <c r="BL585" s="19" t="s">
        <v>281</v>
      </c>
      <c r="BM585" s="217" t="s">
        <v>888</v>
      </c>
    </row>
    <row r="586" s="2" customFormat="1">
      <c r="A586" s="40"/>
      <c r="B586" s="41"/>
      <c r="C586" s="42"/>
      <c r="D586" s="224" t="s">
        <v>187</v>
      </c>
      <c r="E586" s="42"/>
      <c r="F586" s="225" t="s">
        <v>889</v>
      </c>
      <c r="G586" s="42"/>
      <c r="H586" s="42"/>
      <c r="I586" s="226"/>
      <c r="J586" s="42"/>
      <c r="K586" s="42"/>
      <c r="L586" s="46"/>
      <c r="M586" s="227"/>
      <c r="N586" s="228"/>
      <c r="O586" s="86"/>
      <c r="P586" s="86"/>
      <c r="Q586" s="86"/>
      <c r="R586" s="86"/>
      <c r="S586" s="86"/>
      <c r="T586" s="87"/>
      <c r="U586" s="40"/>
      <c r="V586" s="40"/>
      <c r="W586" s="40"/>
      <c r="X586" s="40"/>
      <c r="Y586" s="40"/>
      <c r="Z586" s="40"/>
      <c r="AA586" s="40"/>
      <c r="AB586" s="40"/>
      <c r="AC586" s="40"/>
      <c r="AD586" s="40"/>
      <c r="AE586" s="40"/>
      <c r="AT586" s="19" t="s">
        <v>187</v>
      </c>
      <c r="AU586" s="19" t="s">
        <v>81</v>
      </c>
    </row>
    <row r="587" s="2" customFormat="1" ht="16.5" customHeight="1">
      <c r="A587" s="40"/>
      <c r="B587" s="41"/>
      <c r="C587" s="206" t="s">
        <v>890</v>
      </c>
      <c r="D587" s="206" t="s">
        <v>119</v>
      </c>
      <c r="E587" s="207" t="s">
        <v>891</v>
      </c>
      <c r="F587" s="208" t="s">
        <v>892</v>
      </c>
      <c r="G587" s="209" t="s">
        <v>815</v>
      </c>
      <c r="H587" s="210">
        <v>6</v>
      </c>
      <c r="I587" s="211"/>
      <c r="J587" s="212">
        <f>ROUND(I587*H587,2)</f>
        <v>0</v>
      </c>
      <c r="K587" s="208" t="s">
        <v>196</v>
      </c>
      <c r="L587" s="46"/>
      <c r="M587" s="213" t="s">
        <v>19</v>
      </c>
      <c r="N587" s="214" t="s">
        <v>43</v>
      </c>
      <c r="O587" s="86"/>
      <c r="P587" s="215">
        <f>O587*H587</f>
        <v>0</v>
      </c>
      <c r="Q587" s="215">
        <v>0</v>
      </c>
      <c r="R587" s="215">
        <f>Q587*H587</f>
        <v>0</v>
      </c>
      <c r="S587" s="215">
        <v>0.0040000000000000001</v>
      </c>
      <c r="T587" s="216">
        <f>S587*H587</f>
        <v>0.024</v>
      </c>
      <c r="U587" s="40"/>
      <c r="V587" s="40"/>
      <c r="W587" s="40"/>
      <c r="X587" s="40"/>
      <c r="Y587" s="40"/>
      <c r="Z587" s="40"/>
      <c r="AA587" s="40"/>
      <c r="AB587" s="40"/>
      <c r="AC587" s="40"/>
      <c r="AD587" s="40"/>
      <c r="AE587" s="40"/>
      <c r="AR587" s="217" t="s">
        <v>281</v>
      </c>
      <c r="AT587" s="217" t="s">
        <v>119</v>
      </c>
      <c r="AU587" s="217" t="s">
        <v>81</v>
      </c>
      <c r="AY587" s="19" t="s">
        <v>116</v>
      </c>
      <c r="BE587" s="218">
        <f>IF(N587="základní",J587,0)</f>
        <v>0</v>
      </c>
      <c r="BF587" s="218">
        <f>IF(N587="snížená",J587,0)</f>
        <v>0</v>
      </c>
      <c r="BG587" s="218">
        <f>IF(N587="zákl. přenesená",J587,0)</f>
        <v>0</v>
      </c>
      <c r="BH587" s="218">
        <f>IF(N587="sníž. přenesená",J587,0)</f>
        <v>0</v>
      </c>
      <c r="BI587" s="218">
        <f>IF(N587="nulová",J587,0)</f>
        <v>0</v>
      </c>
      <c r="BJ587" s="19" t="s">
        <v>79</v>
      </c>
      <c r="BK587" s="218">
        <f>ROUND(I587*H587,2)</f>
        <v>0</v>
      </c>
      <c r="BL587" s="19" t="s">
        <v>281</v>
      </c>
      <c r="BM587" s="217" t="s">
        <v>893</v>
      </c>
    </row>
    <row r="588" s="2" customFormat="1">
      <c r="A588" s="40"/>
      <c r="B588" s="41"/>
      <c r="C588" s="42"/>
      <c r="D588" s="224" t="s">
        <v>187</v>
      </c>
      <c r="E588" s="42"/>
      <c r="F588" s="225" t="s">
        <v>894</v>
      </c>
      <c r="G588" s="42"/>
      <c r="H588" s="42"/>
      <c r="I588" s="226"/>
      <c r="J588" s="42"/>
      <c r="K588" s="42"/>
      <c r="L588" s="46"/>
      <c r="M588" s="227"/>
      <c r="N588" s="228"/>
      <c r="O588" s="86"/>
      <c r="P588" s="86"/>
      <c r="Q588" s="86"/>
      <c r="R588" s="86"/>
      <c r="S588" s="86"/>
      <c r="T588" s="87"/>
      <c r="U588" s="40"/>
      <c r="V588" s="40"/>
      <c r="W588" s="40"/>
      <c r="X588" s="40"/>
      <c r="Y588" s="40"/>
      <c r="Z588" s="40"/>
      <c r="AA588" s="40"/>
      <c r="AB588" s="40"/>
      <c r="AC588" s="40"/>
      <c r="AD588" s="40"/>
      <c r="AE588" s="40"/>
      <c r="AT588" s="19" t="s">
        <v>187</v>
      </c>
      <c r="AU588" s="19" t="s">
        <v>81</v>
      </c>
    </row>
    <row r="589" s="2" customFormat="1" ht="21.75" customHeight="1">
      <c r="A589" s="40"/>
      <c r="B589" s="41"/>
      <c r="C589" s="206" t="s">
        <v>895</v>
      </c>
      <c r="D589" s="206" t="s">
        <v>119</v>
      </c>
      <c r="E589" s="207" t="s">
        <v>896</v>
      </c>
      <c r="F589" s="208" t="s">
        <v>897</v>
      </c>
      <c r="G589" s="209" t="s">
        <v>815</v>
      </c>
      <c r="H589" s="210">
        <v>12</v>
      </c>
      <c r="I589" s="211"/>
      <c r="J589" s="212">
        <f>ROUND(I589*H589,2)</f>
        <v>0</v>
      </c>
      <c r="K589" s="208" t="s">
        <v>196</v>
      </c>
      <c r="L589" s="46"/>
      <c r="M589" s="213" t="s">
        <v>19</v>
      </c>
      <c r="N589" s="214" t="s">
        <v>43</v>
      </c>
      <c r="O589" s="86"/>
      <c r="P589" s="215">
        <f>O589*H589</f>
        <v>0</v>
      </c>
      <c r="Q589" s="215">
        <v>0</v>
      </c>
      <c r="R589" s="215">
        <f>Q589*H589</f>
        <v>0</v>
      </c>
      <c r="S589" s="215">
        <v>0.0050000000000000001</v>
      </c>
      <c r="T589" s="216">
        <f>S589*H589</f>
        <v>0.059999999999999998</v>
      </c>
      <c r="U589" s="40"/>
      <c r="V589" s="40"/>
      <c r="W589" s="40"/>
      <c r="X589" s="40"/>
      <c r="Y589" s="40"/>
      <c r="Z589" s="40"/>
      <c r="AA589" s="40"/>
      <c r="AB589" s="40"/>
      <c r="AC589" s="40"/>
      <c r="AD589" s="40"/>
      <c r="AE589" s="40"/>
      <c r="AR589" s="217" t="s">
        <v>281</v>
      </c>
      <c r="AT589" s="217" t="s">
        <v>119</v>
      </c>
      <c r="AU589" s="217" t="s">
        <v>81</v>
      </c>
      <c r="AY589" s="19" t="s">
        <v>116</v>
      </c>
      <c r="BE589" s="218">
        <f>IF(N589="základní",J589,0)</f>
        <v>0</v>
      </c>
      <c r="BF589" s="218">
        <f>IF(N589="snížená",J589,0)</f>
        <v>0</v>
      </c>
      <c r="BG589" s="218">
        <f>IF(N589="zákl. přenesená",J589,0)</f>
        <v>0</v>
      </c>
      <c r="BH589" s="218">
        <f>IF(N589="sníž. přenesená",J589,0)</f>
        <v>0</v>
      </c>
      <c r="BI589" s="218">
        <f>IF(N589="nulová",J589,0)</f>
        <v>0</v>
      </c>
      <c r="BJ589" s="19" t="s">
        <v>79</v>
      </c>
      <c r="BK589" s="218">
        <f>ROUND(I589*H589,2)</f>
        <v>0</v>
      </c>
      <c r="BL589" s="19" t="s">
        <v>281</v>
      </c>
      <c r="BM589" s="217" t="s">
        <v>898</v>
      </c>
    </row>
    <row r="590" s="2" customFormat="1">
      <c r="A590" s="40"/>
      <c r="B590" s="41"/>
      <c r="C590" s="42"/>
      <c r="D590" s="224" t="s">
        <v>187</v>
      </c>
      <c r="E590" s="42"/>
      <c r="F590" s="225" t="s">
        <v>899</v>
      </c>
      <c r="G590" s="42"/>
      <c r="H590" s="42"/>
      <c r="I590" s="226"/>
      <c r="J590" s="42"/>
      <c r="K590" s="42"/>
      <c r="L590" s="46"/>
      <c r="M590" s="227"/>
      <c r="N590" s="228"/>
      <c r="O590" s="86"/>
      <c r="P590" s="86"/>
      <c r="Q590" s="86"/>
      <c r="R590" s="86"/>
      <c r="S590" s="86"/>
      <c r="T590" s="87"/>
      <c r="U590" s="40"/>
      <c r="V590" s="40"/>
      <c r="W590" s="40"/>
      <c r="X590" s="40"/>
      <c r="Y590" s="40"/>
      <c r="Z590" s="40"/>
      <c r="AA590" s="40"/>
      <c r="AB590" s="40"/>
      <c r="AC590" s="40"/>
      <c r="AD590" s="40"/>
      <c r="AE590" s="40"/>
      <c r="AT590" s="19" t="s">
        <v>187</v>
      </c>
      <c r="AU590" s="19" t="s">
        <v>81</v>
      </c>
    </row>
    <row r="591" s="2" customFormat="1" ht="21.75" customHeight="1">
      <c r="A591" s="40"/>
      <c r="B591" s="41"/>
      <c r="C591" s="206" t="s">
        <v>900</v>
      </c>
      <c r="D591" s="206" t="s">
        <v>119</v>
      </c>
      <c r="E591" s="207" t="s">
        <v>901</v>
      </c>
      <c r="F591" s="208" t="s">
        <v>902</v>
      </c>
      <c r="G591" s="209" t="s">
        <v>815</v>
      </c>
      <c r="H591" s="210">
        <v>20</v>
      </c>
      <c r="I591" s="211"/>
      <c r="J591" s="212">
        <f>ROUND(I591*H591,2)</f>
        <v>0</v>
      </c>
      <c r="K591" s="208" t="s">
        <v>196</v>
      </c>
      <c r="L591" s="46"/>
      <c r="M591" s="213" t="s">
        <v>19</v>
      </c>
      <c r="N591" s="214" t="s">
        <v>43</v>
      </c>
      <c r="O591" s="86"/>
      <c r="P591" s="215">
        <f>O591*H591</f>
        <v>0</v>
      </c>
      <c r="Q591" s="215">
        <v>0</v>
      </c>
      <c r="R591" s="215">
        <f>Q591*H591</f>
        <v>0</v>
      </c>
      <c r="S591" s="215">
        <v>0.0060000000000000001</v>
      </c>
      <c r="T591" s="216">
        <f>S591*H591</f>
        <v>0.12</v>
      </c>
      <c r="U591" s="40"/>
      <c r="V591" s="40"/>
      <c r="W591" s="40"/>
      <c r="X591" s="40"/>
      <c r="Y591" s="40"/>
      <c r="Z591" s="40"/>
      <c r="AA591" s="40"/>
      <c r="AB591" s="40"/>
      <c r="AC591" s="40"/>
      <c r="AD591" s="40"/>
      <c r="AE591" s="40"/>
      <c r="AR591" s="217" t="s">
        <v>281</v>
      </c>
      <c r="AT591" s="217" t="s">
        <v>119</v>
      </c>
      <c r="AU591" s="217" t="s">
        <v>81</v>
      </c>
      <c r="AY591" s="19" t="s">
        <v>116</v>
      </c>
      <c r="BE591" s="218">
        <f>IF(N591="základní",J591,0)</f>
        <v>0</v>
      </c>
      <c r="BF591" s="218">
        <f>IF(N591="snížená",J591,0)</f>
        <v>0</v>
      </c>
      <c r="BG591" s="218">
        <f>IF(N591="zákl. přenesená",J591,0)</f>
        <v>0</v>
      </c>
      <c r="BH591" s="218">
        <f>IF(N591="sníž. přenesená",J591,0)</f>
        <v>0</v>
      </c>
      <c r="BI591" s="218">
        <f>IF(N591="nulová",J591,0)</f>
        <v>0</v>
      </c>
      <c r="BJ591" s="19" t="s">
        <v>79</v>
      </c>
      <c r="BK591" s="218">
        <f>ROUND(I591*H591,2)</f>
        <v>0</v>
      </c>
      <c r="BL591" s="19" t="s">
        <v>281</v>
      </c>
      <c r="BM591" s="217" t="s">
        <v>903</v>
      </c>
    </row>
    <row r="592" s="2" customFormat="1">
      <c r="A592" s="40"/>
      <c r="B592" s="41"/>
      <c r="C592" s="42"/>
      <c r="D592" s="224" t="s">
        <v>187</v>
      </c>
      <c r="E592" s="42"/>
      <c r="F592" s="225" t="s">
        <v>904</v>
      </c>
      <c r="G592" s="42"/>
      <c r="H592" s="42"/>
      <c r="I592" s="226"/>
      <c r="J592" s="42"/>
      <c r="K592" s="42"/>
      <c r="L592" s="46"/>
      <c r="M592" s="227"/>
      <c r="N592" s="228"/>
      <c r="O592" s="86"/>
      <c r="P592" s="86"/>
      <c r="Q592" s="86"/>
      <c r="R592" s="86"/>
      <c r="S592" s="86"/>
      <c r="T592" s="87"/>
      <c r="U592" s="40"/>
      <c r="V592" s="40"/>
      <c r="W592" s="40"/>
      <c r="X592" s="40"/>
      <c r="Y592" s="40"/>
      <c r="Z592" s="40"/>
      <c r="AA592" s="40"/>
      <c r="AB592" s="40"/>
      <c r="AC592" s="40"/>
      <c r="AD592" s="40"/>
      <c r="AE592" s="40"/>
      <c r="AT592" s="19" t="s">
        <v>187</v>
      </c>
      <c r="AU592" s="19" t="s">
        <v>81</v>
      </c>
    </row>
    <row r="593" s="2" customFormat="1" ht="16.5" customHeight="1">
      <c r="A593" s="40"/>
      <c r="B593" s="41"/>
      <c r="C593" s="206" t="s">
        <v>905</v>
      </c>
      <c r="D593" s="206" t="s">
        <v>119</v>
      </c>
      <c r="E593" s="207" t="s">
        <v>906</v>
      </c>
      <c r="F593" s="208" t="s">
        <v>907</v>
      </c>
      <c r="G593" s="209" t="s">
        <v>815</v>
      </c>
      <c r="H593" s="210">
        <v>12</v>
      </c>
      <c r="I593" s="211"/>
      <c r="J593" s="212">
        <f>ROUND(I593*H593,2)</f>
        <v>0</v>
      </c>
      <c r="K593" s="208" t="s">
        <v>196</v>
      </c>
      <c r="L593" s="46"/>
      <c r="M593" s="213" t="s">
        <v>19</v>
      </c>
      <c r="N593" s="214" t="s">
        <v>43</v>
      </c>
      <c r="O593" s="86"/>
      <c r="P593" s="215">
        <f>O593*H593</f>
        <v>0</v>
      </c>
      <c r="Q593" s="215">
        <v>0.00025999999999999998</v>
      </c>
      <c r="R593" s="215">
        <f>Q593*H593</f>
        <v>0.0031199999999999995</v>
      </c>
      <c r="S593" s="215">
        <v>0</v>
      </c>
      <c r="T593" s="216">
        <f>S593*H593</f>
        <v>0</v>
      </c>
      <c r="U593" s="40"/>
      <c r="V593" s="40"/>
      <c r="W593" s="40"/>
      <c r="X593" s="40"/>
      <c r="Y593" s="40"/>
      <c r="Z593" s="40"/>
      <c r="AA593" s="40"/>
      <c r="AB593" s="40"/>
      <c r="AC593" s="40"/>
      <c r="AD593" s="40"/>
      <c r="AE593" s="40"/>
      <c r="AR593" s="217" t="s">
        <v>281</v>
      </c>
      <c r="AT593" s="217" t="s">
        <v>119</v>
      </c>
      <c r="AU593" s="217" t="s">
        <v>81</v>
      </c>
      <c r="AY593" s="19" t="s">
        <v>116</v>
      </c>
      <c r="BE593" s="218">
        <f>IF(N593="základní",J593,0)</f>
        <v>0</v>
      </c>
      <c r="BF593" s="218">
        <f>IF(N593="snížená",J593,0)</f>
        <v>0</v>
      </c>
      <c r="BG593" s="218">
        <f>IF(N593="zákl. přenesená",J593,0)</f>
        <v>0</v>
      </c>
      <c r="BH593" s="218">
        <f>IF(N593="sníž. přenesená",J593,0)</f>
        <v>0</v>
      </c>
      <c r="BI593" s="218">
        <f>IF(N593="nulová",J593,0)</f>
        <v>0</v>
      </c>
      <c r="BJ593" s="19" t="s">
        <v>79</v>
      </c>
      <c r="BK593" s="218">
        <f>ROUND(I593*H593,2)</f>
        <v>0</v>
      </c>
      <c r="BL593" s="19" t="s">
        <v>281</v>
      </c>
      <c r="BM593" s="217" t="s">
        <v>908</v>
      </c>
    </row>
    <row r="594" s="2" customFormat="1">
      <c r="A594" s="40"/>
      <c r="B594" s="41"/>
      <c r="C594" s="42"/>
      <c r="D594" s="224" t="s">
        <v>187</v>
      </c>
      <c r="E594" s="42"/>
      <c r="F594" s="225" t="s">
        <v>909</v>
      </c>
      <c r="G594" s="42"/>
      <c r="H594" s="42"/>
      <c r="I594" s="226"/>
      <c r="J594" s="42"/>
      <c r="K594" s="42"/>
      <c r="L594" s="46"/>
      <c r="M594" s="227"/>
      <c r="N594" s="228"/>
      <c r="O594" s="86"/>
      <c r="P594" s="86"/>
      <c r="Q594" s="86"/>
      <c r="R594" s="86"/>
      <c r="S594" s="86"/>
      <c r="T594" s="87"/>
      <c r="U594" s="40"/>
      <c r="V594" s="40"/>
      <c r="W594" s="40"/>
      <c r="X594" s="40"/>
      <c r="Y594" s="40"/>
      <c r="Z594" s="40"/>
      <c r="AA594" s="40"/>
      <c r="AB594" s="40"/>
      <c r="AC594" s="40"/>
      <c r="AD594" s="40"/>
      <c r="AE594" s="40"/>
      <c r="AT594" s="19" t="s">
        <v>187</v>
      </c>
      <c r="AU594" s="19" t="s">
        <v>81</v>
      </c>
    </row>
    <row r="595" s="2" customFormat="1">
      <c r="A595" s="40"/>
      <c r="B595" s="41"/>
      <c r="C595" s="42"/>
      <c r="D595" s="229" t="s">
        <v>189</v>
      </c>
      <c r="E595" s="42"/>
      <c r="F595" s="230" t="s">
        <v>910</v>
      </c>
      <c r="G595" s="42"/>
      <c r="H595" s="42"/>
      <c r="I595" s="226"/>
      <c r="J595" s="42"/>
      <c r="K595" s="42"/>
      <c r="L595" s="46"/>
      <c r="M595" s="227"/>
      <c r="N595" s="228"/>
      <c r="O595" s="86"/>
      <c r="P595" s="86"/>
      <c r="Q595" s="86"/>
      <c r="R595" s="86"/>
      <c r="S595" s="86"/>
      <c r="T595" s="87"/>
      <c r="U595" s="40"/>
      <c r="V595" s="40"/>
      <c r="W595" s="40"/>
      <c r="X595" s="40"/>
      <c r="Y595" s="40"/>
      <c r="Z595" s="40"/>
      <c r="AA595" s="40"/>
      <c r="AB595" s="40"/>
      <c r="AC595" s="40"/>
      <c r="AD595" s="40"/>
      <c r="AE595" s="40"/>
      <c r="AT595" s="19" t="s">
        <v>189</v>
      </c>
      <c r="AU595" s="19" t="s">
        <v>81</v>
      </c>
    </row>
    <row r="596" s="2" customFormat="1" ht="21.75" customHeight="1">
      <c r="A596" s="40"/>
      <c r="B596" s="41"/>
      <c r="C596" s="206" t="s">
        <v>911</v>
      </c>
      <c r="D596" s="206" t="s">
        <v>119</v>
      </c>
      <c r="E596" s="207" t="s">
        <v>912</v>
      </c>
      <c r="F596" s="208" t="s">
        <v>913</v>
      </c>
      <c r="G596" s="209" t="s">
        <v>236</v>
      </c>
      <c r="H596" s="210">
        <v>24.48</v>
      </c>
      <c r="I596" s="211"/>
      <c r="J596" s="212">
        <f>ROUND(I596*H596,2)</f>
        <v>0</v>
      </c>
      <c r="K596" s="208" t="s">
        <v>196</v>
      </c>
      <c r="L596" s="46"/>
      <c r="M596" s="213" t="s">
        <v>19</v>
      </c>
      <c r="N596" s="214" t="s">
        <v>43</v>
      </c>
      <c r="O596" s="86"/>
      <c r="P596" s="215">
        <f>O596*H596</f>
        <v>0</v>
      </c>
      <c r="Q596" s="215">
        <v>0.00027</v>
      </c>
      <c r="R596" s="215">
        <f>Q596*H596</f>
        <v>0.0066096000000000002</v>
      </c>
      <c r="S596" s="215">
        <v>0</v>
      </c>
      <c r="T596" s="216">
        <f>S596*H596</f>
        <v>0</v>
      </c>
      <c r="U596" s="40"/>
      <c r="V596" s="40"/>
      <c r="W596" s="40"/>
      <c r="X596" s="40"/>
      <c r="Y596" s="40"/>
      <c r="Z596" s="40"/>
      <c r="AA596" s="40"/>
      <c r="AB596" s="40"/>
      <c r="AC596" s="40"/>
      <c r="AD596" s="40"/>
      <c r="AE596" s="40"/>
      <c r="AR596" s="217" t="s">
        <v>281</v>
      </c>
      <c r="AT596" s="217" t="s">
        <v>119</v>
      </c>
      <c r="AU596" s="217" t="s">
        <v>81</v>
      </c>
      <c r="AY596" s="19" t="s">
        <v>116</v>
      </c>
      <c r="BE596" s="218">
        <f>IF(N596="základní",J596,0)</f>
        <v>0</v>
      </c>
      <c r="BF596" s="218">
        <f>IF(N596="snížená",J596,0)</f>
        <v>0</v>
      </c>
      <c r="BG596" s="218">
        <f>IF(N596="zákl. přenesená",J596,0)</f>
        <v>0</v>
      </c>
      <c r="BH596" s="218">
        <f>IF(N596="sníž. přenesená",J596,0)</f>
        <v>0</v>
      </c>
      <c r="BI596" s="218">
        <f>IF(N596="nulová",J596,0)</f>
        <v>0</v>
      </c>
      <c r="BJ596" s="19" t="s">
        <v>79</v>
      </c>
      <c r="BK596" s="218">
        <f>ROUND(I596*H596,2)</f>
        <v>0</v>
      </c>
      <c r="BL596" s="19" t="s">
        <v>281</v>
      </c>
      <c r="BM596" s="217" t="s">
        <v>914</v>
      </c>
    </row>
    <row r="597" s="2" customFormat="1">
      <c r="A597" s="40"/>
      <c r="B597" s="41"/>
      <c r="C597" s="42"/>
      <c r="D597" s="224" t="s">
        <v>187</v>
      </c>
      <c r="E597" s="42"/>
      <c r="F597" s="225" t="s">
        <v>915</v>
      </c>
      <c r="G597" s="42"/>
      <c r="H597" s="42"/>
      <c r="I597" s="226"/>
      <c r="J597" s="42"/>
      <c r="K597" s="42"/>
      <c r="L597" s="46"/>
      <c r="M597" s="227"/>
      <c r="N597" s="228"/>
      <c r="O597" s="86"/>
      <c r="P597" s="86"/>
      <c r="Q597" s="86"/>
      <c r="R597" s="86"/>
      <c r="S597" s="86"/>
      <c r="T597" s="87"/>
      <c r="U597" s="40"/>
      <c r="V597" s="40"/>
      <c r="W597" s="40"/>
      <c r="X597" s="40"/>
      <c r="Y597" s="40"/>
      <c r="Z597" s="40"/>
      <c r="AA597" s="40"/>
      <c r="AB597" s="40"/>
      <c r="AC597" s="40"/>
      <c r="AD597" s="40"/>
      <c r="AE597" s="40"/>
      <c r="AT597" s="19" t="s">
        <v>187</v>
      </c>
      <c r="AU597" s="19" t="s">
        <v>81</v>
      </c>
    </row>
    <row r="598" s="2" customFormat="1">
      <c r="A598" s="40"/>
      <c r="B598" s="41"/>
      <c r="C598" s="42"/>
      <c r="D598" s="229" t="s">
        <v>189</v>
      </c>
      <c r="E598" s="42"/>
      <c r="F598" s="230" t="s">
        <v>910</v>
      </c>
      <c r="G598" s="42"/>
      <c r="H598" s="42"/>
      <c r="I598" s="226"/>
      <c r="J598" s="42"/>
      <c r="K598" s="42"/>
      <c r="L598" s="46"/>
      <c r="M598" s="227"/>
      <c r="N598" s="228"/>
      <c r="O598" s="86"/>
      <c r="P598" s="86"/>
      <c r="Q598" s="86"/>
      <c r="R598" s="86"/>
      <c r="S598" s="86"/>
      <c r="T598" s="87"/>
      <c r="U598" s="40"/>
      <c r="V598" s="40"/>
      <c r="W598" s="40"/>
      <c r="X598" s="40"/>
      <c r="Y598" s="40"/>
      <c r="Z598" s="40"/>
      <c r="AA598" s="40"/>
      <c r="AB598" s="40"/>
      <c r="AC598" s="40"/>
      <c r="AD598" s="40"/>
      <c r="AE598" s="40"/>
      <c r="AT598" s="19" t="s">
        <v>189</v>
      </c>
      <c r="AU598" s="19" t="s">
        <v>81</v>
      </c>
    </row>
    <row r="599" s="14" customFormat="1">
      <c r="A599" s="14"/>
      <c r="B599" s="241"/>
      <c r="C599" s="242"/>
      <c r="D599" s="229" t="s">
        <v>191</v>
      </c>
      <c r="E599" s="243" t="s">
        <v>19</v>
      </c>
      <c r="F599" s="244" t="s">
        <v>655</v>
      </c>
      <c r="G599" s="242"/>
      <c r="H599" s="245">
        <v>7.2519999999999998</v>
      </c>
      <c r="I599" s="246"/>
      <c r="J599" s="242"/>
      <c r="K599" s="242"/>
      <c r="L599" s="247"/>
      <c r="M599" s="248"/>
      <c r="N599" s="249"/>
      <c r="O599" s="249"/>
      <c r="P599" s="249"/>
      <c r="Q599" s="249"/>
      <c r="R599" s="249"/>
      <c r="S599" s="249"/>
      <c r="T599" s="250"/>
      <c r="U599" s="14"/>
      <c r="V599" s="14"/>
      <c r="W599" s="14"/>
      <c r="X599" s="14"/>
      <c r="Y599" s="14"/>
      <c r="Z599" s="14"/>
      <c r="AA599" s="14"/>
      <c r="AB599" s="14"/>
      <c r="AC599" s="14"/>
      <c r="AD599" s="14"/>
      <c r="AE599" s="14"/>
      <c r="AT599" s="251" t="s">
        <v>191</v>
      </c>
      <c r="AU599" s="251" t="s">
        <v>81</v>
      </c>
      <c r="AV599" s="14" t="s">
        <v>81</v>
      </c>
      <c r="AW599" s="14" t="s">
        <v>33</v>
      </c>
      <c r="AX599" s="14" t="s">
        <v>72</v>
      </c>
      <c r="AY599" s="251" t="s">
        <v>116</v>
      </c>
    </row>
    <row r="600" s="14" customFormat="1">
      <c r="A600" s="14"/>
      <c r="B600" s="241"/>
      <c r="C600" s="242"/>
      <c r="D600" s="229" t="s">
        <v>191</v>
      </c>
      <c r="E600" s="243" t="s">
        <v>19</v>
      </c>
      <c r="F600" s="244" t="s">
        <v>916</v>
      </c>
      <c r="G600" s="242"/>
      <c r="H600" s="245">
        <v>13.32</v>
      </c>
      <c r="I600" s="246"/>
      <c r="J600" s="242"/>
      <c r="K600" s="242"/>
      <c r="L600" s="247"/>
      <c r="M600" s="248"/>
      <c r="N600" s="249"/>
      <c r="O600" s="249"/>
      <c r="P600" s="249"/>
      <c r="Q600" s="249"/>
      <c r="R600" s="249"/>
      <c r="S600" s="249"/>
      <c r="T600" s="250"/>
      <c r="U600" s="14"/>
      <c r="V600" s="14"/>
      <c r="W600" s="14"/>
      <c r="X600" s="14"/>
      <c r="Y600" s="14"/>
      <c r="Z600" s="14"/>
      <c r="AA600" s="14"/>
      <c r="AB600" s="14"/>
      <c r="AC600" s="14"/>
      <c r="AD600" s="14"/>
      <c r="AE600" s="14"/>
      <c r="AT600" s="251" t="s">
        <v>191</v>
      </c>
      <c r="AU600" s="251" t="s">
        <v>81</v>
      </c>
      <c r="AV600" s="14" t="s">
        <v>81</v>
      </c>
      <c r="AW600" s="14" t="s">
        <v>33</v>
      </c>
      <c r="AX600" s="14" t="s">
        <v>72</v>
      </c>
      <c r="AY600" s="251" t="s">
        <v>116</v>
      </c>
    </row>
    <row r="601" s="14" customFormat="1">
      <c r="A601" s="14"/>
      <c r="B601" s="241"/>
      <c r="C601" s="242"/>
      <c r="D601" s="229" t="s">
        <v>191</v>
      </c>
      <c r="E601" s="243" t="s">
        <v>19</v>
      </c>
      <c r="F601" s="244" t="s">
        <v>917</v>
      </c>
      <c r="G601" s="242"/>
      <c r="H601" s="245">
        <v>2.52</v>
      </c>
      <c r="I601" s="246"/>
      <c r="J601" s="242"/>
      <c r="K601" s="242"/>
      <c r="L601" s="247"/>
      <c r="M601" s="248"/>
      <c r="N601" s="249"/>
      <c r="O601" s="249"/>
      <c r="P601" s="249"/>
      <c r="Q601" s="249"/>
      <c r="R601" s="249"/>
      <c r="S601" s="249"/>
      <c r="T601" s="250"/>
      <c r="U601" s="14"/>
      <c r="V601" s="14"/>
      <c r="W601" s="14"/>
      <c r="X601" s="14"/>
      <c r="Y601" s="14"/>
      <c r="Z601" s="14"/>
      <c r="AA601" s="14"/>
      <c r="AB601" s="14"/>
      <c r="AC601" s="14"/>
      <c r="AD601" s="14"/>
      <c r="AE601" s="14"/>
      <c r="AT601" s="251" t="s">
        <v>191</v>
      </c>
      <c r="AU601" s="251" t="s">
        <v>81</v>
      </c>
      <c r="AV601" s="14" t="s">
        <v>81</v>
      </c>
      <c r="AW601" s="14" t="s">
        <v>33</v>
      </c>
      <c r="AX601" s="14" t="s">
        <v>72</v>
      </c>
      <c r="AY601" s="251" t="s">
        <v>116</v>
      </c>
    </row>
    <row r="602" s="14" customFormat="1">
      <c r="A602" s="14"/>
      <c r="B602" s="241"/>
      <c r="C602" s="242"/>
      <c r="D602" s="229" t="s">
        <v>191</v>
      </c>
      <c r="E602" s="243" t="s">
        <v>19</v>
      </c>
      <c r="F602" s="244" t="s">
        <v>918</v>
      </c>
      <c r="G602" s="242"/>
      <c r="H602" s="245">
        <v>1.3879999999999999</v>
      </c>
      <c r="I602" s="246"/>
      <c r="J602" s="242"/>
      <c r="K602" s="242"/>
      <c r="L602" s="247"/>
      <c r="M602" s="248"/>
      <c r="N602" s="249"/>
      <c r="O602" s="249"/>
      <c r="P602" s="249"/>
      <c r="Q602" s="249"/>
      <c r="R602" s="249"/>
      <c r="S602" s="249"/>
      <c r="T602" s="250"/>
      <c r="U602" s="14"/>
      <c r="V602" s="14"/>
      <c r="W602" s="14"/>
      <c r="X602" s="14"/>
      <c r="Y602" s="14"/>
      <c r="Z602" s="14"/>
      <c r="AA602" s="14"/>
      <c r="AB602" s="14"/>
      <c r="AC602" s="14"/>
      <c r="AD602" s="14"/>
      <c r="AE602" s="14"/>
      <c r="AT602" s="251" t="s">
        <v>191</v>
      </c>
      <c r="AU602" s="251" t="s">
        <v>81</v>
      </c>
      <c r="AV602" s="14" t="s">
        <v>81</v>
      </c>
      <c r="AW602" s="14" t="s">
        <v>33</v>
      </c>
      <c r="AX602" s="14" t="s">
        <v>72</v>
      </c>
      <c r="AY602" s="251" t="s">
        <v>116</v>
      </c>
    </row>
    <row r="603" s="15" customFormat="1">
      <c r="A603" s="15"/>
      <c r="B603" s="262"/>
      <c r="C603" s="263"/>
      <c r="D603" s="229" t="s">
        <v>191</v>
      </c>
      <c r="E603" s="264" t="s">
        <v>19</v>
      </c>
      <c r="F603" s="265" t="s">
        <v>275</v>
      </c>
      <c r="G603" s="263"/>
      <c r="H603" s="266">
        <v>24.479999999999997</v>
      </c>
      <c r="I603" s="267"/>
      <c r="J603" s="263"/>
      <c r="K603" s="263"/>
      <c r="L603" s="268"/>
      <c r="M603" s="269"/>
      <c r="N603" s="270"/>
      <c r="O603" s="270"/>
      <c r="P603" s="270"/>
      <c r="Q603" s="270"/>
      <c r="R603" s="270"/>
      <c r="S603" s="270"/>
      <c r="T603" s="271"/>
      <c r="U603" s="15"/>
      <c r="V603" s="15"/>
      <c r="W603" s="15"/>
      <c r="X603" s="15"/>
      <c r="Y603" s="15"/>
      <c r="Z603" s="15"/>
      <c r="AA603" s="15"/>
      <c r="AB603" s="15"/>
      <c r="AC603" s="15"/>
      <c r="AD603" s="15"/>
      <c r="AE603" s="15"/>
      <c r="AT603" s="272" t="s">
        <v>191</v>
      </c>
      <c r="AU603" s="272" t="s">
        <v>81</v>
      </c>
      <c r="AV603" s="15" t="s">
        <v>135</v>
      </c>
      <c r="AW603" s="15" t="s">
        <v>33</v>
      </c>
      <c r="AX603" s="15" t="s">
        <v>79</v>
      </c>
      <c r="AY603" s="272" t="s">
        <v>116</v>
      </c>
    </row>
    <row r="604" s="2" customFormat="1" ht="21.75" customHeight="1">
      <c r="A604" s="40"/>
      <c r="B604" s="41"/>
      <c r="C604" s="206" t="s">
        <v>919</v>
      </c>
      <c r="D604" s="206" t="s">
        <v>119</v>
      </c>
      <c r="E604" s="207" t="s">
        <v>920</v>
      </c>
      <c r="F604" s="208" t="s">
        <v>921</v>
      </c>
      <c r="G604" s="209" t="s">
        <v>236</v>
      </c>
      <c r="H604" s="210">
        <v>51.659999999999997</v>
      </c>
      <c r="I604" s="211"/>
      <c r="J604" s="212">
        <f>ROUND(I604*H604,2)</f>
        <v>0</v>
      </c>
      <c r="K604" s="208" t="s">
        <v>196</v>
      </c>
      <c r="L604" s="46"/>
      <c r="M604" s="213" t="s">
        <v>19</v>
      </c>
      <c r="N604" s="214" t="s">
        <v>43</v>
      </c>
      <c r="O604" s="86"/>
      <c r="P604" s="215">
        <f>O604*H604</f>
        <v>0</v>
      </c>
      <c r="Q604" s="215">
        <v>0.00025999999999999998</v>
      </c>
      <c r="R604" s="215">
        <f>Q604*H604</f>
        <v>0.013431599999999998</v>
      </c>
      <c r="S604" s="215">
        <v>0</v>
      </c>
      <c r="T604" s="216">
        <f>S604*H604</f>
        <v>0</v>
      </c>
      <c r="U604" s="40"/>
      <c r="V604" s="40"/>
      <c r="W604" s="40"/>
      <c r="X604" s="40"/>
      <c r="Y604" s="40"/>
      <c r="Z604" s="40"/>
      <c r="AA604" s="40"/>
      <c r="AB604" s="40"/>
      <c r="AC604" s="40"/>
      <c r="AD604" s="40"/>
      <c r="AE604" s="40"/>
      <c r="AR604" s="217" t="s">
        <v>281</v>
      </c>
      <c r="AT604" s="217" t="s">
        <v>119</v>
      </c>
      <c r="AU604" s="217" t="s">
        <v>81</v>
      </c>
      <c r="AY604" s="19" t="s">
        <v>116</v>
      </c>
      <c r="BE604" s="218">
        <f>IF(N604="základní",J604,0)</f>
        <v>0</v>
      </c>
      <c r="BF604" s="218">
        <f>IF(N604="snížená",J604,0)</f>
        <v>0</v>
      </c>
      <c r="BG604" s="218">
        <f>IF(N604="zákl. přenesená",J604,0)</f>
        <v>0</v>
      </c>
      <c r="BH604" s="218">
        <f>IF(N604="sníž. přenesená",J604,0)</f>
        <v>0</v>
      </c>
      <c r="BI604" s="218">
        <f>IF(N604="nulová",J604,0)</f>
        <v>0</v>
      </c>
      <c r="BJ604" s="19" t="s">
        <v>79</v>
      </c>
      <c r="BK604" s="218">
        <f>ROUND(I604*H604,2)</f>
        <v>0</v>
      </c>
      <c r="BL604" s="19" t="s">
        <v>281</v>
      </c>
      <c r="BM604" s="217" t="s">
        <v>922</v>
      </c>
    </row>
    <row r="605" s="2" customFormat="1">
      <c r="A605" s="40"/>
      <c r="B605" s="41"/>
      <c r="C605" s="42"/>
      <c r="D605" s="224" t="s">
        <v>187</v>
      </c>
      <c r="E605" s="42"/>
      <c r="F605" s="225" t="s">
        <v>923</v>
      </c>
      <c r="G605" s="42"/>
      <c r="H605" s="42"/>
      <c r="I605" s="226"/>
      <c r="J605" s="42"/>
      <c r="K605" s="42"/>
      <c r="L605" s="46"/>
      <c r="M605" s="227"/>
      <c r="N605" s="228"/>
      <c r="O605" s="86"/>
      <c r="P605" s="86"/>
      <c r="Q605" s="86"/>
      <c r="R605" s="86"/>
      <c r="S605" s="86"/>
      <c r="T605" s="87"/>
      <c r="U605" s="40"/>
      <c r="V605" s="40"/>
      <c r="W605" s="40"/>
      <c r="X605" s="40"/>
      <c r="Y605" s="40"/>
      <c r="Z605" s="40"/>
      <c r="AA605" s="40"/>
      <c r="AB605" s="40"/>
      <c r="AC605" s="40"/>
      <c r="AD605" s="40"/>
      <c r="AE605" s="40"/>
      <c r="AT605" s="19" t="s">
        <v>187</v>
      </c>
      <c r="AU605" s="19" t="s">
        <v>81</v>
      </c>
    </row>
    <row r="606" s="2" customFormat="1">
      <c r="A606" s="40"/>
      <c r="B606" s="41"/>
      <c r="C606" s="42"/>
      <c r="D606" s="229" t="s">
        <v>189</v>
      </c>
      <c r="E606" s="42"/>
      <c r="F606" s="230" t="s">
        <v>910</v>
      </c>
      <c r="G606" s="42"/>
      <c r="H606" s="42"/>
      <c r="I606" s="226"/>
      <c r="J606" s="42"/>
      <c r="K606" s="42"/>
      <c r="L606" s="46"/>
      <c r="M606" s="227"/>
      <c r="N606" s="228"/>
      <c r="O606" s="86"/>
      <c r="P606" s="86"/>
      <c r="Q606" s="86"/>
      <c r="R606" s="86"/>
      <c r="S606" s="86"/>
      <c r="T606" s="87"/>
      <c r="U606" s="40"/>
      <c r="V606" s="40"/>
      <c r="W606" s="40"/>
      <c r="X606" s="40"/>
      <c r="Y606" s="40"/>
      <c r="Z606" s="40"/>
      <c r="AA606" s="40"/>
      <c r="AB606" s="40"/>
      <c r="AC606" s="40"/>
      <c r="AD606" s="40"/>
      <c r="AE606" s="40"/>
      <c r="AT606" s="19" t="s">
        <v>189</v>
      </c>
      <c r="AU606" s="19" t="s">
        <v>81</v>
      </c>
    </row>
    <row r="607" s="14" customFormat="1">
      <c r="A607" s="14"/>
      <c r="B607" s="241"/>
      <c r="C607" s="242"/>
      <c r="D607" s="229" t="s">
        <v>191</v>
      </c>
      <c r="E607" s="243" t="s">
        <v>19</v>
      </c>
      <c r="F607" s="244" t="s">
        <v>924</v>
      </c>
      <c r="G607" s="242"/>
      <c r="H607" s="245">
        <v>47.880000000000003</v>
      </c>
      <c r="I607" s="246"/>
      <c r="J607" s="242"/>
      <c r="K607" s="242"/>
      <c r="L607" s="247"/>
      <c r="M607" s="248"/>
      <c r="N607" s="249"/>
      <c r="O607" s="249"/>
      <c r="P607" s="249"/>
      <c r="Q607" s="249"/>
      <c r="R607" s="249"/>
      <c r="S607" s="249"/>
      <c r="T607" s="250"/>
      <c r="U607" s="14"/>
      <c r="V607" s="14"/>
      <c r="W607" s="14"/>
      <c r="X607" s="14"/>
      <c r="Y607" s="14"/>
      <c r="Z607" s="14"/>
      <c r="AA607" s="14"/>
      <c r="AB607" s="14"/>
      <c r="AC607" s="14"/>
      <c r="AD607" s="14"/>
      <c r="AE607" s="14"/>
      <c r="AT607" s="251" t="s">
        <v>191</v>
      </c>
      <c r="AU607" s="251" t="s">
        <v>81</v>
      </c>
      <c r="AV607" s="14" t="s">
        <v>81</v>
      </c>
      <c r="AW607" s="14" t="s">
        <v>33</v>
      </c>
      <c r="AX607" s="14" t="s">
        <v>72</v>
      </c>
      <c r="AY607" s="251" t="s">
        <v>116</v>
      </c>
    </row>
    <row r="608" s="14" customFormat="1">
      <c r="A608" s="14"/>
      <c r="B608" s="241"/>
      <c r="C608" s="242"/>
      <c r="D608" s="229" t="s">
        <v>191</v>
      </c>
      <c r="E608" s="243" t="s">
        <v>19</v>
      </c>
      <c r="F608" s="244" t="s">
        <v>925</v>
      </c>
      <c r="G608" s="242"/>
      <c r="H608" s="245">
        <v>3.7799999999999998</v>
      </c>
      <c r="I608" s="246"/>
      <c r="J608" s="242"/>
      <c r="K608" s="242"/>
      <c r="L608" s="247"/>
      <c r="M608" s="248"/>
      <c r="N608" s="249"/>
      <c r="O608" s="249"/>
      <c r="P608" s="249"/>
      <c r="Q608" s="249"/>
      <c r="R608" s="249"/>
      <c r="S608" s="249"/>
      <c r="T608" s="250"/>
      <c r="U608" s="14"/>
      <c r="V608" s="14"/>
      <c r="W608" s="14"/>
      <c r="X608" s="14"/>
      <c r="Y608" s="14"/>
      <c r="Z608" s="14"/>
      <c r="AA608" s="14"/>
      <c r="AB608" s="14"/>
      <c r="AC608" s="14"/>
      <c r="AD608" s="14"/>
      <c r="AE608" s="14"/>
      <c r="AT608" s="251" t="s">
        <v>191</v>
      </c>
      <c r="AU608" s="251" t="s">
        <v>81</v>
      </c>
      <c r="AV608" s="14" t="s">
        <v>81</v>
      </c>
      <c r="AW608" s="14" t="s">
        <v>33</v>
      </c>
      <c r="AX608" s="14" t="s">
        <v>72</v>
      </c>
      <c r="AY608" s="251" t="s">
        <v>116</v>
      </c>
    </row>
    <row r="609" s="15" customFormat="1">
      <c r="A609" s="15"/>
      <c r="B609" s="262"/>
      <c r="C609" s="263"/>
      <c r="D609" s="229" t="s">
        <v>191</v>
      </c>
      <c r="E609" s="264" t="s">
        <v>19</v>
      </c>
      <c r="F609" s="265" t="s">
        <v>275</v>
      </c>
      <c r="G609" s="263"/>
      <c r="H609" s="266">
        <v>51.660000000000004</v>
      </c>
      <c r="I609" s="267"/>
      <c r="J609" s="263"/>
      <c r="K609" s="263"/>
      <c r="L609" s="268"/>
      <c r="M609" s="269"/>
      <c r="N609" s="270"/>
      <c r="O609" s="270"/>
      <c r="P609" s="270"/>
      <c r="Q609" s="270"/>
      <c r="R609" s="270"/>
      <c r="S609" s="270"/>
      <c r="T609" s="271"/>
      <c r="U609" s="15"/>
      <c r="V609" s="15"/>
      <c r="W609" s="15"/>
      <c r="X609" s="15"/>
      <c r="Y609" s="15"/>
      <c r="Z609" s="15"/>
      <c r="AA609" s="15"/>
      <c r="AB609" s="15"/>
      <c r="AC609" s="15"/>
      <c r="AD609" s="15"/>
      <c r="AE609" s="15"/>
      <c r="AT609" s="272" t="s">
        <v>191</v>
      </c>
      <c r="AU609" s="272" t="s">
        <v>81</v>
      </c>
      <c r="AV609" s="15" t="s">
        <v>135</v>
      </c>
      <c r="AW609" s="15" t="s">
        <v>33</v>
      </c>
      <c r="AX609" s="15" t="s">
        <v>79</v>
      </c>
      <c r="AY609" s="272" t="s">
        <v>116</v>
      </c>
    </row>
    <row r="610" s="2" customFormat="1" ht="24.15" customHeight="1">
      <c r="A610" s="40"/>
      <c r="B610" s="41"/>
      <c r="C610" s="206" t="s">
        <v>926</v>
      </c>
      <c r="D610" s="206" t="s">
        <v>119</v>
      </c>
      <c r="E610" s="207" t="s">
        <v>927</v>
      </c>
      <c r="F610" s="208" t="s">
        <v>928</v>
      </c>
      <c r="G610" s="209" t="s">
        <v>815</v>
      </c>
      <c r="H610" s="210">
        <v>2</v>
      </c>
      <c r="I610" s="211"/>
      <c r="J610" s="212">
        <f>ROUND(I610*H610,2)</f>
        <v>0</v>
      </c>
      <c r="K610" s="208" t="s">
        <v>196</v>
      </c>
      <c r="L610" s="46"/>
      <c r="M610" s="213" t="s">
        <v>19</v>
      </c>
      <c r="N610" s="214" t="s">
        <v>43</v>
      </c>
      <c r="O610" s="86"/>
      <c r="P610" s="215">
        <f>O610*H610</f>
        <v>0</v>
      </c>
      <c r="Q610" s="215">
        <v>0.00092000000000000003</v>
      </c>
      <c r="R610" s="215">
        <f>Q610*H610</f>
        <v>0.0018400000000000001</v>
      </c>
      <c r="S610" s="215">
        <v>0</v>
      </c>
      <c r="T610" s="216">
        <f>S610*H610</f>
        <v>0</v>
      </c>
      <c r="U610" s="40"/>
      <c r="V610" s="40"/>
      <c r="W610" s="40"/>
      <c r="X610" s="40"/>
      <c r="Y610" s="40"/>
      <c r="Z610" s="40"/>
      <c r="AA610" s="40"/>
      <c r="AB610" s="40"/>
      <c r="AC610" s="40"/>
      <c r="AD610" s="40"/>
      <c r="AE610" s="40"/>
      <c r="AR610" s="217" t="s">
        <v>281</v>
      </c>
      <c r="AT610" s="217" t="s">
        <v>119</v>
      </c>
      <c r="AU610" s="217" t="s">
        <v>81</v>
      </c>
      <c r="AY610" s="19" t="s">
        <v>116</v>
      </c>
      <c r="BE610" s="218">
        <f>IF(N610="základní",J610,0)</f>
        <v>0</v>
      </c>
      <c r="BF610" s="218">
        <f>IF(N610="snížená",J610,0)</f>
        <v>0</v>
      </c>
      <c r="BG610" s="218">
        <f>IF(N610="zákl. přenesená",J610,0)</f>
        <v>0</v>
      </c>
      <c r="BH610" s="218">
        <f>IF(N610="sníž. přenesená",J610,0)</f>
        <v>0</v>
      </c>
      <c r="BI610" s="218">
        <f>IF(N610="nulová",J610,0)</f>
        <v>0</v>
      </c>
      <c r="BJ610" s="19" t="s">
        <v>79</v>
      </c>
      <c r="BK610" s="218">
        <f>ROUND(I610*H610,2)</f>
        <v>0</v>
      </c>
      <c r="BL610" s="19" t="s">
        <v>281</v>
      </c>
      <c r="BM610" s="217" t="s">
        <v>929</v>
      </c>
    </row>
    <row r="611" s="2" customFormat="1">
      <c r="A611" s="40"/>
      <c r="B611" s="41"/>
      <c r="C611" s="42"/>
      <c r="D611" s="224" t="s">
        <v>187</v>
      </c>
      <c r="E611" s="42"/>
      <c r="F611" s="225" t="s">
        <v>930</v>
      </c>
      <c r="G611" s="42"/>
      <c r="H611" s="42"/>
      <c r="I611" s="226"/>
      <c r="J611" s="42"/>
      <c r="K611" s="42"/>
      <c r="L611" s="46"/>
      <c r="M611" s="227"/>
      <c r="N611" s="228"/>
      <c r="O611" s="86"/>
      <c r="P611" s="86"/>
      <c r="Q611" s="86"/>
      <c r="R611" s="86"/>
      <c r="S611" s="86"/>
      <c r="T611" s="87"/>
      <c r="U611" s="40"/>
      <c r="V611" s="40"/>
      <c r="W611" s="40"/>
      <c r="X611" s="40"/>
      <c r="Y611" s="40"/>
      <c r="Z611" s="40"/>
      <c r="AA611" s="40"/>
      <c r="AB611" s="40"/>
      <c r="AC611" s="40"/>
      <c r="AD611" s="40"/>
      <c r="AE611" s="40"/>
      <c r="AT611" s="19" t="s">
        <v>187</v>
      </c>
      <c r="AU611" s="19" t="s">
        <v>81</v>
      </c>
    </row>
    <row r="612" s="2" customFormat="1">
      <c r="A612" s="40"/>
      <c r="B612" s="41"/>
      <c r="C612" s="42"/>
      <c r="D612" s="229" t="s">
        <v>189</v>
      </c>
      <c r="E612" s="42"/>
      <c r="F612" s="230" t="s">
        <v>931</v>
      </c>
      <c r="G612" s="42"/>
      <c r="H612" s="42"/>
      <c r="I612" s="226"/>
      <c r="J612" s="42"/>
      <c r="K612" s="42"/>
      <c r="L612" s="46"/>
      <c r="M612" s="227"/>
      <c r="N612" s="228"/>
      <c r="O612" s="86"/>
      <c r="P612" s="86"/>
      <c r="Q612" s="86"/>
      <c r="R612" s="86"/>
      <c r="S612" s="86"/>
      <c r="T612" s="87"/>
      <c r="U612" s="40"/>
      <c r="V612" s="40"/>
      <c r="W612" s="40"/>
      <c r="X612" s="40"/>
      <c r="Y612" s="40"/>
      <c r="Z612" s="40"/>
      <c r="AA612" s="40"/>
      <c r="AB612" s="40"/>
      <c r="AC612" s="40"/>
      <c r="AD612" s="40"/>
      <c r="AE612" s="40"/>
      <c r="AT612" s="19" t="s">
        <v>189</v>
      </c>
      <c r="AU612" s="19" t="s">
        <v>81</v>
      </c>
    </row>
    <row r="613" s="2" customFormat="1" ht="24.15" customHeight="1">
      <c r="A613" s="40"/>
      <c r="B613" s="41"/>
      <c r="C613" s="206" t="s">
        <v>932</v>
      </c>
      <c r="D613" s="206" t="s">
        <v>119</v>
      </c>
      <c r="E613" s="207" t="s">
        <v>933</v>
      </c>
      <c r="F613" s="208" t="s">
        <v>934</v>
      </c>
      <c r="G613" s="209" t="s">
        <v>815</v>
      </c>
      <c r="H613" s="210">
        <v>1</v>
      </c>
      <c r="I613" s="211"/>
      <c r="J613" s="212">
        <f>ROUND(I613*H613,2)</f>
        <v>0</v>
      </c>
      <c r="K613" s="208" t="s">
        <v>196</v>
      </c>
      <c r="L613" s="46"/>
      <c r="M613" s="213" t="s">
        <v>19</v>
      </c>
      <c r="N613" s="214" t="s">
        <v>43</v>
      </c>
      <c r="O613" s="86"/>
      <c r="P613" s="215">
        <f>O613*H613</f>
        <v>0</v>
      </c>
      <c r="Q613" s="215">
        <v>0.00085999999999999998</v>
      </c>
      <c r="R613" s="215">
        <f>Q613*H613</f>
        <v>0.00085999999999999998</v>
      </c>
      <c r="S613" s="215">
        <v>0</v>
      </c>
      <c r="T613" s="216">
        <f>S613*H613</f>
        <v>0</v>
      </c>
      <c r="U613" s="40"/>
      <c r="V613" s="40"/>
      <c r="W613" s="40"/>
      <c r="X613" s="40"/>
      <c r="Y613" s="40"/>
      <c r="Z613" s="40"/>
      <c r="AA613" s="40"/>
      <c r="AB613" s="40"/>
      <c r="AC613" s="40"/>
      <c r="AD613" s="40"/>
      <c r="AE613" s="40"/>
      <c r="AR613" s="217" t="s">
        <v>281</v>
      </c>
      <c r="AT613" s="217" t="s">
        <v>119</v>
      </c>
      <c r="AU613" s="217" t="s">
        <v>81</v>
      </c>
      <c r="AY613" s="19" t="s">
        <v>116</v>
      </c>
      <c r="BE613" s="218">
        <f>IF(N613="základní",J613,0)</f>
        <v>0</v>
      </c>
      <c r="BF613" s="218">
        <f>IF(N613="snížená",J613,0)</f>
        <v>0</v>
      </c>
      <c r="BG613" s="218">
        <f>IF(N613="zákl. přenesená",J613,0)</f>
        <v>0</v>
      </c>
      <c r="BH613" s="218">
        <f>IF(N613="sníž. přenesená",J613,0)</f>
        <v>0</v>
      </c>
      <c r="BI613" s="218">
        <f>IF(N613="nulová",J613,0)</f>
        <v>0</v>
      </c>
      <c r="BJ613" s="19" t="s">
        <v>79</v>
      </c>
      <c r="BK613" s="218">
        <f>ROUND(I613*H613,2)</f>
        <v>0</v>
      </c>
      <c r="BL613" s="19" t="s">
        <v>281</v>
      </c>
      <c r="BM613" s="217" t="s">
        <v>935</v>
      </c>
    </row>
    <row r="614" s="2" customFormat="1">
      <c r="A614" s="40"/>
      <c r="B614" s="41"/>
      <c r="C614" s="42"/>
      <c r="D614" s="224" t="s">
        <v>187</v>
      </c>
      <c r="E614" s="42"/>
      <c r="F614" s="225" t="s">
        <v>936</v>
      </c>
      <c r="G614" s="42"/>
      <c r="H614" s="42"/>
      <c r="I614" s="226"/>
      <c r="J614" s="42"/>
      <c r="K614" s="42"/>
      <c r="L614" s="46"/>
      <c r="M614" s="227"/>
      <c r="N614" s="228"/>
      <c r="O614" s="86"/>
      <c r="P614" s="86"/>
      <c r="Q614" s="86"/>
      <c r="R614" s="86"/>
      <c r="S614" s="86"/>
      <c r="T614" s="87"/>
      <c r="U614" s="40"/>
      <c r="V614" s="40"/>
      <c r="W614" s="40"/>
      <c r="X614" s="40"/>
      <c r="Y614" s="40"/>
      <c r="Z614" s="40"/>
      <c r="AA614" s="40"/>
      <c r="AB614" s="40"/>
      <c r="AC614" s="40"/>
      <c r="AD614" s="40"/>
      <c r="AE614" s="40"/>
      <c r="AT614" s="19" t="s">
        <v>187</v>
      </c>
      <c r="AU614" s="19" t="s">
        <v>81</v>
      </c>
    </row>
    <row r="615" s="2" customFormat="1">
      <c r="A615" s="40"/>
      <c r="B615" s="41"/>
      <c r="C615" s="42"/>
      <c r="D615" s="229" t="s">
        <v>189</v>
      </c>
      <c r="E615" s="42"/>
      <c r="F615" s="230" t="s">
        <v>931</v>
      </c>
      <c r="G615" s="42"/>
      <c r="H615" s="42"/>
      <c r="I615" s="226"/>
      <c r="J615" s="42"/>
      <c r="K615" s="42"/>
      <c r="L615" s="46"/>
      <c r="M615" s="227"/>
      <c r="N615" s="228"/>
      <c r="O615" s="86"/>
      <c r="P615" s="86"/>
      <c r="Q615" s="86"/>
      <c r="R615" s="86"/>
      <c r="S615" s="86"/>
      <c r="T615" s="87"/>
      <c r="U615" s="40"/>
      <c r="V615" s="40"/>
      <c r="W615" s="40"/>
      <c r="X615" s="40"/>
      <c r="Y615" s="40"/>
      <c r="Z615" s="40"/>
      <c r="AA615" s="40"/>
      <c r="AB615" s="40"/>
      <c r="AC615" s="40"/>
      <c r="AD615" s="40"/>
      <c r="AE615" s="40"/>
      <c r="AT615" s="19" t="s">
        <v>189</v>
      </c>
      <c r="AU615" s="19" t="s">
        <v>81</v>
      </c>
    </row>
    <row r="616" s="2" customFormat="1" ht="24.15" customHeight="1">
      <c r="A616" s="40"/>
      <c r="B616" s="41"/>
      <c r="C616" s="206" t="s">
        <v>937</v>
      </c>
      <c r="D616" s="206" t="s">
        <v>119</v>
      </c>
      <c r="E616" s="207" t="s">
        <v>938</v>
      </c>
      <c r="F616" s="208" t="s">
        <v>939</v>
      </c>
      <c r="G616" s="209" t="s">
        <v>250</v>
      </c>
      <c r="H616" s="210">
        <v>543.22000000000003</v>
      </c>
      <c r="I616" s="211"/>
      <c r="J616" s="212">
        <f>ROUND(I616*H616,2)</f>
        <v>0</v>
      </c>
      <c r="K616" s="208" t="s">
        <v>196</v>
      </c>
      <c r="L616" s="46"/>
      <c r="M616" s="213" t="s">
        <v>19</v>
      </c>
      <c r="N616" s="214" t="s">
        <v>43</v>
      </c>
      <c r="O616" s="86"/>
      <c r="P616" s="215">
        <f>O616*H616</f>
        <v>0</v>
      </c>
      <c r="Q616" s="215">
        <v>0.00027999999999999998</v>
      </c>
      <c r="R616" s="215">
        <f>Q616*H616</f>
        <v>0.1521016</v>
      </c>
      <c r="S616" s="215">
        <v>0</v>
      </c>
      <c r="T616" s="216">
        <f>S616*H616</f>
        <v>0</v>
      </c>
      <c r="U616" s="40"/>
      <c r="V616" s="40"/>
      <c r="W616" s="40"/>
      <c r="X616" s="40"/>
      <c r="Y616" s="40"/>
      <c r="Z616" s="40"/>
      <c r="AA616" s="40"/>
      <c r="AB616" s="40"/>
      <c r="AC616" s="40"/>
      <c r="AD616" s="40"/>
      <c r="AE616" s="40"/>
      <c r="AR616" s="217" t="s">
        <v>281</v>
      </c>
      <c r="AT616" s="217" t="s">
        <v>119</v>
      </c>
      <c r="AU616" s="217" t="s">
        <v>81</v>
      </c>
      <c r="AY616" s="19" t="s">
        <v>116</v>
      </c>
      <c r="BE616" s="218">
        <f>IF(N616="základní",J616,0)</f>
        <v>0</v>
      </c>
      <c r="BF616" s="218">
        <f>IF(N616="snížená",J616,0)</f>
        <v>0</v>
      </c>
      <c r="BG616" s="218">
        <f>IF(N616="zákl. přenesená",J616,0)</f>
        <v>0</v>
      </c>
      <c r="BH616" s="218">
        <f>IF(N616="sníž. přenesená",J616,0)</f>
        <v>0</v>
      </c>
      <c r="BI616" s="218">
        <f>IF(N616="nulová",J616,0)</f>
        <v>0</v>
      </c>
      <c r="BJ616" s="19" t="s">
        <v>79</v>
      </c>
      <c r="BK616" s="218">
        <f>ROUND(I616*H616,2)</f>
        <v>0</v>
      </c>
      <c r="BL616" s="19" t="s">
        <v>281</v>
      </c>
      <c r="BM616" s="217" t="s">
        <v>940</v>
      </c>
    </row>
    <row r="617" s="2" customFormat="1">
      <c r="A617" s="40"/>
      <c r="B617" s="41"/>
      <c r="C617" s="42"/>
      <c r="D617" s="224" t="s">
        <v>187</v>
      </c>
      <c r="E617" s="42"/>
      <c r="F617" s="225" t="s">
        <v>941</v>
      </c>
      <c r="G617" s="42"/>
      <c r="H617" s="42"/>
      <c r="I617" s="226"/>
      <c r="J617" s="42"/>
      <c r="K617" s="42"/>
      <c r="L617" s="46"/>
      <c r="M617" s="227"/>
      <c r="N617" s="228"/>
      <c r="O617" s="86"/>
      <c r="P617" s="86"/>
      <c r="Q617" s="86"/>
      <c r="R617" s="86"/>
      <c r="S617" s="86"/>
      <c r="T617" s="87"/>
      <c r="U617" s="40"/>
      <c r="V617" s="40"/>
      <c r="W617" s="40"/>
      <c r="X617" s="40"/>
      <c r="Y617" s="40"/>
      <c r="Z617" s="40"/>
      <c r="AA617" s="40"/>
      <c r="AB617" s="40"/>
      <c r="AC617" s="40"/>
      <c r="AD617" s="40"/>
      <c r="AE617" s="40"/>
      <c r="AT617" s="19" t="s">
        <v>187</v>
      </c>
      <c r="AU617" s="19" t="s">
        <v>81</v>
      </c>
    </row>
    <row r="618" s="2" customFormat="1">
      <c r="A618" s="40"/>
      <c r="B618" s="41"/>
      <c r="C618" s="42"/>
      <c r="D618" s="229" t="s">
        <v>189</v>
      </c>
      <c r="E618" s="42"/>
      <c r="F618" s="230" t="s">
        <v>942</v>
      </c>
      <c r="G618" s="42"/>
      <c r="H618" s="42"/>
      <c r="I618" s="226"/>
      <c r="J618" s="42"/>
      <c r="K618" s="42"/>
      <c r="L618" s="46"/>
      <c r="M618" s="227"/>
      <c r="N618" s="228"/>
      <c r="O618" s="86"/>
      <c r="P618" s="86"/>
      <c r="Q618" s="86"/>
      <c r="R618" s="86"/>
      <c r="S618" s="86"/>
      <c r="T618" s="87"/>
      <c r="U618" s="40"/>
      <c r="V618" s="40"/>
      <c r="W618" s="40"/>
      <c r="X618" s="40"/>
      <c r="Y618" s="40"/>
      <c r="Z618" s="40"/>
      <c r="AA618" s="40"/>
      <c r="AB618" s="40"/>
      <c r="AC618" s="40"/>
      <c r="AD618" s="40"/>
      <c r="AE618" s="40"/>
      <c r="AT618" s="19" t="s">
        <v>189</v>
      </c>
      <c r="AU618" s="19" t="s">
        <v>81</v>
      </c>
    </row>
    <row r="619" s="13" customFormat="1">
      <c r="A619" s="13"/>
      <c r="B619" s="231"/>
      <c r="C619" s="232"/>
      <c r="D619" s="229" t="s">
        <v>191</v>
      </c>
      <c r="E619" s="233" t="s">
        <v>19</v>
      </c>
      <c r="F619" s="234" t="s">
        <v>319</v>
      </c>
      <c r="G619" s="232"/>
      <c r="H619" s="233" t="s">
        <v>19</v>
      </c>
      <c r="I619" s="235"/>
      <c r="J619" s="232"/>
      <c r="K619" s="232"/>
      <c r="L619" s="236"/>
      <c r="M619" s="237"/>
      <c r="N619" s="238"/>
      <c r="O619" s="238"/>
      <c r="P619" s="238"/>
      <c r="Q619" s="238"/>
      <c r="R619" s="238"/>
      <c r="S619" s="238"/>
      <c r="T619" s="239"/>
      <c r="U619" s="13"/>
      <c r="V619" s="13"/>
      <c r="W619" s="13"/>
      <c r="X619" s="13"/>
      <c r="Y619" s="13"/>
      <c r="Z619" s="13"/>
      <c r="AA619" s="13"/>
      <c r="AB619" s="13"/>
      <c r="AC619" s="13"/>
      <c r="AD619" s="13"/>
      <c r="AE619" s="13"/>
      <c r="AT619" s="240" t="s">
        <v>191</v>
      </c>
      <c r="AU619" s="240" t="s">
        <v>81</v>
      </c>
      <c r="AV619" s="13" t="s">
        <v>79</v>
      </c>
      <c r="AW619" s="13" t="s">
        <v>33</v>
      </c>
      <c r="AX619" s="13" t="s">
        <v>72</v>
      </c>
      <c r="AY619" s="240" t="s">
        <v>116</v>
      </c>
    </row>
    <row r="620" s="14" customFormat="1">
      <c r="A620" s="14"/>
      <c r="B620" s="241"/>
      <c r="C620" s="242"/>
      <c r="D620" s="229" t="s">
        <v>191</v>
      </c>
      <c r="E620" s="243" t="s">
        <v>19</v>
      </c>
      <c r="F620" s="244" t="s">
        <v>320</v>
      </c>
      <c r="G620" s="242"/>
      <c r="H620" s="245">
        <v>77.780000000000001</v>
      </c>
      <c r="I620" s="246"/>
      <c r="J620" s="242"/>
      <c r="K620" s="242"/>
      <c r="L620" s="247"/>
      <c r="M620" s="248"/>
      <c r="N620" s="249"/>
      <c r="O620" s="249"/>
      <c r="P620" s="249"/>
      <c r="Q620" s="249"/>
      <c r="R620" s="249"/>
      <c r="S620" s="249"/>
      <c r="T620" s="250"/>
      <c r="U620" s="14"/>
      <c r="V620" s="14"/>
      <c r="W620" s="14"/>
      <c r="X620" s="14"/>
      <c r="Y620" s="14"/>
      <c r="Z620" s="14"/>
      <c r="AA620" s="14"/>
      <c r="AB620" s="14"/>
      <c r="AC620" s="14"/>
      <c r="AD620" s="14"/>
      <c r="AE620" s="14"/>
      <c r="AT620" s="251" t="s">
        <v>191</v>
      </c>
      <c r="AU620" s="251" t="s">
        <v>81</v>
      </c>
      <c r="AV620" s="14" t="s">
        <v>81</v>
      </c>
      <c r="AW620" s="14" t="s">
        <v>33</v>
      </c>
      <c r="AX620" s="14" t="s">
        <v>72</v>
      </c>
      <c r="AY620" s="251" t="s">
        <v>116</v>
      </c>
    </row>
    <row r="621" s="14" customFormat="1">
      <c r="A621" s="14"/>
      <c r="B621" s="241"/>
      <c r="C621" s="242"/>
      <c r="D621" s="229" t="s">
        <v>191</v>
      </c>
      <c r="E621" s="243" t="s">
        <v>19</v>
      </c>
      <c r="F621" s="244" t="s">
        <v>321</v>
      </c>
      <c r="G621" s="242"/>
      <c r="H621" s="245">
        <v>248</v>
      </c>
      <c r="I621" s="246"/>
      <c r="J621" s="242"/>
      <c r="K621" s="242"/>
      <c r="L621" s="247"/>
      <c r="M621" s="248"/>
      <c r="N621" s="249"/>
      <c r="O621" s="249"/>
      <c r="P621" s="249"/>
      <c r="Q621" s="249"/>
      <c r="R621" s="249"/>
      <c r="S621" s="249"/>
      <c r="T621" s="250"/>
      <c r="U621" s="14"/>
      <c r="V621" s="14"/>
      <c r="W621" s="14"/>
      <c r="X621" s="14"/>
      <c r="Y621" s="14"/>
      <c r="Z621" s="14"/>
      <c r="AA621" s="14"/>
      <c r="AB621" s="14"/>
      <c r="AC621" s="14"/>
      <c r="AD621" s="14"/>
      <c r="AE621" s="14"/>
      <c r="AT621" s="251" t="s">
        <v>191</v>
      </c>
      <c r="AU621" s="251" t="s">
        <v>81</v>
      </c>
      <c r="AV621" s="14" t="s">
        <v>81</v>
      </c>
      <c r="AW621" s="14" t="s">
        <v>33</v>
      </c>
      <c r="AX621" s="14" t="s">
        <v>72</v>
      </c>
      <c r="AY621" s="251" t="s">
        <v>116</v>
      </c>
    </row>
    <row r="622" s="14" customFormat="1">
      <c r="A622" s="14"/>
      <c r="B622" s="241"/>
      <c r="C622" s="242"/>
      <c r="D622" s="229" t="s">
        <v>191</v>
      </c>
      <c r="E622" s="243" t="s">
        <v>19</v>
      </c>
      <c r="F622" s="244" t="s">
        <v>322</v>
      </c>
      <c r="G622" s="242"/>
      <c r="H622" s="245">
        <v>22.800000000000001</v>
      </c>
      <c r="I622" s="246"/>
      <c r="J622" s="242"/>
      <c r="K622" s="242"/>
      <c r="L622" s="247"/>
      <c r="M622" s="248"/>
      <c r="N622" s="249"/>
      <c r="O622" s="249"/>
      <c r="P622" s="249"/>
      <c r="Q622" s="249"/>
      <c r="R622" s="249"/>
      <c r="S622" s="249"/>
      <c r="T622" s="250"/>
      <c r="U622" s="14"/>
      <c r="V622" s="14"/>
      <c r="W622" s="14"/>
      <c r="X622" s="14"/>
      <c r="Y622" s="14"/>
      <c r="Z622" s="14"/>
      <c r="AA622" s="14"/>
      <c r="AB622" s="14"/>
      <c r="AC622" s="14"/>
      <c r="AD622" s="14"/>
      <c r="AE622" s="14"/>
      <c r="AT622" s="251" t="s">
        <v>191</v>
      </c>
      <c r="AU622" s="251" t="s">
        <v>81</v>
      </c>
      <c r="AV622" s="14" t="s">
        <v>81</v>
      </c>
      <c r="AW622" s="14" t="s">
        <v>33</v>
      </c>
      <c r="AX622" s="14" t="s">
        <v>72</v>
      </c>
      <c r="AY622" s="251" t="s">
        <v>116</v>
      </c>
    </row>
    <row r="623" s="14" customFormat="1">
      <c r="A623" s="14"/>
      <c r="B623" s="241"/>
      <c r="C623" s="242"/>
      <c r="D623" s="229" t="s">
        <v>191</v>
      </c>
      <c r="E623" s="243" t="s">
        <v>19</v>
      </c>
      <c r="F623" s="244" t="s">
        <v>323</v>
      </c>
      <c r="G623" s="242"/>
      <c r="H623" s="245">
        <v>31.440000000000001</v>
      </c>
      <c r="I623" s="246"/>
      <c r="J623" s="242"/>
      <c r="K623" s="242"/>
      <c r="L623" s="247"/>
      <c r="M623" s="248"/>
      <c r="N623" s="249"/>
      <c r="O623" s="249"/>
      <c r="P623" s="249"/>
      <c r="Q623" s="249"/>
      <c r="R623" s="249"/>
      <c r="S623" s="249"/>
      <c r="T623" s="250"/>
      <c r="U623" s="14"/>
      <c r="V623" s="14"/>
      <c r="W623" s="14"/>
      <c r="X623" s="14"/>
      <c r="Y623" s="14"/>
      <c r="Z623" s="14"/>
      <c r="AA623" s="14"/>
      <c r="AB623" s="14"/>
      <c r="AC623" s="14"/>
      <c r="AD623" s="14"/>
      <c r="AE623" s="14"/>
      <c r="AT623" s="251" t="s">
        <v>191</v>
      </c>
      <c r="AU623" s="251" t="s">
        <v>81</v>
      </c>
      <c r="AV623" s="14" t="s">
        <v>81</v>
      </c>
      <c r="AW623" s="14" t="s">
        <v>33</v>
      </c>
      <c r="AX623" s="14" t="s">
        <v>72</v>
      </c>
      <c r="AY623" s="251" t="s">
        <v>116</v>
      </c>
    </row>
    <row r="624" s="14" customFormat="1">
      <c r="A624" s="14"/>
      <c r="B624" s="241"/>
      <c r="C624" s="242"/>
      <c r="D624" s="229" t="s">
        <v>191</v>
      </c>
      <c r="E624" s="243" t="s">
        <v>19</v>
      </c>
      <c r="F624" s="244" t="s">
        <v>324</v>
      </c>
      <c r="G624" s="242"/>
      <c r="H624" s="245">
        <v>89.280000000000001</v>
      </c>
      <c r="I624" s="246"/>
      <c r="J624" s="242"/>
      <c r="K624" s="242"/>
      <c r="L624" s="247"/>
      <c r="M624" s="248"/>
      <c r="N624" s="249"/>
      <c r="O624" s="249"/>
      <c r="P624" s="249"/>
      <c r="Q624" s="249"/>
      <c r="R624" s="249"/>
      <c r="S624" s="249"/>
      <c r="T624" s="250"/>
      <c r="U624" s="14"/>
      <c r="V624" s="14"/>
      <c r="W624" s="14"/>
      <c r="X624" s="14"/>
      <c r="Y624" s="14"/>
      <c r="Z624" s="14"/>
      <c r="AA624" s="14"/>
      <c r="AB624" s="14"/>
      <c r="AC624" s="14"/>
      <c r="AD624" s="14"/>
      <c r="AE624" s="14"/>
      <c r="AT624" s="251" t="s">
        <v>191</v>
      </c>
      <c r="AU624" s="251" t="s">
        <v>81</v>
      </c>
      <c r="AV624" s="14" t="s">
        <v>81</v>
      </c>
      <c r="AW624" s="14" t="s">
        <v>33</v>
      </c>
      <c r="AX624" s="14" t="s">
        <v>72</v>
      </c>
      <c r="AY624" s="251" t="s">
        <v>116</v>
      </c>
    </row>
    <row r="625" s="14" customFormat="1">
      <c r="A625" s="14"/>
      <c r="B625" s="241"/>
      <c r="C625" s="242"/>
      <c r="D625" s="229" t="s">
        <v>191</v>
      </c>
      <c r="E625" s="243" t="s">
        <v>19</v>
      </c>
      <c r="F625" s="244" t="s">
        <v>325</v>
      </c>
      <c r="G625" s="242"/>
      <c r="H625" s="245">
        <v>28.800000000000001</v>
      </c>
      <c r="I625" s="246"/>
      <c r="J625" s="242"/>
      <c r="K625" s="242"/>
      <c r="L625" s="247"/>
      <c r="M625" s="248"/>
      <c r="N625" s="249"/>
      <c r="O625" s="249"/>
      <c r="P625" s="249"/>
      <c r="Q625" s="249"/>
      <c r="R625" s="249"/>
      <c r="S625" s="249"/>
      <c r="T625" s="250"/>
      <c r="U625" s="14"/>
      <c r="V625" s="14"/>
      <c r="W625" s="14"/>
      <c r="X625" s="14"/>
      <c r="Y625" s="14"/>
      <c r="Z625" s="14"/>
      <c r="AA625" s="14"/>
      <c r="AB625" s="14"/>
      <c r="AC625" s="14"/>
      <c r="AD625" s="14"/>
      <c r="AE625" s="14"/>
      <c r="AT625" s="251" t="s">
        <v>191</v>
      </c>
      <c r="AU625" s="251" t="s">
        <v>81</v>
      </c>
      <c r="AV625" s="14" t="s">
        <v>81</v>
      </c>
      <c r="AW625" s="14" t="s">
        <v>33</v>
      </c>
      <c r="AX625" s="14" t="s">
        <v>72</v>
      </c>
      <c r="AY625" s="251" t="s">
        <v>116</v>
      </c>
    </row>
    <row r="626" s="14" customFormat="1">
      <c r="A626" s="14"/>
      <c r="B626" s="241"/>
      <c r="C626" s="242"/>
      <c r="D626" s="229" t="s">
        <v>191</v>
      </c>
      <c r="E626" s="243" t="s">
        <v>19</v>
      </c>
      <c r="F626" s="244" t="s">
        <v>326</v>
      </c>
      <c r="G626" s="242"/>
      <c r="H626" s="245">
        <v>22.719999999999999</v>
      </c>
      <c r="I626" s="246"/>
      <c r="J626" s="242"/>
      <c r="K626" s="242"/>
      <c r="L626" s="247"/>
      <c r="M626" s="248"/>
      <c r="N626" s="249"/>
      <c r="O626" s="249"/>
      <c r="P626" s="249"/>
      <c r="Q626" s="249"/>
      <c r="R626" s="249"/>
      <c r="S626" s="249"/>
      <c r="T626" s="250"/>
      <c r="U626" s="14"/>
      <c r="V626" s="14"/>
      <c r="W626" s="14"/>
      <c r="X626" s="14"/>
      <c r="Y626" s="14"/>
      <c r="Z626" s="14"/>
      <c r="AA626" s="14"/>
      <c r="AB626" s="14"/>
      <c r="AC626" s="14"/>
      <c r="AD626" s="14"/>
      <c r="AE626" s="14"/>
      <c r="AT626" s="251" t="s">
        <v>191</v>
      </c>
      <c r="AU626" s="251" t="s">
        <v>81</v>
      </c>
      <c r="AV626" s="14" t="s">
        <v>81</v>
      </c>
      <c r="AW626" s="14" t="s">
        <v>33</v>
      </c>
      <c r="AX626" s="14" t="s">
        <v>72</v>
      </c>
      <c r="AY626" s="251" t="s">
        <v>116</v>
      </c>
    </row>
    <row r="627" s="14" customFormat="1">
      <c r="A627" s="14"/>
      <c r="B627" s="241"/>
      <c r="C627" s="242"/>
      <c r="D627" s="229" t="s">
        <v>191</v>
      </c>
      <c r="E627" s="243" t="s">
        <v>19</v>
      </c>
      <c r="F627" s="244" t="s">
        <v>327</v>
      </c>
      <c r="G627" s="242"/>
      <c r="H627" s="245">
        <v>22.399999999999999</v>
      </c>
      <c r="I627" s="246"/>
      <c r="J627" s="242"/>
      <c r="K627" s="242"/>
      <c r="L627" s="247"/>
      <c r="M627" s="248"/>
      <c r="N627" s="249"/>
      <c r="O627" s="249"/>
      <c r="P627" s="249"/>
      <c r="Q627" s="249"/>
      <c r="R627" s="249"/>
      <c r="S627" s="249"/>
      <c r="T627" s="250"/>
      <c r="U627" s="14"/>
      <c r="V627" s="14"/>
      <c r="W627" s="14"/>
      <c r="X627" s="14"/>
      <c r="Y627" s="14"/>
      <c r="Z627" s="14"/>
      <c r="AA627" s="14"/>
      <c r="AB627" s="14"/>
      <c r="AC627" s="14"/>
      <c r="AD627" s="14"/>
      <c r="AE627" s="14"/>
      <c r="AT627" s="251" t="s">
        <v>191</v>
      </c>
      <c r="AU627" s="251" t="s">
        <v>81</v>
      </c>
      <c r="AV627" s="14" t="s">
        <v>81</v>
      </c>
      <c r="AW627" s="14" t="s">
        <v>33</v>
      </c>
      <c r="AX627" s="14" t="s">
        <v>72</v>
      </c>
      <c r="AY627" s="251" t="s">
        <v>116</v>
      </c>
    </row>
    <row r="628" s="15" customFormat="1">
      <c r="A628" s="15"/>
      <c r="B628" s="262"/>
      <c r="C628" s="263"/>
      <c r="D628" s="229" t="s">
        <v>191</v>
      </c>
      <c r="E628" s="264" t="s">
        <v>19</v>
      </c>
      <c r="F628" s="265" t="s">
        <v>275</v>
      </c>
      <c r="G628" s="263"/>
      <c r="H628" s="266">
        <v>543.21999999999991</v>
      </c>
      <c r="I628" s="267"/>
      <c r="J628" s="263"/>
      <c r="K628" s="263"/>
      <c r="L628" s="268"/>
      <c r="M628" s="269"/>
      <c r="N628" s="270"/>
      <c r="O628" s="270"/>
      <c r="P628" s="270"/>
      <c r="Q628" s="270"/>
      <c r="R628" s="270"/>
      <c r="S628" s="270"/>
      <c r="T628" s="271"/>
      <c r="U628" s="15"/>
      <c r="V628" s="15"/>
      <c r="W628" s="15"/>
      <c r="X628" s="15"/>
      <c r="Y628" s="15"/>
      <c r="Z628" s="15"/>
      <c r="AA628" s="15"/>
      <c r="AB628" s="15"/>
      <c r="AC628" s="15"/>
      <c r="AD628" s="15"/>
      <c r="AE628" s="15"/>
      <c r="AT628" s="272" t="s">
        <v>191</v>
      </c>
      <c r="AU628" s="272" t="s">
        <v>81</v>
      </c>
      <c r="AV628" s="15" t="s">
        <v>135</v>
      </c>
      <c r="AW628" s="15" t="s">
        <v>33</v>
      </c>
      <c r="AX628" s="15" t="s">
        <v>79</v>
      </c>
      <c r="AY628" s="272" t="s">
        <v>116</v>
      </c>
    </row>
    <row r="629" s="2" customFormat="1" ht="24.15" customHeight="1">
      <c r="A629" s="40"/>
      <c r="B629" s="41"/>
      <c r="C629" s="252" t="s">
        <v>943</v>
      </c>
      <c r="D629" s="252" t="s">
        <v>242</v>
      </c>
      <c r="E629" s="253" t="s">
        <v>944</v>
      </c>
      <c r="F629" s="254" t="s">
        <v>945</v>
      </c>
      <c r="G629" s="255" t="s">
        <v>815</v>
      </c>
      <c r="H629" s="256">
        <v>1</v>
      </c>
      <c r="I629" s="257"/>
      <c r="J629" s="258">
        <f>ROUND(I629*H629,2)</f>
        <v>0</v>
      </c>
      <c r="K629" s="254" t="s">
        <v>19</v>
      </c>
      <c r="L629" s="259"/>
      <c r="M629" s="260" t="s">
        <v>19</v>
      </c>
      <c r="N629" s="261" t="s">
        <v>43</v>
      </c>
      <c r="O629" s="86"/>
      <c r="P629" s="215">
        <f>O629*H629</f>
        <v>0</v>
      </c>
      <c r="Q629" s="215">
        <v>0</v>
      </c>
      <c r="R629" s="215">
        <f>Q629*H629</f>
        <v>0</v>
      </c>
      <c r="S629" s="215">
        <v>0</v>
      </c>
      <c r="T629" s="216">
        <f>S629*H629</f>
        <v>0</v>
      </c>
      <c r="U629" s="40"/>
      <c r="V629" s="40"/>
      <c r="W629" s="40"/>
      <c r="X629" s="40"/>
      <c r="Y629" s="40"/>
      <c r="Z629" s="40"/>
      <c r="AA629" s="40"/>
      <c r="AB629" s="40"/>
      <c r="AC629" s="40"/>
      <c r="AD629" s="40"/>
      <c r="AE629" s="40"/>
      <c r="AR629" s="217" t="s">
        <v>431</v>
      </c>
      <c r="AT629" s="217" t="s">
        <v>242</v>
      </c>
      <c r="AU629" s="217" t="s">
        <v>81</v>
      </c>
      <c r="AY629" s="19" t="s">
        <v>116</v>
      </c>
      <c r="BE629" s="218">
        <f>IF(N629="základní",J629,0)</f>
        <v>0</v>
      </c>
      <c r="BF629" s="218">
        <f>IF(N629="snížená",J629,0)</f>
        <v>0</v>
      </c>
      <c r="BG629" s="218">
        <f>IF(N629="zákl. přenesená",J629,0)</f>
        <v>0</v>
      </c>
      <c r="BH629" s="218">
        <f>IF(N629="sníž. přenesená",J629,0)</f>
        <v>0</v>
      </c>
      <c r="BI629" s="218">
        <f>IF(N629="nulová",J629,0)</f>
        <v>0</v>
      </c>
      <c r="BJ629" s="19" t="s">
        <v>79</v>
      </c>
      <c r="BK629" s="218">
        <f>ROUND(I629*H629,2)</f>
        <v>0</v>
      </c>
      <c r="BL629" s="19" t="s">
        <v>281</v>
      </c>
      <c r="BM629" s="217" t="s">
        <v>946</v>
      </c>
    </row>
    <row r="630" s="2" customFormat="1" ht="21.75" customHeight="1">
      <c r="A630" s="40"/>
      <c r="B630" s="41"/>
      <c r="C630" s="252" t="s">
        <v>947</v>
      </c>
      <c r="D630" s="252" t="s">
        <v>242</v>
      </c>
      <c r="E630" s="253" t="s">
        <v>948</v>
      </c>
      <c r="F630" s="254" t="s">
        <v>949</v>
      </c>
      <c r="G630" s="255" t="s">
        <v>815</v>
      </c>
      <c r="H630" s="256">
        <v>20</v>
      </c>
      <c r="I630" s="257"/>
      <c r="J630" s="258">
        <f>ROUND(I630*H630,2)</f>
        <v>0</v>
      </c>
      <c r="K630" s="254" t="s">
        <v>19</v>
      </c>
      <c r="L630" s="259"/>
      <c r="M630" s="260" t="s">
        <v>19</v>
      </c>
      <c r="N630" s="261" t="s">
        <v>43</v>
      </c>
      <c r="O630" s="86"/>
      <c r="P630" s="215">
        <f>O630*H630</f>
        <v>0</v>
      </c>
      <c r="Q630" s="215">
        <v>0</v>
      </c>
      <c r="R630" s="215">
        <f>Q630*H630</f>
        <v>0</v>
      </c>
      <c r="S630" s="215">
        <v>0</v>
      </c>
      <c r="T630" s="216">
        <f>S630*H630</f>
        <v>0</v>
      </c>
      <c r="U630" s="40"/>
      <c r="V630" s="40"/>
      <c r="W630" s="40"/>
      <c r="X630" s="40"/>
      <c r="Y630" s="40"/>
      <c r="Z630" s="40"/>
      <c r="AA630" s="40"/>
      <c r="AB630" s="40"/>
      <c r="AC630" s="40"/>
      <c r="AD630" s="40"/>
      <c r="AE630" s="40"/>
      <c r="AR630" s="217" t="s">
        <v>431</v>
      </c>
      <c r="AT630" s="217" t="s">
        <v>242</v>
      </c>
      <c r="AU630" s="217" t="s">
        <v>81</v>
      </c>
      <c r="AY630" s="19" t="s">
        <v>116</v>
      </c>
      <c r="BE630" s="218">
        <f>IF(N630="základní",J630,0)</f>
        <v>0</v>
      </c>
      <c r="BF630" s="218">
        <f>IF(N630="snížená",J630,0)</f>
        <v>0</v>
      </c>
      <c r="BG630" s="218">
        <f>IF(N630="zákl. přenesená",J630,0)</f>
        <v>0</v>
      </c>
      <c r="BH630" s="218">
        <f>IF(N630="sníž. přenesená",J630,0)</f>
        <v>0</v>
      </c>
      <c r="BI630" s="218">
        <f>IF(N630="nulová",J630,0)</f>
        <v>0</v>
      </c>
      <c r="BJ630" s="19" t="s">
        <v>79</v>
      </c>
      <c r="BK630" s="218">
        <f>ROUND(I630*H630,2)</f>
        <v>0</v>
      </c>
      <c r="BL630" s="19" t="s">
        <v>281</v>
      </c>
      <c r="BM630" s="217" t="s">
        <v>950</v>
      </c>
    </row>
    <row r="631" s="2" customFormat="1" ht="21.75" customHeight="1">
      <c r="A631" s="40"/>
      <c r="B631" s="41"/>
      <c r="C631" s="252" t="s">
        <v>951</v>
      </c>
      <c r="D631" s="252" t="s">
        <v>242</v>
      </c>
      <c r="E631" s="253" t="s">
        <v>952</v>
      </c>
      <c r="F631" s="254" t="s">
        <v>953</v>
      </c>
      <c r="G631" s="255" t="s">
        <v>815</v>
      </c>
      <c r="H631" s="256">
        <v>2</v>
      </c>
      <c r="I631" s="257"/>
      <c r="J631" s="258">
        <f>ROUND(I631*H631,2)</f>
        <v>0</v>
      </c>
      <c r="K631" s="254" t="s">
        <v>19</v>
      </c>
      <c r="L631" s="259"/>
      <c r="M631" s="260" t="s">
        <v>19</v>
      </c>
      <c r="N631" s="261" t="s">
        <v>43</v>
      </c>
      <c r="O631" s="86"/>
      <c r="P631" s="215">
        <f>O631*H631</f>
        <v>0</v>
      </c>
      <c r="Q631" s="215">
        <v>0</v>
      </c>
      <c r="R631" s="215">
        <f>Q631*H631</f>
        <v>0</v>
      </c>
      <c r="S631" s="215">
        <v>0</v>
      </c>
      <c r="T631" s="216">
        <f>S631*H631</f>
        <v>0</v>
      </c>
      <c r="U631" s="40"/>
      <c r="V631" s="40"/>
      <c r="W631" s="40"/>
      <c r="X631" s="40"/>
      <c r="Y631" s="40"/>
      <c r="Z631" s="40"/>
      <c r="AA631" s="40"/>
      <c r="AB631" s="40"/>
      <c r="AC631" s="40"/>
      <c r="AD631" s="40"/>
      <c r="AE631" s="40"/>
      <c r="AR631" s="217" t="s">
        <v>431</v>
      </c>
      <c r="AT631" s="217" t="s">
        <v>242</v>
      </c>
      <c r="AU631" s="217" t="s">
        <v>81</v>
      </c>
      <c r="AY631" s="19" t="s">
        <v>116</v>
      </c>
      <c r="BE631" s="218">
        <f>IF(N631="základní",J631,0)</f>
        <v>0</v>
      </c>
      <c r="BF631" s="218">
        <f>IF(N631="snížená",J631,0)</f>
        <v>0</v>
      </c>
      <c r="BG631" s="218">
        <f>IF(N631="zákl. přenesená",J631,0)</f>
        <v>0</v>
      </c>
      <c r="BH631" s="218">
        <f>IF(N631="sníž. přenesená",J631,0)</f>
        <v>0</v>
      </c>
      <c r="BI631" s="218">
        <f>IF(N631="nulová",J631,0)</f>
        <v>0</v>
      </c>
      <c r="BJ631" s="19" t="s">
        <v>79</v>
      </c>
      <c r="BK631" s="218">
        <f>ROUND(I631*H631,2)</f>
        <v>0</v>
      </c>
      <c r="BL631" s="19" t="s">
        <v>281</v>
      </c>
      <c r="BM631" s="217" t="s">
        <v>954</v>
      </c>
    </row>
    <row r="632" s="2" customFormat="1" ht="21.75" customHeight="1">
      <c r="A632" s="40"/>
      <c r="B632" s="41"/>
      <c r="C632" s="252" t="s">
        <v>955</v>
      </c>
      <c r="D632" s="252" t="s">
        <v>242</v>
      </c>
      <c r="E632" s="253" t="s">
        <v>956</v>
      </c>
      <c r="F632" s="254" t="s">
        <v>957</v>
      </c>
      <c r="G632" s="255" t="s">
        <v>815</v>
      </c>
      <c r="H632" s="256">
        <v>2</v>
      </c>
      <c r="I632" s="257"/>
      <c r="J632" s="258">
        <f>ROUND(I632*H632,2)</f>
        <v>0</v>
      </c>
      <c r="K632" s="254" t="s">
        <v>19</v>
      </c>
      <c r="L632" s="259"/>
      <c r="M632" s="260" t="s">
        <v>19</v>
      </c>
      <c r="N632" s="261" t="s">
        <v>43</v>
      </c>
      <c r="O632" s="86"/>
      <c r="P632" s="215">
        <f>O632*H632</f>
        <v>0</v>
      </c>
      <c r="Q632" s="215">
        <v>0</v>
      </c>
      <c r="R632" s="215">
        <f>Q632*H632</f>
        <v>0</v>
      </c>
      <c r="S632" s="215">
        <v>0</v>
      </c>
      <c r="T632" s="216">
        <f>S632*H632</f>
        <v>0</v>
      </c>
      <c r="U632" s="40"/>
      <c r="V632" s="40"/>
      <c r="W632" s="40"/>
      <c r="X632" s="40"/>
      <c r="Y632" s="40"/>
      <c r="Z632" s="40"/>
      <c r="AA632" s="40"/>
      <c r="AB632" s="40"/>
      <c r="AC632" s="40"/>
      <c r="AD632" s="40"/>
      <c r="AE632" s="40"/>
      <c r="AR632" s="217" t="s">
        <v>431</v>
      </c>
      <c r="AT632" s="217" t="s">
        <v>242</v>
      </c>
      <c r="AU632" s="217" t="s">
        <v>81</v>
      </c>
      <c r="AY632" s="19" t="s">
        <v>116</v>
      </c>
      <c r="BE632" s="218">
        <f>IF(N632="základní",J632,0)</f>
        <v>0</v>
      </c>
      <c r="BF632" s="218">
        <f>IF(N632="snížená",J632,0)</f>
        <v>0</v>
      </c>
      <c r="BG632" s="218">
        <f>IF(N632="zákl. přenesená",J632,0)</f>
        <v>0</v>
      </c>
      <c r="BH632" s="218">
        <f>IF(N632="sníž. přenesená",J632,0)</f>
        <v>0</v>
      </c>
      <c r="BI632" s="218">
        <f>IF(N632="nulová",J632,0)</f>
        <v>0</v>
      </c>
      <c r="BJ632" s="19" t="s">
        <v>79</v>
      </c>
      <c r="BK632" s="218">
        <f>ROUND(I632*H632,2)</f>
        <v>0</v>
      </c>
      <c r="BL632" s="19" t="s">
        <v>281</v>
      </c>
      <c r="BM632" s="217" t="s">
        <v>958</v>
      </c>
    </row>
    <row r="633" s="2" customFormat="1" ht="21.75" customHeight="1">
      <c r="A633" s="40"/>
      <c r="B633" s="41"/>
      <c r="C633" s="252" t="s">
        <v>959</v>
      </c>
      <c r="D633" s="252" t="s">
        <v>242</v>
      </c>
      <c r="E633" s="253" t="s">
        <v>960</v>
      </c>
      <c r="F633" s="254" t="s">
        <v>961</v>
      </c>
      <c r="G633" s="255" t="s">
        <v>815</v>
      </c>
      <c r="H633" s="256">
        <v>9</v>
      </c>
      <c r="I633" s="257"/>
      <c r="J633" s="258">
        <f>ROUND(I633*H633,2)</f>
        <v>0</v>
      </c>
      <c r="K633" s="254" t="s">
        <v>19</v>
      </c>
      <c r="L633" s="259"/>
      <c r="M633" s="260" t="s">
        <v>19</v>
      </c>
      <c r="N633" s="261" t="s">
        <v>43</v>
      </c>
      <c r="O633" s="86"/>
      <c r="P633" s="215">
        <f>O633*H633</f>
        <v>0</v>
      </c>
      <c r="Q633" s="215">
        <v>0</v>
      </c>
      <c r="R633" s="215">
        <f>Q633*H633</f>
        <v>0</v>
      </c>
      <c r="S633" s="215">
        <v>0</v>
      </c>
      <c r="T633" s="216">
        <f>S633*H633</f>
        <v>0</v>
      </c>
      <c r="U633" s="40"/>
      <c r="V633" s="40"/>
      <c r="W633" s="40"/>
      <c r="X633" s="40"/>
      <c r="Y633" s="40"/>
      <c r="Z633" s="40"/>
      <c r="AA633" s="40"/>
      <c r="AB633" s="40"/>
      <c r="AC633" s="40"/>
      <c r="AD633" s="40"/>
      <c r="AE633" s="40"/>
      <c r="AR633" s="217" t="s">
        <v>431</v>
      </c>
      <c r="AT633" s="217" t="s">
        <v>242</v>
      </c>
      <c r="AU633" s="217" t="s">
        <v>81</v>
      </c>
      <c r="AY633" s="19" t="s">
        <v>116</v>
      </c>
      <c r="BE633" s="218">
        <f>IF(N633="základní",J633,0)</f>
        <v>0</v>
      </c>
      <c r="BF633" s="218">
        <f>IF(N633="snížená",J633,0)</f>
        <v>0</v>
      </c>
      <c r="BG633" s="218">
        <f>IF(N633="zákl. přenesená",J633,0)</f>
        <v>0</v>
      </c>
      <c r="BH633" s="218">
        <f>IF(N633="sníž. přenesená",J633,0)</f>
        <v>0</v>
      </c>
      <c r="BI633" s="218">
        <f>IF(N633="nulová",J633,0)</f>
        <v>0</v>
      </c>
      <c r="BJ633" s="19" t="s">
        <v>79</v>
      </c>
      <c r="BK633" s="218">
        <f>ROUND(I633*H633,2)</f>
        <v>0</v>
      </c>
      <c r="BL633" s="19" t="s">
        <v>281</v>
      </c>
      <c r="BM633" s="217" t="s">
        <v>962</v>
      </c>
    </row>
    <row r="634" s="2" customFormat="1" ht="21.75" customHeight="1">
      <c r="A634" s="40"/>
      <c r="B634" s="41"/>
      <c r="C634" s="252" t="s">
        <v>963</v>
      </c>
      <c r="D634" s="252" t="s">
        <v>242</v>
      </c>
      <c r="E634" s="253" t="s">
        <v>964</v>
      </c>
      <c r="F634" s="254" t="s">
        <v>965</v>
      </c>
      <c r="G634" s="255" t="s">
        <v>815</v>
      </c>
      <c r="H634" s="256">
        <v>4</v>
      </c>
      <c r="I634" s="257"/>
      <c r="J634" s="258">
        <f>ROUND(I634*H634,2)</f>
        <v>0</v>
      </c>
      <c r="K634" s="254" t="s">
        <v>19</v>
      </c>
      <c r="L634" s="259"/>
      <c r="M634" s="260" t="s">
        <v>19</v>
      </c>
      <c r="N634" s="261" t="s">
        <v>43</v>
      </c>
      <c r="O634" s="86"/>
      <c r="P634" s="215">
        <f>O634*H634</f>
        <v>0</v>
      </c>
      <c r="Q634" s="215">
        <v>0</v>
      </c>
      <c r="R634" s="215">
        <f>Q634*H634</f>
        <v>0</v>
      </c>
      <c r="S634" s="215">
        <v>0</v>
      </c>
      <c r="T634" s="216">
        <f>S634*H634</f>
        <v>0</v>
      </c>
      <c r="U634" s="40"/>
      <c r="V634" s="40"/>
      <c r="W634" s="40"/>
      <c r="X634" s="40"/>
      <c r="Y634" s="40"/>
      <c r="Z634" s="40"/>
      <c r="AA634" s="40"/>
      <c r="AB634" s="40"/>
      <c r="AC634" s="40"/>
      <c r="AD634" s="40"/>
      <c r="AE634" s="40"/>
      <c r="AR634" s="217" t="s">
        <v>431</v>
      </c>
      <c r="AT634" s="217" t="s">
        <v>242</v>
      </c>
      <c r="AU634" s="217" t="s">
        <v>81</v>
      </c>
      <c r="AY634" s="19" t="s">
        <v>116</v>
      </c>
      <c r="BE634" s="218">
        <f>IF(N634="základní",J634,0)</f>
        <v>0</v>
      </c>
      <c r="BF634" s="218">
        <f>IF(N634="snížená",J634,0)</f>
        <v>0</v>
      </c>
      <c r="BG634" s="218">
        <f>IF(N634="zákl. přenesená",J634,0)</f>
        <v>0</v>
      </c>
      <c r="BH634" s="218">
        <f>IF(N634="sníž. přenesená",J634,0)</f>
        <v>0</v>
      </c>
      <c r="BI634" s="218">
        <f>IF(N634="nulová",J634,0)</f>
        <v>0</v>
      </c>
      <c r="BJ634" s="19" t="s">
        <v>79</v>
      </c>
      <c r="BK634" s="218">
        <f>ROUND(I634*H634,2)</f>
        <v>0</v>
      </c>
      <c r="BL634" s="19" t="s">
        <v>281</v>
      </c>
      <c r="BM634" s="217" t="s">
        <v>966</v>
      </c>
    </row>
    <row r="635" s="2" customFormat="1" ht="21.75" customHeight="1">
      <c r="A635" s="40"/>
      <c r="B635" s="41"/>
      <c r="C635" s="252" t="s">
        <v>967</v>
      </c>
      <c r="D635" s="252" t="s">
        <v>242</v>
      </c>
      <c r="E635" s="253" t="s">
        <v>968</v>
      </c>
      <c r="F635" s="254" t="s">
        <v>969</v>
      </c>
      <c r="G635" s="255" t="s">
        <v>815</v>
      </c>
      <c r="H635" s="256">
        <v>4</v>
      </c>
      <c r="I635" s="257"/>
      <c r="J635" s="258">
        <f>ROUND(I635*H635,2)</f>
        <v>0</v>
      </c>
      <c r="K635" s="254" t="s">
        <v>19</v>
      </c>
      <c r="L635" s="259"/>
      <c r="M635" s="260" t="s">
        <v>19</v>
      </c>
      <c r="N635" s="261" t="s">
        <v>43</v>
      </c>
      <c r="O635" s="86"/>
      <c r="P635" s="215">
        <f>O635*H635</f>
        <v>0</v>
      </c>
      <c r="Q635" s="215">
        <v>0</v>
      </c>
      <c r="R635" s="215">
        <f>Q635*H635</f>
        <v>0</v>
      </c>
      <c r="S635" s="215">
        <v>0</v>
      </c>
      <c r="T635" s="216">
        <f>S635*H635</f>
        <v>0</v>
      </c>
      <c r="U635" s="40"/>
      <c r="V635" s="40"/>
      <c r="W635" s="40"/>
      <c r="X635" s="40"/>
      <c r="Y635" s="40"/>
      <c r="Z635" s="40"/>
      <c r="AA635" s="40"/>
      <c r="AB635" s="40"/>
      <c r="AC635" s="40"/>
      <c r="AD635" s="40"/>
      <c r="AE635" s="40"/>
      <c r="AR635" s="217" t="s">
        <v>431</v>
      </c>
      <c r="AT635" s="217" t="s">
        <v>242</v>
      </c>
      <c r="AU635" s="217" t="s">
        <v>81</v>
      </c>
      <c r="AY635" s="19" t="s">
        <v>116</v>
      </c>
      <c r="BE635" s="218">
        <f>IF(N635="základní",J635,0)</f>
        <v>0</v>
      </c>
      <c r="BF635" s="218">
        <f>IF(N635="snížená",J635,0)</f>
        <v>0</v>
      </c>
      <c r="BG635" s="218">
        <f>IF(N635="zákl. přenesená",J635,0)</f>
        <v>0</v>
      </c>
      <c r="BH635" s="218">
        <f>IF(N635="sníž. přenesená",J635,0)</f>
        <v>0</v>
      </c>
      <c r="BI635" s="218">
        <f>IF(N635="nulová",J635,0)</f>
        <v>0</v>
      </c>
      <c r="BJ635" s="19" t="s">
        <v>79</v>
      </c>
      <c r="BK635" s="218">
        <f>ROUND(I635*H635,2)</f>
        <v>0</v>
      </c>
      <c r="BL635" s="19" t="s">
        <v>281</v>
      </c>
      <c r="BM635" s="217" t="s">
        <v>970</v>
      </c>
    </row>
    <row r="636" s="2" customFormat="1" ht="21.75" customHeight="1">
      <c r="A636" s="40"/>
      <c r="B636" s="41"/>
      <c r="C636" s="252" t="s">
        <v>971</v>
      </c>
      <c r="D636" s="252" t="s">
        <v>242</v>
      </c>
      <c r="E636" s="253" t="s">
        <v>972</v>
      </c>
      <c r="F636" s="254" t="s">
        <v>973</v>
      </c>
      <c r="G636" s="255" t="s">
        <v>815</v>
      </c>
      <c r="H636" s="256">
        <v>4</v>
      </c>
      <c r="I636" s="257"/>
      <c r="J636" s="258">
        <f>ROUND(I636*H636,2)</f>
        <v>0</v>
      </c>
      <c r="K636" s="254" t="s">
        <v>19</v>
      </c>
      <c r="L636" s="259"/>
      <c r="M636" s="260" t="s">
        <v>19</v>
      </c>
      <c r="N636" s="261" t="s">
        <v>43</v>
      </c>
      <c r="O636" s="86"/>
      <c r="P636" s="215">
        <f>O636*H636</f>
        <v>0</v>
      </c>
      <c r="Q636" s="215">
        <v>0</v>
      </c>
      <c r="R636" s="215">
        <f>Q636*H636</f>
        <v>0</v>
      </c>
      <c r="S636" s="215">
        <v>0</v>
      </c>
      <c r="T636" s="216">
        <f>S636*H636</f>
        <v>0</v>
      </c>
      <c r="U636" s="40"/>
      <c r="V636" s="40"/>
      <c r="W636" s="40"/>
      <c r="X636" s="40"/>
      <c r="Y636" s="40"/>
      <c r="Z636" s="40"/>
      <c r="AA636" s="40"/>
      <c r="AB636" s="40"/>
      <c r="AC636" s="40"/>
      <c r="AD636" s="40"/>
      <c r="AE636" s="40"/>
      <c r="AR636" s="217" t="s">
        <v>431</v>
      </c>
      <c r="AT636" s="217" t="s">
        <v>242</v>
      </c>
      <c r="AU636" s="217" t="s">
        <v>81</v>
      </c>
      <c r="AY636" s="19" t="s">
        <v>116</v>
      </c>
      <c r="BE636" s="218">
        <f>IF(N636="základní",J636,0)</f>
        <v>0</v>
      </c>
      <c r="BF636" s="218">
        <f>IF(N636="snížená",J636,0)</f>
        <v>0</v>
      </c>
      <c r="BG636" s="218">
        <f>IF(N636="zákl. přenesená",J636,0)</f>
        <v>0</v>
      </c>
      <c r="BH636" s="218">
        <f>IF(N636="sníž. přenesená",J636,0)</f>
        <v>0</v>
      </c>
      <c r="BI636" s="218">
        <f>IF(N636="nulová",J636,0)</f>
        <v>0</v>
      </c>
      <c r="BJ636" s="19" t="s">
        <v>79</v>
      </c>
      <c r="BK636" s="218">
        <f>ROUND(I636*H636,2)</f>
        <v>0</v>
      </c>
      <c r="BL636" s="19" t="s">
        <v>281</v>
      </c>
      <c r="BM636" s="217" t="s">
        <v>974</v>
      </c>
    </row>
    <row r="637" s="2" customFormat="1" ht="21.75" customHeight="1">
      <c r="A637" s="40"/>
      <c r="B637" s="41"/>
      <c r="C637" s="252" t="s">
        <v>975</v>
      </c>
      <c r="D637" s="252" t="s">
        <v>242</v>
      </c>
      <c r="E637" s="253" t="s">
        <v>976</v>
      </c>
      <c r="F637" s="254" t="s">
        <v>977</v>
      </c>
      <c r="G637" s="255" t="s">
        <v>815</v>
      </c>
      <c r="H637" s="256">
        <v>1</v>
      </c>
      <c r="I637" s="257"/>
      <c r="J637" s="258">
        <f>ROUND(I637*H637,2)</f>
        <v>0</v>
      </c>
      <c r="K637" s="254" t="s">
        <v>19</v>
      </c>
      <c r="L637" s="259"/>
      <c r="M637" s="260" t="s">
        <v>19</v>
      </c>
      <c r="N637" s="261" t="s">
        <v>43</v>
      </c>
      <c r="O637" s="86"/>
      <c r="P637" s="215">
        <f>O637*H637</f>
        <v>0</v>
      </c>
      <c r="Q637" s="215">
        <v>0</v>
      </c>
      <c r="R637" s="215">
        <f>Q637*H637</f>
        <v>0</v>
      </c>
      <c r="S637" s="215">
        <v>0</v>
      </c>
      <c r="T637" s="216">
        <f>S637*H637</f>
        <v>0</v>
      </c>
      <c r="U637" s="40"/>
      <c r="V637" s="40"/>
      <c r="W637" s="40"/>
      <c r="X637" s="40"/>
      <c r="Y637" s="40"/>
      <c r="Z637" s="40"/>
      <c r="AA637" s="40"/>
      <c r="AB637" s="40"/>
      <c r="AC637" s="40"/>
      <c r="AD637" s="40"/>
      <c r="AE637" s="40"/>
      <c r="AR637" s="217" t="s">
        <v>431</v>
      </c>
      <c r="AT637" s="217" t="s">
        <v>242</v>
      </c>
      <c r="AU637" s="217" t="s">
        <v>81</v>
      </c>
      <c r="AY637" s="19" t="s">
        <v>116</v>
      </c>
      <c r="BE637" s="218">
        <f>IF(N637="základní",J637,0)</f>
        <v>0</v>
      </c>
      <c r="BF637" s="218">
        <f>IF(N637="snížená",J637,0)</f>
        <v>0</v>
      </c>
      <c r="BG637" s="218">
        <f>IF(N637="zákl. přenesená",J637,0)</f>
        <v>0</v>
      </c>
      <c r="BH637" s="218">
        <f>IF(N637="sníž. přenesená",J637,0)</f>
        <v>0</v>
      </c>
      <c r="BI637" s="218">
        <f>IF(N637="nulová",J637,0)</f>
        <v>0</v>
      </c>
      <c r="BJ637" s="19" t="s">
        <v>79</v>
      </c>
      <c r="BK637" s="218">
        <f>ROUND(I637*H637,2)</f>
        <v>0</v>
      </c>
      <c r="BL637" s="19" t="s">
        <v>281</v>
      </c>
      <c r="BM637" s="217" t="s">
        <v>978</v>
      </c>
    </row>
    <row r="638" s="2" customFormat="1" ht="21.75" customHeight="1">
      <c r="A638" s="40"/>
      <c r="B638" s="41"/>
      <c r="C638" s="252" t="s">
        <v>979</v>
      </c>
      <c r="D638" s="252" t="s">
        <v>242</v>
      </c>
      <c r="E638" s="253" t="s">
        <v>980</v>
      </c>
      <c r="F638" s="254" t="s">
        <v>981</v>
      </c>
      <c r="G638" s="255" t="s">
        <v>815</v>
      </c>
      <c r="H638" s="256">
        <v>1</v>
      </c>
      <c r="I638" s="257"/>
      <c r="J638" s="258">
        <f>ROUND(I638*H638,2)</f>
        <v>0</v>
      </c>
      <c r="K638" s="254" t="s">
        <v>19</v>
      </c>
      <c r="L638" s="259"/>
      <c r="M638" s="260" t="s">
        <v>19</v>
      </c>
      <c r="N638" s="261" t="s">
        <v>43</v>
      </c>
      <c r="O638" s="86"/>
      <c r="P638" s="215">
        <f>O638*H638</f>
        <v>0</v>
      </c>
      <c r="Q638" s="215">
        <v>0</v>
      </c>
      <c r="R638" s="215">
        <f>Q638*H638</f>
        <v>0</v>
      </c>
      <c r="S638" s="215">
        <v>0</v>
      </c>
      <c r="T638" s="216">
        <f>S638*H638</f>
        <v>0</v>
      </c>
      <c r="U638" s="40"/>
      <c r="V638" s="40"/>
      <c r="W638" s="40"/>
      <c r="X638" s="40"/>
      <c r="Y638" s="40"/>
      <c r="Z638" s="40"/>
      <c r="AA638" s="40"/>
      <c r="AB638" s="40"/>
      <c r="AC638" s="40"/>
      <c r="AD638" s="40"/>
      <c r="AE638" s="40"/>
      <c r="AR638" s="217" t="s">
        <v>431</v>
      </c>
      <c r="AT638" s="217" t="s">
        <v>242</v>
      </c>
      <c r="AU638" s="217" t="s">
        <v>81</v>
      </c>
      <c r="AY638" s="19" t="s">
        <v>116</v>
      </c>
      <c r="BE638" s="218">
        <f>IF(N638="základní",J638,0)</f>
        <v>0</v>
      </c>
      <c r="BF638" s="218">
        <f>IF(N638="snížená",J638,0)</f>
        <v>0</v>
      </c>
      <c r="BG638" s="218">
        <f>IF(N638="zákl. přenesená",J638,0)</f>
        <v>0</v>
      </c>
      <c r="BH638" s="218">
        <f>IF(N638="sníž. přenesená",J638,0)</f>
        <v>0</v>
      </c>
      <c r="BI638" s="218">
        <f>IF(N638="nulová",J638,0)</f>
        <v>0</v>
      </c>
      <c r="BJ638" s="19" t="s">
        <v>79</v>
      </c>
      <c r="BK638" s="218">
        <f>ROUND(I638*H638,2)</f>
        <v>0</v>
      </c>
      <c r="BL638" s="19" t="s">
        <v>281</v>
      </c>
      <c r="BM638" s="217" t="s">
        <v>982</v>
      </c>
    </row>
    <row r="639" s="2" customFormat="1" ht="24.15" customHeight="1">
      <c r="A639" s="40"/>
      <c r="B639" s="41"/>
      <c r="C639" s="252" t="s">
        <v>983</v>
      </c>
      <c r="D639" s="252" t="s">
        <v>242</v>
      </c>
      <c r="E639" s="253" t="s">
        <v>984</v>
      </c>
      <c r="F639" s="254" t="s">
        <v>985</v>
      </c>
      <c r="G639" s="255" t="s">
        <v>815</v>
      </c>
      <c r="H639" s="256">
        <v>1</v>
      </c>
      <c r="I639" s="257"/>
      <c r="J639" s="258">
        <f>ROUND(I639*H639,2)</f>
        <v>0</v>
      </c>
      <c r="K639" s="254" t="s">
        <v>19</v>
      </c>
      <c r="L639" s="259"/>
      <c r="M639" s="260" t="s">
        <v>19</v>
      </c>
      <c r="N639" s="261" t="s">
        <v>43</v>
      </c>
      <c r="O639" s="86"/>
      <c r="P639" s="215">
        <f>O639*H639</f>
        <v>0</v>
      </c>
      <c r="Q639" s="215">
        <v>0</v>
      </c>
      <c r="R639" s="215">
        <f>Q639*H639</f>
        <v>0</v>
      </c>
      <c r="S639" s="215">
        <v>0</v>
      </c>
      <c r="T639" s="216">
        <f>S639*H639</f>
        <v>0</v>
      </c>
      <c r="U639" s="40"/>
      <c r="V639" s="40"/>
      <c r="W639" s="40"/>
      <c r="X639" s="40"/>
      <c r="Y639" s="40"/>
      <c r="Z639" s="40"/>
      <c r="AA639" s="40"/>
      <c r="AB639" s="40"/>
      <c r="AC639" s="40"/>
      <c r="AD639" s="40"/>
      <c r="AE639" s="40"/>
      <c r="AR639" s="217" t="s">
        <v>431</v>
      </c>
      <c r="AT639" s="217" t="s">
        <v>242</v>
      </c>
      <c r="AU639" s="217" t="s">
        <v>81</v>
      </c>
      <c r="AY639" s="19" t="s">
        <v>116</v>
      </c>
      <c r="BE639" s="218">
        <f>IF(N639="základní",J639,0)</f>
        <v>0</v>
      </c>
      <c r="BF639" s="218">
        <f>IF(N639="snížená",J639,0)</f>
        <v>0</v>
      </c>
      <c r="BG639" s="218">
        <f>IF(N639="zákl. přenesená",J639,0)</f>
        <v>0</v>
      </c>
      <c r="BH639" s="218">
        <f>IF(N639="sníž. přenesená",J639,0)</f>
        <v>0</v>
      </c>
      <c r="BI639" s="218">
        <f>IF(N639="nulová",J639,0)</f>
        <v>0</v>
      </c>
      <c r="BJ639" s="19" t="s">
        <v>79</v>
      </c>
      <c r="BK639" s="218">
        <f>ROUND(I639*H639,2)</f>
        <v>0</v>
      </c>
      <c r="BL639" s="19" t="s">
        <v>281</v>
      </c>
      <c r="BM639" s="217" t="s">
        <v>986</v>
      </c>
    </row>
    <row r="640" s="2" customFormat="1" ht="24.15" customHeight="1">
      <c r="A640" s="40"/>
      <c r="B640" s="41"/>
      <c r="C640" s="252" t="s">
        <v>987</v>
      </c>
      <c r="D640" s="252" t="s">
        <v>242</v>
      </c>
      <c r="E640" s="253" t="s">
        <v>988</v>
      </c>
      <c r="F640" s="254" t="s">
        <v>989</v>
      </c>
      <c r="G640" s="255" t="s">
        <v>815</v>
      </c>
      <c r="H640" s="256">
        <v>1</v>
      </c>
      <c r="I640" s="257"/>
      <c r="J640" s="258">
        <f>ROUND(I640*H640,2)</f>
        <v>0</v>
      </c>
      <c r="K640" s="254" t="s">
        <v>19</v>
      </c>
      <c r="L640" s="259"/>
      <c r="M640" s="260" t="s">
        <v>19</v>
      </c>
      <c r="N640" s="261" t="s">
        <v>43</v>
      </c>
      <c r="O640" s="86"/>
      <c r="P640" s="215">
        <f>O640*H640</f>
        <v>0</v>
      </c>
      <c r="Q640" s="215">
        <v>0</v>
      </c>
      <c r="R640" s="215">
        <f>Q640*H640</f>
        <v>0</v>
      </c>
      <c r="S640" s="215">
        <v>0</v>
      </c>
      <c r="T640" s="216">
        <f>S640*H640</f>
        <v>0</v>
      </c>
      <c r="U640" s="40"/>
      <c r="V640" s="40"/>
      <c r="W640" s="40"/>
      <c r="X640" s="40"/>
      <c r="Y640" s="40"/>
      <c r="Z640" s="40"/>
      <c r="AA640" s="40"/>
      <c r="AB640" s="40"/>
      <c r="AC640" s="40"/>
      <c r="AD640" s="40"/>
      <c r="AE640" s="40"/>
      <c r="AR640" s="217" t="s">
        <v>431</v>
      </c>
      <c r="AT640" s="217" t="s">
        <v>242</v>
      </c>
      <c r="AU640" s="217" t="s">
        <v>81</v>
      </c>
      <c r="AY640" s="19" t="s">
        <v>116</v>
      </c>
      <c r="BE640" s="218">
        <f>IF(N640="základní",J640,0)</f>
        <v>0</v>
      </c>
      <c r="BF640" s="218">
        <f>IF(N640="snížená",J640,0)</f>
        <v>0</v>
      </c>
      <c r="BG640" s="218">
        <f>IF(N640="zákl. přenesená",J640,0)</f>
        <v>0</v>
      </c>
      <c r="BH640" s="218">
        <f>IF(N640="sníž. přenesená",J640,0)</f>
        <v>0</v>
      </c>
      <c r="BI640" s="218">
        <f>IF(N640="nulová",J640,0)</f>
        <v>0</v>
      </c>
      <c r="BJ640" s="19" t="s">
        <v>79</v>
      </c>
      <c r="BK640" s="218">
        <f>ROUND(I640*H640,2)</f>
        <v>0</v>
      </c>
      <c r="BL640" s="19" t="s">
        <v>281</v>
      </c>
      <c r="BM640" s="217" t="s">
        <v>990</v>
      </c>
    </row>
    <row r="641" s="2" customFormat="1" ht="21.75" customHeight="1">
      <c r="A641" s="40"/>
      <c r="B641" s="41"/>
      <c r="C641" s="252" t="s">
        <v>991</v>
      </c>
      <c r="D641" s="252" t="s">
        <v>242</v>
      </c>
      <c r="E641" s="253" t="s">
        <v>992</v>
      </c>
      <c r="F641" s="254" t="s">
        <v>993</v>
      </c>
      <c r="G641" s="255" t="s">
        <v>815</v>
      </c>
      <c r="H641" s="256">
        <v>1</v>
      </c>
      <c r="I641" s="257"/>
      <c r="J641" s="258">
        <f>ROUND(I641*H641,2)</f>
        <v>0</v>
      </c>
      <c r="K641" s="254" t="s">
        <v>19</v>
      </c>
      <c r="L641" s="259"/>
      <c r="M641" s="260" t="s">
        <v>19</v>
      </c>
      <c r="N641" s="261" t="s">
        <v>43</v>
      </c>
      <c r="O641" s="86"/>
      <c r="P641" s="215">
        <f>O641*H641</f>
        <v>0</v>
      </c>
      <c r="Q641" s="215">
        <v>0</v>
      </c>
      <c r="R641" s="215">
        <f>Q641*H641</f>
        <v>0</v>
      </c>
      <c r="S641" s="215">
        <v>0</v>
      </c>
      <c r="T641" s="216">
        <f>S641*H641</f>
        <v>0</v>
      </c>
      <c r="U641" s="40"/>
      <c r="V641" s="40"/>
      <c r="W641" s="40"/>
      <c r="X641" s="40"/>
      <c r="Y641" s="40"/>
      <c r="Z641" s="40"/>
      <c r="AA641" s="40"/>
      <c r="AB641" s="40"/>
      <c r="AC641" s="40"/>
      <c r="AD641" s="40"/>
      <c r="AE641" s="40"/>
      <c r="AR641" s="217" t="s">
        <v>431</v>
      </c>
      <c r="AT641" s="217" t="s">
        <v>242</v>
      </c>
      <c r="AU641" s="217" t="s">
        <v>81</v>
      </c>
      <c r="AY641" s="19" t="s">
        <v>116</v>
      </c>
      <c r="BE641" s="218">
        <f>IF(N641="základní",J641,0)</f>
        <v>0</v>
      </c>
      <c r="BF641" s="218">
        <f>IF(N641="snížená",J641,0)</f>
        <v>0</v>
      </c>
      <c r="BG641" s="218">
        <f>IF(N641="zákl. přenesená",J641,0)</f>
        <v>0</v>
      </c>
      <c r="BH641" s="218">
        <f>IF(N641="sníž. přenesená",J641,0)</f>
        <v>0</v>
      </c>
      <c r="BI641" s="218">
        <f>IF(N641="nulová",J641,0)</f>
        <v>0</v>
      </c>
      <c r="BJ641" s="19" t="s">
        <v>79</v>
      </c>
      <c r="BK641" s="218">
        <f>ROUND(I641*H641,2)</f>
        <v>0</v>
      </c>
      <c r="BL641" s="19" t="s">
        <v>281</v>
      </c>
      <c r="BM641" s="217" t="s">
        <v>994</v>
      </c>
    </row>
    <row r="642" s="2" customFormat="1" ht="24.15" customHeight="1">
      <c r="A642" s="40"/>
      <c r="B642" s="41"/>
      <c r="C642" s="206" t="s">
        <v>995</v>
      </c>
      <c r="D642" s="206" t="s">
        <v>119</v>
      </c>
      <c r="E642" s="207" t="s">
        <v>996</v>
      </c>
      <c r="F642" s="208" t="s">
        <v>997</v>
      </c>
      <c r="G642" s="209" t="s">
        <v>815</v>
      </c>
      <c r="H642" s="210">
        <v>4</v>
      </c>
      <c r="I642" s="211"/>
      <c r="J642" s="212">
        <f>ROUND(I642*H642,2)</f>
        <v>0</v>
      </c>
      <c r="K642" s="208" t="s">
        <v>196</v>
      </c>
      <c r="L642" s="46"/>
      <c r="M642" s="213" t="s">
        <v>19</v>
      </c>
      <c r="N642" s="214" t="s">
        <v>43</v>
      </c>
      <c r="O642" s="86"/>
      <c r="P642" s="215">
        <f>O642*H642</f>
        <v>0</v>
      </c>
      <c r="Q642" s="215">
        <v>0</v>
      </c>
      <c r="R642" s="215">
        <f>Q642*H642</f>
        <v>0</v>
      </c>
      <c r="S642" s="215">
        <v>0</v>
      </c>
      <c r="T642" s="216">
        <f>S642*H642</f>
        <v>0</v>
      </c>
      <c r="U642" s="40"/>
      <c r="V642" s="40"/>
      <c r="W642" s="40"/>
      <c r="X642" s="40"/>
      <c r="Y642" s="40"/>
      <c r="Z642" s="40"/>
      <c r="AA642" s="40"/>
      <c r="AB642" s="40"/>
      <c r="AC642" s="40"/>
      <c r="AD642" s="40"/>
      <c r="AE642" s="40"/>
      <c r="AR642" s="217" t="s">
        <v>281</v>
      </c>
      <c r="AT642" s="217" t="s">
        <v>119</v>
      </c>
      <c r="AU642" s="217" t="s">
        <v>81</v>
      </c>
      <c r="AY642" s="19" t="s">
        <v>116</v>
      </c>
      <c r="BE642" s="218">
        <f>IF(N642="základní",J642,0)</f>
        <v>0</v>
      </c>
      <c r="BF642" s="218">
        <f>IF(N642="snížená",J642,0)</f>
        <v>0</v>
      </c>
      <c r="BG642" s="218">
        <f>IF(N642="zákl. přenesená",J642,0)</f>
        <v>0</v>
      </c>
      <c r="BH642" s="218">
        <f>IF(N642="sníž. přenesená",J642,0)</f>
        <v>0</v>
      </c>
      <c r="BI642" s="218">
        <f>IF(N642="nulová",J642,0)</f>
        <v>0</v>
      </c>
      <c r="BJ642" s="19" t="s">
        <v>79</v>
      </c>
      <c r="BK642" s="218">
        <f>ROUND(I642*H642,2)</f>
        <v>0</v>
      </c>
      <c r="BL642" s="19" t="s">
        <v>281</v>
      </c>
      <c r="BM642" s="217" t="s">
        <v>998</v>
      </c>
    </row>
    <row r="643" s="2" customFormat="1">
      <c r="A643" s="40"/>
      <c r="B643" s="41"/>
      <c r="C643" s="42"/>
      <c r="D643" s="224" t="s">
        <v>187</v>
      </c>
      <c r="E643" s="42"/>
      <c r="F643" s="225" t="s">
        <v>999</v>
      </c>
      <c r="G643" s="42"/>
      <c r="H643" s="42"/>
      <c r="I643" s="226"/>
      <c r="J643" s="42"/>
      <c r="K643" s="42"/>
      <c r="L643" s="46"/>
      <c r="M643" s="227"/>
      <c r="N643" s="228"/>
      <c r="O643" s="86"/>
      <c r="P643" s="86"/>
      <c r="Q643" s="86"/>
      <c r="R643" s="86"/>
      <c r="S643" s="86"/>
      <c r="T643" s="87"/>
      <c r="U643" s="40"/>
      <c r="V643" s="40"/>
      <c r="W643" s="40"/>
      <c r="X643" s="40"/>
      <c r="Y643" s="40"/>
      <c r="Z643" s="40"/>
      <c r="AA643" s="40"/>
      <c r="AB643" s="40"/>
      <c r="AC643" s="40"/>
      <c r="AD643" s="40"/>
      <c r="AE643" s="40"/>
      <c r="AT643" s="19" t="s">
        <v>187</v>
      </c>
      <c r="AU643" s="19" t="s">
        <v>81</v>
      </c>
    </row>
    <row r="644" s="2" customFormat="1">
      <c r="A644" s="40"/>
      <c r="B644" s="41"/>
      <c r="C644" s="42"/>
      <c r="D644" s="229" t="s">
        <v>189</v>
      </c>
      <c r="E644" s="42"/>
      <c r="F644" s="230" t="s">
        <v>1000</v>
      </c>
      <c r="G644" s="42"/>
      <c r="H644" s="42"/>
      <c r="I644" s="226"/>
      <c r="J644" s="42"/>
      <c r="K644" s="42"/>
      <c r="L644" s="46"/>
      <c r="M644" s="227"/>
      <c r="N644" s="228"/>
      <c r="O644" s="86"/>
      <c r="P644" s="86"/>
      <c r="Q644" s="86"/>
      <c r="R644" s="86"/>
      <c r="S644" s="86"/>
      <c r="T644" s="87"/>
      <c r="U644" s="40"/>
      <c r="V644" s="40"/>
      <c r="W644" s="40"/>
      <c r="X644" s="40"/>
      <c r="Y644" s="40"/>
      <c r="Z644" s="40"/>
      <c r="AA644" s="40"/>
      <c r="AB644" s="40"/>
      <c r="AC644" s="40"/>
      <c r="AD644" s="40"/>
      <c r="AE644" s="40"/>
      <c r="AT644" s="19" t="s">
        <v>189</v>
      </c>
      <c r="AU644" s="19" t="s">
        <v>81</v>
      </c>
    </row>
    <row r="645" s="2" customFormat="1" ht="24.15" customHeight="1">
      <c r="A645" s="40"/>
      <c r="B645" s="41"/>
      <c r="C645" s="206" t="s">
        <v>1001</v>
      </c>
      <c r="D645" s="206" t="s">
        <v>119</v>
      </c>
      <c r="E645" s="207" t="s">
        <v>1002</v>
      </c>
      <c r="F645" s="208" t="s">
        <v>1003</v>
      </c>
      <c r="G645" s="209" t="s">
        <v>815</v>
      </c>
      <c r="H645" s="210">
        <v>2</v>
      </c>
      <c r="I645" s="211"/>
      <c r="J645" s="212">
        <f>ROUND(I645*H645,2)</f>
        <v>0</v>
      </c>
      <c r="K645" s="208" t="s">
        <v>196</v>
      </c>
      <c r="L645" s="46"/>
      <c r="M645" s="213" t="s">
        <v>19</v>
      </c>
      <c r="N645" s="214" t="s">
        <v>43</v>
      </c>
      <c r="O645" s="86"/>
      <c r="P645" s="215">
        <f>O645*H645</f>
        <v>0</v>
      </c>
      <c r="Q645" s="215">
        <v>0</v>
      </c>
      <c r="R645" s="215">
        <f>Q645*H645</f>
        <v>0</v>
      </c>
      <c r="S645" s="215">
        <v>0</v>
      </c>
      <c r="T645" s="216">
        <f>S645*H645</f>
        <v>0</v>
      </c>
      <c r="U645" s="40"/>
      <c r="V645" s="40"/>
      <c r="W645" s="40"/>
      <c r="X645" s="40"/>
      <c r="Y645" s="40"/>
      <c r="Z645" s="40"/>
      <c r="AA645" s="40"/>
      <c r="AB645" s="40"/>
      <c r="AC645" s="40"/>
      <c r="AD645" s="40"/>
      <c r="AE645" s="40"/>
      <c r="AR645" s="217" t="s">
        <v>281</v>
      </c>
      <c r="AT645" s="217" t="s">
        <v>119</v>
      </c>
      <c r="AU645" s="217" t="s">
        <v>81</v>
      </c>
      <c r="AY645" s="19" t="s">
        <v>116</v>
      </c>
      <c r="BE645" s="218">
        <f>IF(N645="základní",J645,0)</f>
        <v>0</v>
      </c>
      <c r="BF645" s="218">
        <f>IF(N645="snížená",J645,0)</f>
        <v>0</v>
      </c>
      <c r="BG645" s="218">
        <f>IF(N645="zákl. přenesená",J645,0)</f>
        <v>0</v>
      </c>
      <c r="BH645" s="218">
        <f>IF(N645="sníž. přenesená",J645,0)</f>
        <v>0</v>
      </c>
      <c r="BI645" s="218">
        <f>IF(N645="nulová",J645,0)</f>
        <v>0</v>
      </c>
      <c r="BJ645" s="19" t="s">
        <v>79</v>
      </c>
      <c r="BK645" s="218">
        <f>ROUND(I645*H645,2)</f>
        <v>0</v>
      </c>
      <c r="BL645" s="19" t="s">
        <v>281</v>
      </c>
      <c r="BM645" s="217" t="s">
        <v>1004</v>
      </c>
    </row>
    <row r="646" s="2" customFormat="1">
      <c r="A646" s="40"/>
      <c r="B646" s="41"/>
      <c r="C646" s="42"/>
      <c r="D646" s="224" t="s">
        <v>187</v>
      </c>
      <c r="E646" s="42"/>
      <c r="F646" s="225" t="s">
        <v>1005</v>
      </c>
      <c r="G646" s="42"/>
      <c r="H646" s="42"/>
      <c r="I646" s="226"/>
      <c r="J646" s="42"/>
      <c r="K646" s="42"/>
      <c r="L646" s="46"/>
      <c r="M646" s="227"/>
      <c r="N646" s="228"/>
      <c r="O646" s="86"/>
      <c r="P646" s="86"/>
      <c r="Q646" s="86"/>
      <c r="R646" s="86"/>
      <c r="S646" s="86"/>
      <c r="T646" s="87"/>
      <c r="U646" s="40"/>
      <c r="V646" s="40"/>
      <c r="W646" s="40"/>
      <c r="X646" s="40"/>
      <c r="Y646" s="40"/>
      <c r="Z646" s="40"/>
      <c r="AA646" s="40"/>
      <c r="AB646" s="40"/>
      <c r="AC646" s="40"/>
      <c r="AD646" s="40"/>
      <c r="AE646" s="40"/>
      <c r="AT646" s="19" t="s">
        <v>187</v>
      </c>
      <c r="AU646" s="19" t="s">
        <v>81</v>
      </c>
    </row>
    <row r="647" s="2" customFormat="1">
      <c r="A647" s="40"/>
      <c r="B647" s="41"/>
      <c r="C647" s="42"/>
      <c r="D647" s="229" t="s">
        <v>189</v>
      </c>
      <c r="E647" s="42"/>
      <c r="F647" s="230" t="s">
        <v>1000</v>
      </c>
      <c r="G647" s="42"/>
      <c r="H647" s="42"/>
      <c r="I647" s="226"/>
      <c r="J647" s="42"/>
      <c r="K647" s="42"/>
      <c r="L647" s="46"/>
      <c r="M647" s="227"/>
      <c r="N647" s="228"/>
      <c r="O647" s="86"/>
      <c r="P647" s="86"/>
      <c r="Q647" s="86"/>
      <c r="R647" s="86"/>
      <c r="S647" s="86"/>
      <c r="T647" s="87"/>
      <c r="U647" s="40"/>
      <c r="V647" s="40"/>
      <c r="W647" s="40"/>
      <c r="X647" s="40"/>
      <c r="Y647" s="40"/>
      <c r="Z647" s="40"/>
      <c r="AA647" s="40"/>
      <c r="AB647" s="40"/>
      <c r="AC647" s="40"/>
      <c r="AD647" s="40"/>
      <c r="AE647" s="40"/>
      <c r="AT647" s="19" t="s">
        <v>189</v>
      </c>
      <c r="AU647" s="19" t="s">
        <v>81</v>
      </c>
    </row>
    <row r="648" s="2" customFormat="1" ht="24.15" customHeight="1">
      <c r="A648" s="40"/>
      <c r="B648" s="41"/>
      <c r="C648" s="206" t="s">
        <v>1006</v>
      </c>
      <c r="D648" s="206" t="s">
        <v>119</v>
      </c>
      <c r="E648" s="207" t="s">
        <v>1007</v>
      </c>
      <c r="F648" s="208" t="s">
        <v>1008</v>
      </c>
      <c r="G648" s="209" t="s">
        <v>815</v>
      </c>
      <c r="H648" s="210">
        <v>1</v>
      </c>
      <c r="I648" s="211"/>
      <c r="J648" s="212">
        <f>ROUND(I648*H648,2)</f>
        <v>0</v>
      </c>
      <c r="K648" s="208" t="s">
        <v>196</v>
      </c>
      <c r="L648" s="46"/>
      <c r="M648" s="213" t="s">
        <v>19</v>
      </c>
      <c r="N648" s="214" t="s">
        <v>43</v>
      </c>
      <c r="O648" s="86"/>
      <c r="P648" s="215">
        <f>O648*H648</f>
        <v>0</v>
      </c>
      <c r="Q648" s="215">
        <v>0</v>
      </c>
      <c r="R648" s="215">
        <f>Q648*H648</f>
        <v>0</v>
      </c>
      <c r="S648" s="215">
        <v>0</v>
      </c>
      <c r="T648" s="216">
        <f>S648*H648</f>
        <v>0</v>
      </c>
      <c r="U648" s="40"/>
      <c r="V648" s="40"/>
      <c r="W648" s="40"/>
      <c r="X648" s="40"/>
      <c r="Y648" s="40"/>
      <c r="Z648" s="40"/>
      <c r="AA648" s="40"/>
      <c r="AB648" s="40"/>
      <c r="AC648" s="40"/>
      <c r="AD648" s="40"/>
      <c r="AE648" s="40"/>
      <c r="AR648" s="217" t="s">
        <v>281</v>
      </c>
      <c r="AT648" s="217" t="s">
        <v>119</v>
      </c>
      <c r="AU648" s="217" t="s">
        <v>81</v>
      </c>
      <c r="AY648" s="19" t="s">
        <v>116</v>
      </c>
      <c r="BE648" s="218">
        <f>IF(N648="základní",J648,0)</f>
        <v>0</v>
      </c>
      <c r="BF648" s="218">
        <f>IF(N648="snížená",J648,0)</f>
        <v>0</v>
      </c>
      <c r="BG648" s="218">
        <f>IF(N648="zákl. přenesená",J648,0)</f>
        <v>0</v>
      </c>
      <c r="BH648" s="218">
        <f>IF(N648="sníž. přenesená",J648,0)</f>
        <v>0</v>
      </c>
      <c r="BI648" s="218">
        <f>IF(N648="nulová",J648,0)</f>
        <v>0</v>
      </c>
      <c r="BJ648" s="19" t="s">
        <v>79</v>
      </c>
      <c r="BK648" s="218">
        <f>ROUND(I648*H648,2)</f>
        <v>0</v>
      </c>
      <c r="BL648" s="19" t="s">
        <v>281</v>
      </c>
      <c r="BM648" s="217" t="s">
        <v>1009</v>
      </c>
    </row>
    <row r="649" s="2" customFormat="1">
      <c r="A649" s="40"/>
      <c r="B649" s="41"/>
      <c r="C649" s="42"/>
      <c r="D649" s="224" t="s">
        <v>187</v>
      </c>
      <c r="E649" s="42"/>
      <c r="F649" s="225" t="s">
        <v>1010</v>
      </c>
      <c r="G649" s="42"/>
      <c r="H649" s="42"/>
      <c r="I649" s="226"/>
      <c r="J649" s="42"/>
      <c r="K649" s="42"/>
      <c r="L649" s="46"/>
      <c r="M649" s="227"/>
      <c r="N649" s="228"/>
      <c r="O649" s="86"/>
      <c r="P649" s="86"/>
      <c r="Q649" s="86"/>
      <c r="R649" s="86"/>
      <c r="S649" s="86"/>
      <c r="T649" s="87"/>
      <c r="U649" s="40"/>
      <c r="V649" s="40"/>
      <c r="W649" s="40"/>
      <c r="X649" s="40"/>
      <c r="Y649" s="40"/>
      <c r="Z649" s="40"/>
      <c r="AA649" s="40"/>
      <c r="AB649" s="40"/>
      <c r="AC649" s="40"/>
      <c r="AD649" s="40"/>
      <c r="AE649" s="40"/>
      <c r="AT649" s="19" t="s">
        <v>187</v>
      </c>
      <c r="AU649" s="19" t="s">
        <v>81</v>
      </c>
    </row>
    <row r="650" s="2" customFormat="1">
      <c r="A650" s="40"/>
      <c r="B650" s="41"/>
      <c r="C650" s="42"/>
      <c r="D650" s="229" t="s">
        <v>189</v>
      </c>
      <c r="E650" s="42"/>
      <c r="F650" s="230" t="s">
        <v>1000</v>
      </c>
      <c r="G650" s="42"/>
      <c r="H650" s="42"/>
      <c r="I650" s="226"/>
      <c r="J650" s="42"/>
      <c r="K650" s="42"/>
      <c r="L650" s="46"/>
      <c r="M650" s="227"/>
      <c r="N650" s="228"/>
      <c r="O650" s="86"/>
      <c r="P650" s="86"/>
      <c r="Q650" s="86"/>
      <c r="R650" s="86"/>
      <c r="S650" s="86"/>
      <c r="T650" s="87"/>
      <c r="U650" s="40"/>
      <c r="V650" s="40"/>
      <c r="W650" s="40"/>
      <c r="X650" s="40"/>
      <c r="Y650" s="40"/>
      <c r="Z650" s="40"/>
      <c r="AA650" s="40"/>
      <c r="AB650" s="40"/>
      <c r="AC650" s="40"/>
      <c r="AD650" s="40"/>
      <c r="AE650" s="40"/>
      <c r="AT650" s="19" t="s">
        <v>189</v>
      </c>
      <c r="AU650" s="19" t="s">
        <v>81</v>
      </c>
    </row>
    <row r="651" s="2" customFormat="1" ht="24.15" customHeight="1">
      <c r="A651" s="40"/>
      <c r="B651" s="41"/>
      <c r="C651" s="206" t="s">
        <v>1011</v>
      </c>
      <c r="D651" s="206" t="s">
        <v>119</v>
      </c>
      <c r="E651" s="207" t="s">
        <v>1012</v>
      </c>
      <c r="F651" s="208" t="s">
        <v>1013</v>
      </c>
      <c r="G651" s="209" t="s">
        <v>815</v>
      </c>
      <c r="H651" s="210">
        <v>5</v>
      </c>
      <c r="I651" s="211"/>
      <c r="J651" s="212">
        <f>ROUND(I651*H651,2)</f>
        <v>0</v>
      </c>
      <c r="K651" s="208" t="s">
        <v>196</v>
      </c>
      <c r="L651" s="46"/>
      <c r="M651" s="213" t="s">
        <v>19</v>
      </c>
      <c r="N651" s="214" t="s">
        <v>43</v>
      </c>
      <c r="O651" s="86"/>
      <c r="P651" s="215">
        <f>O651*H651</f>
        <v>0</v>
      </c>
      <c r="Q651" s="215">
        <v>0</v>
      </c>
      <c r="R651" s="215">
        <f>Q651*H651</f>
        <v>0</v>
      </c>
      <c r="S651" s="215">
        <v>0</v>
      </c>
      <c r="T651" s="216">
        <f>S651*H651</f>
        <v>0</v>
      </c>
      <c r="U651" s="40"/>
      <c r="V651" s="40"/>
      <c r="W651" s="40"/>
      <c r="X651" s="40"/>
      <c r="Y651" s="40"/>
      <c r="Z651" s="40"/>
      <c r="AA651" s="40"/>
      <c r="AB651" s="40"/>
      <c r="AC651" s="40"/>
      <c r="AD651" s="40"/>
      <c r="AE651" s="40"/>
      <c r="AR651" s="217" t="s">
        <v>281</v>
      </c>
      <c r="AT651" s="217" t="s">
        <v>119</v>
      </c>
      <c r="AU651" s="217" t="s">
        <v>81</v>
      </c>
      <c r="AY651" s="19" t="s">
        <v>116</v>
      </c>
      <c r="BE651" s="218">
        <f>IF(N651="základní",J651,0)</f>
        <v>0</v>
      </c>
      <c r="BF651" s="218">
        <f>IF(N651="snížená",J651,0)</f>
        <v>0</v>
      </c>
      <c r="BG651" s="218">
        <f>IF(N651="zákl. přenesená",J651,0)</f>
        <v>0</v>
      </c>
      <c r="BH651" s="218">
        <f>IF(N651="sníž. přenesená",J651,0)</f>
        <v>0</v>
      </c>
      <c r="BI651" s="218">
        <f>IF(N651="nulová",J651,0)</f>
        <v>0</v>
      </c>
      <c r="BJ651" s="19" t="s">
        <v>79</v>
      </c>
      <c r="BK651" s="218">
        <f>ROUND(I651*H651,2)</f>
        <v>0</v>
      </c>
      <c r="BL651" s="19" t="s">
        <v>281</v>
      </c>
      <c r="BM651" s="217" t="s">
        <v>1014</v>
      </c>
    </row>
    <row r="652" s="2" customFormat="1">
      <c r="A652" s="40"/>
      <c r="B652" s="41"/>
      <c r="C652" s="42"/>
      <c r="D652" s="224" t="s">
        <v>187</v>
      </c>
      <c r="E652" s="42"/>
      <c r="F652" s="225" t="s">
        <v>1015</v>
      </c>
      <c r="G652" s="42"/>
      <c r="H652" s="42"/>
      <c r="I652" s="226"/>
      <c r="J652" s="42"/>
      <c r="K652" s="42"/>
      <c r="L652" s="46"/>
      <c r="M652" s="227"/>
      <c r="N652" s="228"/>
      <c r="O652" s="86"/>
      <c r="P652" s="86"/>
      <c r="Q652" s="86"/>
      <c r="R652" s="86"/>
      <c r="S652" s="86"/>
      <c r="T652" s="87"/>
      <c r="U652" s="40"/>
      <c r="V652" s="40"/>
      <c r="W652" s="40"/>
      <c r="X652" s="40"/>
      <c r="Y652" s="40"/>
      <c r="Z652" s="40"/>
      <c r="AA652" s="40"/>
      <c r="AB652" s="40"/>
      <c r="AC652" s="40"/>
      <c r="AD652" s="40"/>
      <c r="AE652" s="40"/>
      <c r="AT652" s="19" t="s">
        <v>187</v>
      </c>
      <c r="AU652" s="19" t="s">
        <v>81</v>
      </c>
    </row>
    <row r="653" s="2" customFormat="1">
      <c r="A653" s="40"/>
      <c r="B653" s="41"/>
      <c r="C653" s="42"/>
      <c r="D653" s="229" t="s">
        <v>189</v>
      </c>
      <c r="E653" s="42"/>
      <c r="F653" s="230" t="s">
        <v>1000</v>
      </c>
      <c r="G653" s="42"/>
      <c r="H653" s="42"/>
      <c r="I653" s="226"/>
      <c r="J653" s="42"/>
      <c r="K653" s="42"/>
      <c r="L653" s="46"/>
      <c r="M653" s="227"/>
      <c r="N653" s="228"/>
      <c r="O653" s="86"/>
      <c r="P653" s="86"/>
      <c r="Q653" s="86"/>
      <c r="R653" s="86"/>
      <c r="S653" s="86"/>
      <c r="T653" s="87"/>
      <c r="U653" s="40"/>
      <c r="V653" s="40"/>
      <c r="W653" s="40"/>
      <c r="X653" s="40"/>
      <c r="Y653" s="40"/>
      <c r="Z653" s="40"/>
      <c r="AA653" s="40"/>
      <c r="AB653" s="40"/>
      <c r="AC653" s="40"/>
      <c r="AD653" s="40"/>
      <c r="AE653" s="40"/>
      <c r="AT653" s="19" t="s">
        <v>189</v>
      </c>
      <c r="AU653" s="19" t="s">
        <v>81</v>
      </c>
    </row>
    <row r="654" s="2" customFormat="1" ht="24.15" customHeight="1">
      <c r="A654" s="40"/>
      <c r="B654" s="41"/>
      <c r="C654" s="206" t="s">
        <v>1016</v>
      </c>
      <c r="D654" s="206" t="s">
        <v>119</v>
      </c>
      <c r="E654" s="207" t="s">
        <v>1017</v>
      </c>
      <c r="F654" s="208" t="s">
        <v>1018</v>
      </c>
      <c r="G654" s="209" t="s">
        <v>815</v>
      </c>
      <c r="H654" s="210">
        <v>35</v>
      </c>
      <c r="I654" s="211"/>
      <c r="J654" s="212">
        <f>ROUND(I654*H654,2)</f>
        <v>0</v>
      </c>
      <c r="K654" s="208" t="s">
        <v>196</v>
      </c>
      <c r="L654" s="46"/>
      <c r="M654" s="213" t="s">
        <v>19</v>
      </c>
      <c r="N654" s="214" t="s">
        <v>43</v>
      </c>
      <c r="O654" s="86"/>
      <c r="P654" s="215">
        <f>O654*H654</f>
        <v>0</v>
      </c>
      <c r="Q654" s="215">
        <v>0</v>
      </c>
      <c r="R654" s="215">
        <f>Q654*H654</f>
        <v>0</v>
      </c>
      <c r="S654" s="215">
        <v>0</v>
      </c>
      <c r="T654" s="216">
        <f>S654*H654</f>
        <v>0</v>
      </c>
      <c r="U654" s="40"/>
      <c r="V654" s="40"/>
      <c r="W654" s="40"/>
      <c r="X654" s="40"/>
      <c r="Y654" s="40"/>
      <c r="Z654" s="40"/>
      <c r="AA654" s="40"/>
      <c r="AB654" s="40"/>
      <c r="AC654" s="40"/>
      <c r="AD654" s="40"/>
      <c r="AE654" s="40"/>
      <c r="AR654" s="217" t="s">
        <v>281</v>
      </c>
      <c r="AT654" s="217" t="s">
        <v>119</v>
      </c>
      <c r="AU654" s="217" t="s">
        <v>81</v>
      </c>
      <c r="AY654" s="19" t="s">
        <v>116</v>
      </c>
      <c r="BE654" s="218">
        <f>IF(N654="základní",J654,0)</f>
        <v>0</v>
      </c>
      <c r="BF654" s="218">
        <f>IF(N654="snížená",J654,0)</f>
        <v>0</v>
      </c>
      <c r="BG654" s="218">
        <f>IF(N654="zákl. přenesená",J654,0)</f>
        <v>0</v>
      </c>
      <c r="BH654" s="218">
        <f>IF(N654="sníž. přenesená",J654,0)</f>
        <v>0</v>
      </c>
      <c r="BI654" s="218">
        <f>IF(N654="nulová",J654,0)</f>
        <v>0</v>
      </c>
      <c r="BJ654" s="19" t="s">
        <v>79</v>
      </c>
      <c r="BK654" s="218">
        <f>ROUND(I654*H654,2)</f>
        <v>0</v>
      </c>
      <c r="BL654" s="19" t="s">
        <v>281</v>
      </c>
      <c r="BM654" s="217" t="s">
        <v>1019</v>
      </c>
    </row>
    <row r="655" s="2" customFormat="1">
      <c r="A655" s="40"/>
      <c r="B655" s="41"/>
      <c r="C655" s="42"/>
      <c r="D655" s="224" t="s">
        <v>187</v>
      </c>
      <c r="E655" s="42"/>
      <c r="F655" s="225" t="s">
        <v>1020</v>
      </c>
      <c r="G655" s="42"/>
      <c r="H655" s="42"/>
      <c r="I655" s="226"/>
      <c r="J655" s="42"/>
      <c r="K655" s="42"/>
      <c r="L655" s="46"/>
      <c r="M655" s="227"/>
      <c r="N655" s="228"/>
      <c r="O655" s="86"/>
      <c r="P655" s="86"/>
      <c r="Q655" s="86"/>
      <c r="R655" s="86"/>
      <c r="S655" s="86"/>
      <c r="T655" s="87"/>
      <c r="U655" s="40"/>
      <c r="V655" s="40"/>
      <c r="W655" s="40"/>
      <c r="X655" s="40"/>
      <c r="Y655" s="40"/>
      <c r="Z655" s="40"/>
      <c r="AA655" s="40"/>
      <c r="AB655" s="40"/>
      <c r="AC655" s="40"/>
      <c r="AD655" s="40"/>
      <c r="AE655" s="40"/>
      <c r="AT655" s="19" t="s">
        <v>187</v>
      </c>
      <c r="AU655" s="19" t="s">
        <v>81</v>
      </c>
    </row>
    <row r="656" s="2" customFormat="1">
      <c r="A656" s="40"/>
      <c r="B656" s="41"/>
      <c r="C656" s="42"/>
      <c r="D656" s="229" t="s">
        <v>189</v>
      </c>
      <c r="E656" s="42"/>
      <c r="F656" s="230" t="s">
        <v>1000</v>
      </c>
      <c r="G656" s="42"/>
      <c r="H656" s="42"/>
      <c r="I656" s="226"/>
      <c r="J656" s="42"/>
      <c r="K656" s="42"/>
      <c r="L656" s="46"/>
      <c r="M656" s="227"/>
      <c r="N656" s="228"/>
      <c r="O656" s="86"/>
      <c r="P656" s="86"/>
      <c r="Q656" s="86"/>
      <c r="R656" s="86"/>
      <c r="S656" s="86"/>
      <c r="T656" s="87"/>
      <c r="U656" s="40"/>
      <c r="V656" s="40"/>
      <c r="W656" s="40"/>
      <c r="X656" s="40"/>
      <c r="Y656" s="40"/>
      <c r="Z656" s="40"/>
      <c r="AA656" s="40"/>
      <c r="AB656" s="40"/>
      <c r="AC656" s="40"/>
      <c r="AD656" s="40"/>
      <c r="AE656" s="40"/>
      <c r="AT656" s="19" t="s">
        <v>189</v>
      </c>
      <c r="AU656" s="19" t="s">
        <v>81</v>
      </c>
    </row>
    <row r="657" s="2" customFormat="1" ht="24.15" customHeight="1">
      <c r="A657" s="40"/>
      <c r="B657" s="41"/>
      <c r="C657" s="206" t="s">
        <v>1021</v>
      </c>
      <c r="D657" s="206" t="s">
        <v>119</v>
      </c>
      <c r="E657" s="207" t="s">
        <v>1022</v>
      </c>
      <c r="F657" s="208" t="s">
        <v>1023</v>
      </c>
      <c r="G657" s="209" t="s">
        <v>815</v>
      </c>
      <c r="H657" s="210">
        <v>4</v>
      </c>
      <c r="I657" s="211"/>
      <c r="J657" s="212">
        <f>ROUND(I657*H657,2)</f>
        <v>0</v>
      </c>
      <c r="K657" s="208" t="s">
        <v>196</v>
      </c>
      <c r="L657" s="46"/>
      <c r="M657" s="213" t="s">
        <v>19</v>
      </c>
      <c r="N657" s="214" t="s">
        <v>43</v>
      </c>
      <c r="O657" s="86"/>
      <c r="P657" s="215">
        <f>O657*H657</f>
        <v>0</v>
      </c>
      <c r="Q657" s="215">
        <v>0</v>
      </c>
      <c r="R657" s="215">
        <f>Q657*H657</f>
        <v>0</v>
      </c>
      <c r="S657" s="215">
        <v>0</v>
      </c>
      <c r="T657" s="216">
        <f>S657*H657</f>
        <v>0</v>
      </c>
      <c r="U657" s="40"/>
      <c r="V657" s="40"/>
      <c r="W657" s="40"/>
      <c r="X657" s="40"/>
      <c r="Y657" s="40"/>
      <c r="Z657" s="40"/>
      <c r="AA657" s="40"/>
      <c r="AB657" s="40"/>
      <c r="AC657" s="40"/>
      <c r="AD657" s="40"/>
      <c r="AE657" s="40"/>
      <c r="AR657" s="217" t="s">
        <v>281</v>
      </c>
      <c r="AT657" s="217" t="s">
        <v>119</v>
      </c>
      <c r="AU657" s="217" t="s">
        <v>81</v>
      </c>
      <c r="AY657" s="19" t="s">
        <v>116</v>
      </c>
      <c r="BE657" s="218">
        <f>IF(N657="základní",J657,0)</f>
        <v>0</v>
      </c>
      <c r="BF657" s="218">
        <f>IF(N657="snížená",J657,0)</f>
        <v>0</v>
      </c>
      <c r="BG657" s="218">
        <f>IF(N657="zákl. přenesená",J657,0)</f>
        <v>0</v>
      </c>
      <c r="BH657" s="218">
        <f>IF(N657="sníž. přenesená",J657,0)</f>
        <v>0</v>
      </c>
      <c r="BI657" s="218">
        <f>IF(N657="nulová",J657,0)</f>
        <v>0</v>
      </c>
      <c r="BJ657" s="19" t="s">
        <v>79</v>
      </c>
      <c r="BK657" s="218">
        <f>ROUND(I657*H657,2)</f>
        <v>0</v>
      </c>
      <c r="BL657" s="19" t="s">
        <v>281</v>
      </c>
      <c r="BM657" s="217" t="s">
        <v>1024</v>
      </c>
    </row>
    <row r="658" s="2" customFormat="1">
      <c r="A658" s="40"/>
      <c r="B658" s="41"/>
      <c r="C658" s="42"/>
      <c r="D658" s="224" t="s">
        <v>187</v>
      </c>
      <c r="E658" s="42"/>
      <c r="F658" s="225" t="s">
        <v>1025</v>
      </c>
      <c r="G658" s="42"/>
      <c r="H658" s="42"/>
      <c r="I658" s="226"/>
      <c r="J658" s="42"/>
      <c r="K658" s="42"/>
      <c r="L658" s="46"/>
      <c r="M658" s="227"/>
      <c r="N658" s="228"/>
      <c r="O658" s="86"/>
      <c r="P658" s="86"/>
      <c r="Q658" s="86"/>
      <c r="R658" s="86"/>
      <c r="S658" s="86"/>
      <c r="T658" s="87"/>
      <c r="U658" s="40"/>
      <c r="V658" s="40"/>
      <c r="W658" s="40"/>
      <c r="X658" s="40"/>
      <c r="Y658" s="40"/>
      <c r="Z658" s="40"/>
      <c r="AA658" s="40"/>
      <c r="AB658" s="40"/>
      <c r="AC658" s="40"/>
      <c r="AD658" s="40"/>
      <c r="AE658" s="40"/>
      <c r="AT658" s="19" t="s">
        <v>187</v>
      </c>
      <c r="AU658" s="19" t="s">
        <v>81</v>
      </c>
    </row>
    <row r="659" s="2" customFormat="1">
      <c r="A659" s="40"/>
      <c r="B659" s="41"/>
      <c r="C659" s="42"/>
      <c r="D659" s="229" t="s">
        <v>189</v>
      </c>
      <c r="E659" s="42"/>
      <c r="F659" s="230" t="s">
        <v>1000</v>
      </c>
      <c r="G659" s="42"/>
      <c r="H659" s="42"/>
      <c r="I659" s="226"/>
      <c r="J659" s="42"/>
      <c r="K659" s="42"/>
      <c r="L659" s="46"/>
      <c r="M659" s="227"/>
      <c r="N659" s="228"/>
      <c r="O659" s="86"/>
      <c r="P659" s="86"/>
      <c r="Q659" s="86"/>
      <c r="R659" s="86"/>
      <c r="S659" s="86"/>
      <c r="T659" s="87"/>
      <c r="U659" s="40"/>
      <c r="V659" s="40"/>
      <c r="W659" s="40"/>
      <c r="X659" s="40"/>
      <c r="Y659" s="40"/>
      <c r="Z659" s="40"/>
      <c r="AA659" s="40"/>
      <c r="AB659" s="40"/>
      <c r="AC659" s="40"/>
      <c r="AD659" s="40"/>
      <c r="AE659" s="40"/>
      <c r="AT659" s="19" t="s">
        <v>189</v>
      </c>
      <c r="AU659" s="19" t="s">
        <v>81</v>
      </c>
    </row>
    <row r="660" s="2" customFormat="1" ht="16.5" customHeight="1">
      <c r="A660" s="40"/>
      <c r="B660" s="41"/>
      <c r="C660" s="252" t="s">
        <v>1026</v>
      </c>
      <c r="D660" s="252" t="s">
        <v>242</v>
      </c>
      <c r="E660" s="253" t="s">
        <v>1027</v>
      </c>
      <c r="F660" s="254" t="s">
        <v>1028</v>
      </c>
      <c r="G660" s="255" t="s">
        <v>250</v>
      </c>
      <c r="H660" s="256">
        <v>6.2400000000000002</v>
      </c>
      <c r="I660" s="257"/>
      <c r="J660" s="258">
        <f>ROUND(I660*H660,2)</f>
        <v>0</v>
      </c>
      <c r="K660" s="254" t="s">
        <v>196</v>
      </c>
      <c r="L660" s="259"/>
      <c r="M660" s="260" t="s">
        <v>19</v>
      </c>
      <c r="N660" s="261" t="s">
        <v>43</v>
      </c>
      <c r="O660" s="86"/>
      <c r="P660" s="215">
        <f>O660*H660</f>
        <v>0</v>
      </c>
      <c r="Q660" s="215">
        <v>0.0040000000000000001</v>
      </c>
      <c r="R660" s="215">
        <f>Q660*H660</f>
        <v>0.024960000000000003</v>
      </c>
      <c r="S660" s="215">
        <v>0</v>
      </c>
      <c r="T660" s="216">
        <f>S660*H660</f>
        <v>0</v>
      </c>
      <c r="U660" s="40"/>
      <c r="V660" s="40"/>
      <c r="W660" s="40"/>
      <c r="X660" s="40"/>
      <c r="Y660" s="40"/>
      <c r="Z660" s="40"/>
      <c r="AA660" s="40"/>
      <c r="AB660" s="40"/>
      <c r="AC660" s="40"/>
      <c r="AD660" s="40"/>
      <c r="AE660" s="40"/>
      <c r="AR660" s="217" t="s">
        <v>431</v>
      </c>
      <c r="AT660" s="217" t="s">
        <v>242</v>
      </c>
      <c r="AU660" s="217" t="s">
        <v>81</v>
      </c>
      <c r="AY660" s="19" t="s">
        <v>116</v>
      </c>
      <c r="BE660" s="218">
        <f>IF(N660="základní",J660,0)</f>
        <v>0</v>
      </c>
      <c r="BF660" s="218">
        <f>IF(N660="snížená",J660,0)</f>
        <v>0</v>
      </c>
      <c r="BG660" s="218">
        <f>IF(N660="zákl. přenesená",J660,0)</f>
        <v>0</v>
      </c>
      <c r="BH660" s="218">
        <f>IF(N660="sníž. přenesená",J660,0)</f>
        <v>0</v>
      </c>
      <c r="BI660" s="218">
        <f>IF(N660="nulová",J660,0)</f>
        <v>0</v>
      </c>
      <c r="BJ660" s="19" t="s">
        <v>79</v>
      </c>
      <c r="BK660" s="218">
        <f>ROUND(I660*H660,2)</f>
        <v>0</v>
      </c>
      <c r="BL660" s="19" t="s">
        <v>281</v>
      </c>
      <c r="BM660" s="217" t="s">
        <v>1029</v>
      </c>
    </row>
    <row r="661" s="14" customFormat="1">
      <c r="A661" s="14"/>
      <c r="B661" s="241"/>
      <c r="C661" s="242"/>
      <c r="D661" s="229" t="s">
        <v>191</v>
      </c>
      <c r="E661" s="243" t="s">
        <v>19</v>
      </c>
      <c r="F661" s="244" t="s">
        <v>81</v>
      </c>
      <c r="G661" s="242"/>
      <c r="H661" s="245">
        <v>2</v>
      </c>
      <c r="I661" s="246"/>
      <c r="J661" s="242"/>
      <c r="K661" s="242"/>
      <c r="L661" s="247"/>
      <c r="M661" s="248"/>
      <c r="N661" s="249"/>
      <c r="O661" s="249"/>
      <c r="P661" s="249"/>
      <c r="Q661" s="249"/>
      <c r="R661" s="249"/>
      <c r="S661" s="249"/>
      <c r="T661" s="250"/>
      <c r="U661" s="14"/>
      <c r="V661" s="14"/>
      <c r="W661" s="14"/>
      <c r="X661" s="14"/>
      <c r="Y661" s="14"/>
      <c r="Z661" s="14"/>
      <c r="AA661" s="14"/>
      <c r="AB661" s="14"/>
      <c r="AC661" s="14"/>
      <c r="AD661" s="14"/>
      <c r="AE661" s="14"/>
      <c r="AT661" s="251" t="s">
        <v>191</v>
      </c>
      <c r="AU661" s="251" t="s">
        <v>81</v>
      </c>
      <c r="AV661" s="14" t="s">
        <v>81</v>
      </c>
      <c r="AW661" s="14" t="s">
        <v>33</v>
      </c>
      <c r="AX661" s="14" t="s">
        <v>72</v>
      </c>
      <c r="AY661" s="251" t="s">
        <v>116</v>
      </c>
    </row>
    <row r="662" s="14" customFormat="1">
      <c r="A662" s="14"/>
      <c r="B662" s="241"/>
      <c r="C662" s="242"/>
      <c r="D662" s="229" t="s">
        <v>191</v>
      </c>
      <c r="E662" s="243" t="s">
        <v>19</v>
      </c>
      <c r="F662" s="244" t="s">
        <v>1030</v>
      </c>
      <c r="G662" s="242"/>
      <c r="H662" s="245">
        <v>1</v>
      </c>
      <c r="I662" s="246"/>
      <c r="J662" s="242"/>
      <c r="K662" s="242"/>
      <c r="L662" s="247"/>
      <c r="M662" s="248"/>
      <c r="N662" s="249"/>
      <c r="O662" s="249"/>
      <c r="P662" s="249"/>
      <c r="Q662" s="249"/>
      <c r="R662" s="249"/>
      <c r="S662" s="249"/>
      <c r="T662" s="250"/>
      <c r="U662" s="14"/>
      <c r="V662" s="14"/>
      <c r="W662" s="14"/>
      <c r="X662" s="14"/>
      <c r="Y662" s="14"/>
      <c r="Z662" s="14"/>
      <c r="AA662" s="14"/>
      <c r="AB662" s="14"/>
      <c r="AC662" s="14"/>
      <c r="AD662" s="14"/>
      <c r="AE662" s="14"/>
      <c r="AT662" s="251" t="s">
        <v>191</v>
      </c>
      <c r="AU662" s="251" t="s">
        <v>81</v>
      </c>
      <c r="AV662" s="14" t="s">
        <v>81</v>
      </c>
      <c r="AW662" s="14" t="s">
        <v>33</v>
      </c>
      <c r="AX662" s="14" t="s">
        <v>72</v>
      </c>
      <c r="AY662" s="251" t="s">
        <v>116</v>
      </c>
    </row>
    <row r="663" s="14" customFormat="1">
      <c r="A663" s="14"/>
      <c r="B663" s="241"/>
      <c r="C663" s="242"/>
      <c r="D663" s="229" t="s">
        <v>191</v>
      </c>
      <c r="E663" s="243" t="s">
        <v>19</v>
      </c>
      <c r="F663" s="244" t="s">
        <v>1031</v>
      </c>
      <c r="G663" s="242"/>
      <c r="H663" s="245">
        <v>1.04</v>
      </c>
      <c r="I663" s="246"/>
      <c r="J663" s="242"/>
      <c r="K663" s="242"/>
      <c r="L663" s="247"/>
      <c r="M663" s="248"/>
      <c r="N663" s="249"/>
      <c r="O663" s="249"/>
      <c r="P663" s="249"/>
      <c r="Q663" s="249"/>
      <c r="R663" s="249"/>
      <c r="S663" s="249"/>
      <c r="T663" s="250"/>
      <c r="U663" s="14"/>
      <c r="V663" s="14"/>
      <c r="W663" s="14"/>
      <c r="X663" s="14"/>
      <c r="Y663" s="14"/>
      <c r="Z663" s="14"/>
      <c r="AA663" s="14"/>
      <c r="AB663" s="14"/>
      <c r="AC663" s="14"/>
      <c r="AD663" s="14"/>
      <c r="AE663" s="14"/>
      <c r="AT663" s="251" t="s">
        <v>191</v>
      </c>
      <c r="AU663" s="251" t="s">
        <v>81</v>
      </c>
      <c r="AV663" s="14" t="s">
        <v>81</v>
      </c>
      <c r="AW663" s="14" t="s">
        <v>33</v>
      </c>
      <c r="AX663" s="14" t="s">
        <v>72</v>
      </c>
      <c r="AY663" s="251" t="s">
        <v>116</v>
      </c>
    </row>
    <row r="664" s="14" customFormat="1">
      <c r="A664" s="14"/>
      <c r="B664" s="241"/>
      <c r="C664" s="242"/>
      <c r="D664" s="229" t="s">
        <v>191</v>
      </c>
      <c r="E664" s="243" t="s">
        <v>19</v>
      </c>
      <c r="F664" s="244" t="s">
        <v>1032</v>
      </c>
      <c r="G664" s="242"/>
      <c r="H664" s="245">
        <v>2.2000000000000002</v>
      </c>
      <c r="I664" s="246"/>
      <c r="J664" s="242"/>
      <c r="K664" s="242"/>
      <c r="L664" s="247"/>
      <c r="M664" s="248"/>
      <c r="N664" s="249"/>
      <c r="O664" s="249"/>
      <c r="P664" s="249"/>
      <c r="Q664" s="249"/>
      <c r="R664" s="249"/>
      <c r="S664" s="249"/>
      <c r="T664" s="250"/>
      <c r="U664" s="14"/>
      <c r="V664" s="14"/>
      <c r="W664" s="14"/>
      <c r="X664" s="14"/>
      <c r="Y664" s="14"/>
      <c r="Z664" s="14"/>
      <c r="AA664" s="14"/>
      <c r="AB664" s="14"/>
      <c r="AC664" s="14"/>
      <c r="AD664" s="14"/>
      <c r="AE664" s="14"/>
      <c r="AT664" s="251" t="s">
        <v>191</v>
      </c>
      <c r="AU664" s="251" t="s">
        <v>81</v>
      </c>
      <c r="AV664" s="14" t="s">
        <v>81</v>
      </c>
      <c r="AW664" s="14" t="s">
        <v>33</v>
      </c>
      <c r="AX664" s="14" t="s">
        <v>72</v>
      </c>
      <c r="AY664" s="251" t="s">
        <v>116</v>
      </c>
    </row>
    <row r="665" s="15" customFormat="1">
      <c r="A665" s="15"/>
      <c r="B665" s="262"/>
      <c r="C665" s="263"/>
      <c r="D665" s="229" t="s">
        <v>191</v>
      </c>
      <c r="E665" s="264" t="s">
        <v>19</v>
      </c>
      <c r="F665" s="265" t="s">
        <v>275</v>
      </c>
      <c r="G665" s="263"/>
      <c r="H665" s="266">
        <v>6.2400000000000002</v>
      </c>
      <c r="I665" s="267"/>
      <c r="J665" s="263"/>
      <c r="K665" s="263"/>
      <c r="L665" s="268"/>
      <c r="M665" s="269"/>
      <c r="N665" s="270"/>
      <c r="O665" s="270"/>
      <c r="P665" s="270"/>
      <c r="Q665" s="270"/>
      <c r="R665" s="270"/>
      <c r="S665" s="270"/>
      <c r="T665" s="271"/>
      <c r="U665" s="15"/>
      <c r="V665" s="15"/>
      <c r="W665" s="15"/>
      <c r="X665" s="15"/>
      <c r="Y665" s="15"/>
      <c r="Z665" s="15"/>
      <c r="AA665" s="15"/>
      <c r="AB665" s="15"/>
      <c r="AC665" s="15"/>
      <c r="AD665" s="15"/>
      <c r="AE665" s="15"/>
      <c r="AT665" s="272" t="s">
        <v>191</v>
      </c>
      <c r="AU665" s="272" t="s">
        <v>81</v>
      </c>
      <c r="AV665" s="15" t="s">
        <v>135</v>
      </c>
      <c r="AW665" s="15" t="s">
        <v>33</v>
      </c>
      <c r="AX665" s="15" t="s">
        <v>79</v>
      </c>
      <c r="AY665" s="272" t="s">
        <v>116</v>
      </c>
    </row>
    <row r="666" s="2" customFormat="1" ht="16.5" customHeight="1">
      <c r="A666" s="40"/>
      <c r="B666" s="41"/>
      <c r="C666" s="252" t="s">
        <v>1033</v>
      </c>
      <c r="D666" s="252" t="s">
        <v>242</v>
      </c>
      <c r="E666" s="253" t="s">
        <v>1034</v>
      </c>
      <c r="F666" s="254" t="s">
        <v>1035</v>
      </c>
      <c r="G666" s="255" t="s">
        <v>250</v>
      </c>
      <c r="H666" s="256">
        <v>4.2400000000000002</v>
      </c>
      <c r="I666" s="257"/>
      <c r="J666" s="258">
        <f>ROUND(I666*H666,2)</f>
        <v>0</v>
      </c>
      <c r="K666" s="254" t="s">
        <v>196</v>
      </c>
      <c r="L666" s="259"/>
      <c r="M666" s="260" t="s">
        <v>19</v>
      </c>
      <c r="N666" s="261" t="s">
        <v>43</v>
      </c>
      <c r="O666" s="86"/>
      <c r="P666" s="215">
        <f>O666*H666</f>
        <v>0</v>
      </c>
      <c r="Q666" s="215">
        <v>0.0070000000000000001</v>
      </c>
      <c r="R666" s="215">
        <f>Q666*H666</f>
        <v>0.029680000000000002</v>
      </c>
      <c r="S666" s="215">
        <v>0</v>
      </c>
      <c r="T666" s="216">
        <f>S666*H666</f>
        <v>0</v>
      </c>
      <c r="U666" s="40"/>
      <c r="V666" s="40"/>
      <c r="W666" s="40"/>
      <c r="X666" s="40"/>
      <c r="Y666" s="40"/>
      <c r="Z666" s="40"/>
      <c r="AA666" s="40"/>
      <c r="AB666" s="40"/>
      <c r="AC666" s="40"/>
      <c r="AD666" s="40"/>
      <c r="AE666" s="40"/>
      <c r="AR666" s="217" t="s">
        <v>431</v>
      </c>
      <c r="AT666" s="217" t="s">
        <v>242</v>
      </c>
      <c r="AU666" s="217" t="s">
        <v>81</v>
      </c>
      <c r="AY666" s="19" t="s">
        <v>116</v>
      </c>
      <c r="BE666" s="218">
        <f>IF(N666="základní",J666,0)</f>
        <v>0</v>
      </c>
      <c r="BF666" s="218">
        <f>IF(N666="snížená",J666,0)</f>
        <v>0</v>
      </c>
      <c r="BG666" s="218">
        <f>IF(N666="zákl. přenesená",J666,0)</f>
        <v>0</v>
      </c>
      <c r="BH666" s="218">
        <f>IF(N666="sníž. přenesená",J666,0)</f>
        <v>0</v>
      </c>
      <c r="BI666" s="218">
        <f>IF(N666="nulová",J666,0)</f>
        <v>0</v>
      </c>
      <c r="BJ666" s="19" t="s">
        <v>79</v>
      </c>
      <c r="BK666" s="218">
        <f>ROUND(I666*H666,2)</f>
        <v>0</v>
      </c>
      <c r="BL666" s="19" t="s">
        <v>281</v>
      </c>
      <c r="BM666" s="217" t="s">
        <v>1036</v>
      </c>
    </row>
    <row r="667" s="14" customFormat="1">
      <c r="A667" s="14"/>
      <c r="B667" s="241"/>
      <c r="C667" s="242"/>
      <c r="D667" s="229" t="s">
        <v>191</v>
      </c>
      <c r="E667" s="243" t="s">
        <v>19</v>
      </c>
      <c r="F667" s="244" t="s">
        <v>1030</v>
      </c>
      <c r="G667" s="242"/>
      <c r="H667" s="245">
        <v>1</v>
      </c>
      <c r="I667" s="246"/>
      <c r="J667" s="242"/>
      <c r="K667" s="242"/>
      <c r="L667" s="247"/>
      <c r="M667" s="248"/>
      <c r="N667" s="249"/>
      <c r="O667" s="249"/>
      <c r="P667" s="249"/>
      <c r="Q667" s="249"/>
      <c r="R667" s="249"/>
      <c r="S667" s="249"/>
      <c r="T667" s="250"/>
      <c r="U667" s="14"/>
      <c r="V667" s="14"/>
      <c r="W667" s="14"/>
      <c r="X667" s="14"/>
      <c r="Y667" s="14"/>
      <c r="Z667" s="14"/>
      <c r="AA667" s="14"/>
      <c r="AB667" s="14"/>
      <c r="AC667" s="14"/>
      <c r="AD667" s="14"/>
      <c r="AE667" s="14"/>
      <c r="AT667" s="251" t="s">
        <v>191</v>
      </c>
      <c r="AU667" s="251" t="s">
        <v>81</v>
      </c>
      <c r="AV667" s="14" t="s">
        <v>81</v>
      </c>
      <c r="AW667" s="14" t="s">
        <v>33</v>
      </c>
      <c r="AX667" s="14" t="s">
        <v>72</v>
      </c>
      <c r="AY667" s="251" t="s">
        <v>116</v>
      </c>
    </row>
    <row r="668" s="14" customFormat="1">
      <c r="A668" s="14"/>
      <c r="B668" s="241"/>
      <c r="C668" s="242"/>
      <c r="D668" s="229" t="s">
        <v>191</v>
      </c>
      <c r="E668" s="243" t="s">
        <v>19</v>
      </c>
      <c r="F668" s="244" t="s">
        <v>1031</v>
      </c>
      <c r="G668" s="242"/>
      <c r="H668" s="245">
        <v>1.04</v>
      </c>
      <c r="I668" s="246"/>
      <c r="J668" s="242"/>
      <c r="K668" s="242"/>
      <c r="L668" s="247"/>
      <c r="M668" s="248"/>
      <c r="N668" s="249"/>
      <c r="O668" s="249"/>
      <c r="P668" s="249"/>
      <c r="Q668" s="249"/>
      <c r="R668" s="249"/>
      <c r="S668" s="249"/>
      <c r="T668" s="250"/>
      <c r="U668" s="14"/>
      <c r="V668" s="14"/>
      <c r="W668" s="14"/>
      <c r="X668" s="14"/>
      <c r="Y668" s="14"/>
      <c r="Z668" s="14"/>
      <c r="AA668" s="14"/>
      <c r="AB668" s="14"/>
      <c r="AC668" s="14"/>
      <c r="AD668" s="14"/>
      <c r="AE668" s="14"/>
      <c r="AT668" s="251" t="s">
        <v>191</v>
      </c>
      <c r="AU668" s="251" t="s">
        <v>81</v>
      </c>
      <c r="AV668" s="14" t="s">
        <v>81</v>
      </c>
      <c r="AW668" s="14" t="s">
        <v>33</v>
      </c>
      <c r="AX668" s="14" t="s">
        <v>72</v>
      </c>
      <c r="AY668" s="251" t="s">
        <v>116</v>
      </c>
    </row>
    <row r="669" s="14" customFormat="1">
      <c r="A669" s="14"/>
      <c r="B669" s="241"/>
      <c r="C669" s="242"/>
      <c r="D669" s="229" t="s">
        <v>191</v>
      </c>
      <c r="E669" s="243" t="s">
        <v>19</v>
      </c>
      <c r="F669" s="244" t="s">
        <v>1032</v>
      </c>
      <c r="G669" s="242"/>
      <c r="H669" s="245">
        <v>2.2000000000000002</v>
      </c>
      <c r="I669" s="246"/>
      <c r="J669" s="242"/>
      <c r="K669" s="242"/>
      <c r="L669" s="247"/>
      <c r="M669" s="248"/>
      <c r="N669" s="249"/>
      <c r="O669" s="249"/>
      <c r="P669" s="249"/>
      <c r="Q669" s="249"/>
      <c r="R669" s="249"/>
      <c r="S669" s="249"/>
      <c r="T669" s="250"/>
      <c r="U669" s="14"/>
      <c r="V669" s="14"/>
      <c r="W669" s="14"/>
      <c r="X669" s="14"/>
      <c r="Y669" s="14"/>
      <c r="Z669" s="14"/>
      <c r="AA669" s="14"/>
      <c r="AB669" s="14"/>
      <c r="AC669" s="14"/>
      <c r="AD669" s="14"/>
      <c r="AE669" s="14"/>
      <c r="AT669" s="251" t="s">
        <v>191</v>
      </c>
      <c r="AU669" s="251" t="s">
        <v>81</v>
      </c>
      <c r="AV669" s="14" t="s">
        <v>81</v>
      </c>
      <c r="AW669" s="14" t="s">
        <v>33</v>
      </c>
      <c r="AX669" s="14" t="s">
        <v>72</v>
      </c>
      <c r="AY669" s="251" t="s">
        <v>116</v>
      </c>
    </row>
    <row r="670" s="15" customFormat="1">
      <c r="A670" s="15"/>
      <c r="B670" s="262"/>
      <c r="C670" s="263"/>
      <c r="D670" s="229" t="s">
        <v>191</v>
      </c>
      <c r="E670" s="264" t="s">
        <v>19</v>
      </c>
      <c r="F670" s="265" t="s">
        <v>275</v>
      </c>
      <c r="G670" s="263"/>
      <c r="H670" s="266">
        <v>4.2400000000000002</v>
      </c>
      <c r="I670" s="267"/>
      <c r="J670" s="263"/>
      <c r="K670" s="263"/>
      <c r="L670" s="268"/>
      <c r="M670" s="269"/>
      <c r="N670" s="270"/>
      <c r="O670" s="270"/>
      <c r="P670" s="270"/>
      <c r="Q670" s="270"/>
      <c r="R670" s="270"/>
      <c r="S670" s="270"/>
      <c r="T670" s="271"/>
      <c r="U670" s="15"/>
      <c r="V670" s="15"/>
      <c r="W670" s="15"/>
      <c r="X670" s="15"/>
      <c r="Y670" s="15"/>
      <c r="Z670" s="15"/>
      <c r="AA670" s="15"/>
      <c r="AB670" s="15"/>
      <c r="AC670" s="15"/>
      <c r="AD670" s="15"/>
      <c r="AE670" s="15"/>
      <c r="AT670" s="272" t="s">
        <v>191</v>
      </c>
      <c r="AU670" s="272" t="s">
        <v>81</v>
      </c>
      <c r="AV670" s="15" t="s">
        <v>135</v>
      </c>
      <c r="AW670" s="15" t="s">
        <v>33</v>
      </c>
      <c r="AX670" s="15" t="s">
        <v>79</v>
      </c>
      <c r="AY670" s="272" t="s">
        <v>116</v>
      </c>
    </row>
    <row r="671" s="2" customFormat="1" ht="16.5" customHeight="1">
      <c r="A671" s="40"/>
      <c r="B671" s="41"/>
      <c r="C671" s="252" t="s">
        <v>1037</v>
      </c>
      <c r="D671" s="252" t="s">
        <v>242</v>
      </c>
      <c r="E671" s="253" t="s">
        <v>1038</v>
      </c>
      <c r="F671" s="254" t="s">
        <v>1039</v>
      </c>
      <c r="G671" s="255" t="s">
        <v>250</v>
      </c>
      <c r="H671" s="256">
        <v>18.5</v>
      </c>
      <c r="I671" s="257"/>
      <c r="J671" s="258">
        <f>ROUND(I671*H671,2)</f>
        <v>0</v>
      </c>
      <c r="K671" s="254" t="s">
        <v>196</v>
      </c>
      <c r="L671" s="259"/>
      <c r="M671" s="260" t="s">
        <v>19</v>
      </c>
      <c r="N671" s="261" t="s">
        <v>43</v>
      </c>
      <c r="O671" s="86"/>
      <c r="P671" s="215">
        <f>O671*H671</f>
        <v>0</v>
      </c>
      <c r="Q671" s="215">
        <v>0.0080000000000000002</v>
      </c>
      <c r="R671" s="215">
        <f>Q671*H671</f>
        <v>0.14799999999999999</v>
      </c>
      <c r="S671" s="215">
        <v>0</v>
      </c>
      <c r="T671" s="216">
        <f>S671*H671</f>
        <v>0</v>
      </c>
      <c r="U671" s="40"/>
      <c r="V671" s="40"/>
      <c r="W671" s="40"/>
      <c r="X671" s="40"/>
      <c r="Y671" s="40"/>
      <c r="Z671" s="40"/>
      <c r="AA671" s="40"/>
      <c r="AB671" s="40"/>
      <c r="AC671" s="40"/>
      <c r="AD671" s="40"/>
      <c r="AE671" s="40"/>
      <c r="AR671" s="217" t="s">
        <v>431</v>
      </c>
      <c r="AT671" s="217" t="s">
        <v>242</v>
      </c>
      <c r="AU671" s="217" t="s">
        <v>81</v>
      </c>
      <c r="AY671" s="19" t="s">
        <v>116</v>
      </c>
      <c r="BE671" s="218">
        <f>IF(N671="základní",J671,0)</f>
        <v>0</v>
      </c>
      <c r="BF671" s="218">
        <f>IF(N671="snížená",J671,0)</f>
        <v>0</v>
      </c>
      <c r="BG671" s="218">
        <f>IF(N671="zákl. přenesená",J671,0)</f>
        <v>0</v>
      </c>
      <c r="BH671" s="218">
        <f>IF(N671="sníž. přenesená",J671,0)</f>
        <v>0</v>
      </c>
      <c r="BI671" s="218">
        <f>IF(N671="nulová",J671,0)</f>
        <v>0</v>
      </c>
      <c r="BJ671" s="19" t="s">
        <v>79</v>
      </c>
      <c r="BK671" s="218">
        <f>ROUND(I671*H671,2)</f>
        <v>0</v>
      </c>
      <c r="BL671" s="19" t="s">
        <v>281</v>
      </c>
      <c r="BM671" s="217" t="s">
        <v>1040</v>
      </c>
    </row>
    <row r="672" s="14" customFormat="1">
      <c r="A672" s="14"/>
      <c r="B672" s="241"/>
      <c r="C672" s="242"/>
      <c r="D672" s="229" t="s">
        <v>191</v>
      </c>
      <c r="E672" s="243" t="s">
        <v>19</v>
      </c>
      <c r="F672" s="244" t="s">
        <v>1041</v>
      </c>
      <c r="G672" s="242"/>
      <c r="H672" s="245">
        <v>3.4500000000000002</v>
      </c>
      <c r="I672" s="246"/>
      <c r="J672" s="242"/>
      <c r="K672" s="242"/>
      <c r="L672" s="247"/>
      <c r="M672" s="248"/>
      <c r="N672" s="249"/>
      <c r="O672" s="249"/>
      <c r="P672" s="249"/>
      <c r="Q672" s="249"/>
      <c r="R672" s="249"/>
      <c r="S672" s="249"/>
      <c r="T672" s="250"/>
      <c r="U672" s="14"/>
      <c r="V672" s="14"/>
      <c r="W672" s="14"/>
      <c r="X672" s="14"/>
      <c r="Y672" s="14"/>
      <c r="Z672" s="14"/>
      <c r="AA672" s="14"/>
      <c r="AB672" s="14"/>
      <c r="AC672" s="14"/>
      <c r="AD672" s="14"/>
      <c r="AE672" s="14"/>
      <c r="AT672" s="251" t="s">
        <v>191</v>
      </c>
      <c r="AU672" s="251" t="s">
        <v>81</v>
      </c>
      <c r="AV672" s="14" t="s">
        <v>81</v>
      </c>
      <c r="AW672" s="14" t="s">
        <v>33</v>
      </c>
      <c r="AX672" s="14" t="s">
        <v>72</v>
      </c>
      <c r="AY672" s="251" t="s">
        <v>116</v>
      </c>
    </row>
    <row r="673" s="14" customFormat="1">
      <c r="A673" s="14"/>
      <c r="B673" s="241"/>
      <c r="C673" s="242"/>
      <c r="D673" s="229" t="s">
        <v>191</v>
      </c>
      <c r="E673" s="243" t="s">
        <v>19</v>
      </c>
      <c r="F673" s="244" t="s">
        <v>1042</v>
      </c>
      <c r="G673" s="242"/>
      <c r="H673" s="245">
        <v>7.25</v>
      </c>
      <c r="I673" s="246"/>
      <c r="J673" s="242"/>
      <c r="K673" s="242"/>
      <c r="L673" s="247"/>
      <c r="M673" s="248"/>
      <c r="N673" s="249"/>
      <c r="O673" s="249"/>
      <c r="P673" s="249"/>
      <c r="Q673" s="249"/>
      <c r="R673" s="249"/>
      <c r="S673" s="249"/>
      <c r="T673" s="250"/>
      <c r="U673" s="14"/>
      <c r="V673" s="14"/>
      <c r="W673" s="14"/>
      <c r="X673" s="14"/>
      <c r="Y673" s="14"/>
      <c r="Z673" s="14"/>
      <c r="AA673" s="14"/>
      <c r="AB673" s="14"/>
      <c r="AC673" s="14"/>
      <c r="AD673" s="14"/>
      <c r="AE673" s="14"/>
      <c r="AT673" s="251" t="s">
        <v>191</v>
      </c>
      <c r="AU673" s="251" t="s">
        <v>81</v>
      </c>
      <c r="AV673" s="14" t="s">
        <v>81</v>
      </c>
      <c r="AW673" s="14" t="s">
        <v>33</v>
      </c>
      <c r="AX673" s="14" t="s">
        <v>72</v>
      </c>
      <c r="AY673" s="251" t="s">
        <v>116</v>
      </c>
    </row>
    <row r="674" s="14" customFormat="1">
      <c r="A674" s="14"/>
      <c r="B674" s="241"/>
      <c r="C674" s="242"/>
      <c r="D674" s="229" t="s">
        <v>191</v>
      </c>
      <c r="E674" s="243" t="s">
        <v>19</v>
      </c>
      <c r="F674" s="244" t="s">
        <v>1043</v>
      </c>
      <c r="G674" s="242"/>
      <c r="H674" s="245">
        <v>7.7999999999999998</v>
      </c>
      <c r="I674" s="246"/>
      <c r="J674" s="242"/>
      <c r="K674" s="242"/>
      <c r="L674" s="247"/>
      <c r="M674" s="248"/>
      <c r="N674" s="249"/>
      <c r="O674" s="249"/>
      <c r="P674" s="249"/>
      <c r="Q674" s="249"/>
      <c r="R674" s="249"/>
      <c r="S674" s="249"/>
      <c r="T674" s="250"/>
      <c r="U674" s="14"/>
      <c r="V674" s="14"/>
      <c r="W674" s="14"/>
      <c r="X674" s="14"/>
      <c r="Y674" s="14"/>
      <c r="Z674" s="14"/>
      <c r="AA674" s="14"/>
      <c r="AB674" s="14"/>
      <c r="AC674" s="14"/>
      <c r="AD674" s="14"/>
      <c r="AE674" s="14"/>
      <c r="AT674" s="251" t="s">
        <v>191</v>
      </c>
      <c r="AU674" s="251" t="s">
        <v>81</v>
      </c>
      <c r="AV674" s="14" t="s">
        <v>81</v>
      </c>
      <c r="AW674" s="14" t="s">
        <v>33</v>
      </c>
      <c r="AX674" s="14" t="s">
        <v>72</v>
      </c>
      <c r="AY674" s="251" t="s">
        <v>116</v>
      </c>
    </row>
    <row r="675" s="15" customFormat="1">
      <c r="A675" s="15"/>
      <c r="B675" s="262"/>
      <c r="C675" s="263"/>
      <c r="D675" s="229" t="s">
        <v>191</v>
      </c>
      <c r="E675" s="264" t="s">
        <v>19</v>
      </c>
      <c r="F675" s="265" t="s">
        <v>275</v>
      </c>
      <c r="G675" s="263"/>
      <c r="H675" s="266">
        <v>18.5</v>
      </c>
      <c r="I675" s="267"/>
      <c r="J675" s="263"/>
      <c r="K675" s="263"/>
      <c r="L675" s="268"/>
      <c r="M675" s="269"/>
      <c r="N675" s="270"/>
      <c r="O675" s="270"/>
      <c r="P675" s="270"/>
      <c r="Q675" s="270"/>
      <c r="R675" s="270"/>
      <c r="S675" s="270"/>
      <c r="T675" s="271"/>
      <c r="U675" s="15"/>
      <c r="V675" s="15"/>
      <c r="W675" s="15"/>
      <c r="X675" s="15"/>
      <c r="Y675" s="15"/>
      <c r="Z675" s="15"/>
      <c r="AA675" s="15"/>
      <c r="AB675" s="15"/>
      <c r="AC675" s="15"/>
      <c r="AD675" s="15"/>
      <c r="AE675" s="15"/>
      <c r="AT675" s="272" t="s">
        <v>191</v>
      </c>
      <c r="AU675" s="272" t="s">
        <v>81</v>
      </c>
      <c r="AV675" s="15" t="s">
        <v>135</v>
      </c>
      <c r="AW675" s="15" t="s">
        <v>33</v>
      </c>
      <c r="AX675" s="15" t="s">
        <v>79</v>
      </c>
      <c r="AY675" s="272" t="s">
        <v>116</v>
      </c>
    </row>
    <row r="676" s="2" customFormat="1" ht="16.5" customHeight="1">
      <c r="A676" s="40"/>
      <c r="B676" s="41"/>
      <c r="C676" s="252" t="s">
        <v>1044</v>
      </c>
      <c r="D676" s="252" t="s">
        <v>242</v>
      </c>
      <c r="E676" s="253" t="s">
        <v>1045</v>
      </c>
      <c r="F676" s="254" t="s">
        <v>1046</v>
      </c>
      <c r="G676" s="255" t="s">
        <v>250</v>
      </c>
      <c r="H676" s="256">
        <v>5.7999999999999998</v>
      </c>
      <c r="I676" s="257"/>
      <c r="J676" s="258">
        <f>ROUND(I676*H676,2)</f>
        <v>0</v>
      </c>
      <c r="K676" s="254" t="s">
        <v>196</v>
      </c>
      <c r="L676" s="259"/>
      <c r="M676" s="260" t="s">
        <v>19</v>
      </c>
      <c r="N676" s="261" t="s">
        <v>43</v>
      </c>
      <c r="O676" s="86"/>
      <c r="P676" s="215">
        <f>O676*H676</f>
        <v>0</v>
      </c>
      <c r="Q676" s="215">
        <v>0.01</v>
      </c>
      <c r="R676" s="215">
        <f>Q676*H676</f>
        <v>0.057999999999999996</v>
      </c>
      <c r="S676" s="215">
        <v>0</v>
      </c>
      <c r="T676" s="216">
        <f>S676*H676</f>
        <v>0</v>
      </c>
      <c r="U676" s="40"/>
      <c r="V676" s="40"/>
      <c r="W676" s="40"/>
      <c r="X676" s="40"/>
      <c r="Y676" s="40"/>
      <c r="Z676" s="40"/>
      <c r="AA676" s="40"/>
      <c r="AB676" s="40"/>
      <c r="AC676" s="40"/>
      <c r="AD676" s="40"/>
      <c r="AE676" s="40"/>
      <c r="AR676" s="217" t="s">
        <v>431</v>
      </c>
      <c r="AT676" s="217" t="s">
        <v>242</v>
      </c>
      <c r="AU676" s="217" t="s">
        <v>81</v>
      </c>
      <c r="AY676" s="19" t="s">
        <v>116</v>
      </c>
      <c r="BE676" s="218">
        <f>IF(N676="základní",J676,0)</f>
        <v>0</v>
      </c>
      <c r="BF676" s="218">
        <f>IF(N676="snížená",J676,0)</f>
        <v>0</v>
      </c>
      <c r="BG676" s="218">
        <f>IF(N676="zákl. přenesená",J676,0)</f>
        <v>0</v>
      </c>
      <c r="BH676" s="218">
        <f>IF(N676="sníž. přenesená",J676,0)</f>
        <v>0</v>
      </c>
      <c r="BI676" s="218">
        <f>IF(N676="nulová",J676,0)</f>
        <v>0</v>
      </c>
      <c r="BJ676" s="19" t="s">
        <v>79</v>
      </c>
      <c r="BK676" s="218">
        <f>ROUND(I676*H676,2)</f>
        <v>0</v>
      </c>
      <c r="BL676" s="19" t="s">
        <v>281</v>
      </c>
      <c r="BM676" s="217" t="s">
        <v>1047</v>
      </c>
    </row>
    <row r="677" s="14" customFormat="1">
      <c r="A677" s="14"/>
      <c r="B677" s="241"/>
      <c r="C677" s="242"/>
      <c r="D677" s="229" t="s">
        <v>191</v>
      </c>
      <c r="E677" s="243" t="s">
        <v>19</v>
      </c>
      <c r="F677" s="244" t="s">
        <v>1048</v>
      </c>
      <c r="G677" s="242"/>
      <c r="H677" s="245">
        <v>5.7999999999999998</v>
      </c>
      <c r="I677" s="246"/>
      <c r="J677" s="242"/>
      <c r="K677" s="242"/>
      <c r="L677" s="247"/>
      <c r="M677" s="248"/>
      <c r="N677" s="249"/>
      <c r="O677" s="249"/>
      <c r="P677" s="249"/>
      <c r="Q677" s="249"/>
      <c r="R677" s="249"/>
      <c r="S677" s="249"/>
      <c r="T677" s="250"/>
      <c r="U677" s="14"/>
      <c r="V677" s="14"/>
      <c r="W677" s="14"/>
      <c r="X677" s="14"/>
      <c r="Y677" s="14"/>
      <c r="Z677" s="14"/>
      <c r="AA677" s="14"/>
      <c r="AB677" s="14"/>
      <c r="AC677" s="14"/>
      <c r="AD677" s="14"/>
      <c r="AE677" s="14"/>
      <c r="AT677" s="251" t="s">
        <v>191</v>
      </c>
      <c r="AU677" s="251" t="s">
        <v>81</v>
      </c>
      <c r="AV677" s="14" t="s">
        <v>81</v>
      </c>
      <c r="AW677" s="14" t="s">
        <v>33</v>
      </c>
      <c r="AX677" s="14" t="s">
        <v>79</v>
      </c>
      <c r="AY677" s="251" t="s">
        <v>116</v>
      </c>
    </row>
    <row r="678" s="2" customFormat="1" ht="16.5" customHeight="1">
      <c r="A678" s="40"/>
      <c r="B678" s="41"/>
      <c r="C678" s="252" t="s">
        <v>1049</v>
      </c>
      <c r="D678" s="252" t="s">
        <v>242</v>
      </c>
      <c r="E678" s="253" t="s">
        <v>1050</v>
      </c>
      <c r="F678" s="254" t="s">
        <v>1051</v>
      </c>
      <c r="G678" s="255" t="s">
        <v>250</v>
      </c>
      <c r="H678" s="256">
        <v>2.3500000000000001</v>
      </c>
      <c r="I678" s="257"/>
      <c r="J678" s="258">
        <f>ROUND(I678*H678,2)</f>
        <v>0</v>
      </c>
      <c r="K678" s="254" t="s">
        <v>196</v>
      </c>
      <c r="L678" s="259"/>
      <c r="M678" s="260" t="s">
        <v>19</v>
      </c>
      <c r="N678" s="261" t="s">
        <v>43</v>
      </c>
      <c r="O678" s="86"/>
      <c r="P678" s="215">
        <f>O678*H678</f>
        <v>0</v>
      </c>
      <c r="Q678" s="215">
        <v>0.01</v>
      </c>
      <c r="R678" s="215">
        <f>Q678*H678</f>
        <v>0.0235</v>
      </c>
      <c r="S678" s="215">
        <v>0</v>
      </c>
      <c r="T678" s="216">
        <f>S678*H678</f>
        <v>0</v>
      </c>
      <c r="U678" s="40"/>
      <c r="V678" s="40"/>
      <c r="W678" s="40"/>
      <c r="X678" s="40"/>
      <c r="Y678" s="40"/>
      <c r="Z678" s="40"/>
      <c r="AA678" s="40"/>
      <c r="AB678" s="40"/>
      <c r="AC678" s="40"/>
      <c r="AD678" s="40"/>
      <c r="AE678" s="40"/>
      <c r="AR678" s="217" t="s">
        <v>431</v>
      </c>
      <c r="AT678" s="217" t="s">
        <v>242</v>
      </c>
      <c r="AU678" s="217" t="s">
        <v>81</v>
      </c>
      <c r="AY678" s="19" t="s">
        <v>116</v>
      </c>
      <c r="BE678" s="218">
        <f>IF(N678="základní",J678,0)</f>
        <v>0</v>
      </c>
      <c r="BF678" s="218">
        <f>IF(N678="snížená",J678,0)</f>
        <v>0</v>
      </c>
      <c r="BG678" s="218">
        <f>IF(N678="zákl. přenesená",J678,0)</f>
        <v>0</v>
      </c>
      <c r="BH678" s="218">
        <f>IF(N678="sníž. přenesená",J678,0)</f>
        <v>0</v>
      </c>
      <c r="BI678" s="218">
        <f>IF(N678="nulová",J678,0)</f>
        <v>0</v>
      </c>
      <c r="BJ678" s="19" t="s">
        <v>79</v>
      </c>
      <c r="BK678" s="218">
        <f>ROUND(I678*H678,2)</f>
        <v>0</v>
      </c>
      <c r="BL678" s="19" t="s">
        <v>281</v>
      </c>
      <c r="BM678" s="217" t="s">
        <v>1052</v>
      </c>
    </row>
    <row r="679" s="14" customFormat="1">
      <c r="A679" s="14"/>
      <c r="B679" s="241"/>
      <c r="C679" s="242"/>
      <c r="D679" s="229" t="s">
        <v>191</v>
      </c>
      <c r="E679" s="243" t="s">
        <v>19</v>
      </c>
      <c r="F679" s="244" t="s">
        <v>1053</v>
      </c>
      <c r="G679" s="242"/>
      <c r="H679" s="245">
        <v>1.2</v>
      </c>
      <c r="I679" s="246"/>
      <c r="J679" s="242"/>
      <c r="K679" s="242"/>
      <c r="L679" s="247"/>
      <c r="M679" s="248"/>
      <c r="N679" s="249"/>
      <c r="O679" s="249"/>
      <c r="P679" s="249"/>
      <c r="Q679" s="249"/>
      <c r="R679" s="249"/>
      <c r="S679" s="249"/>
      <c r="T679" s="250"/>
      <c r="U679" s="14"/>
      <c r="V679" s="14"/>
      <c r="W679" s="14"/>
      <c r="X679" s="14"/>
      <c r="Y679" s="14"/>
      <c r="Z679" s="14"/>
      <c r="AA679" s="14"/>
      <c r="AB679" s="14"/>
      <c r="AC679" s="14"/>
      <c r="AD679" s="14"/>
      <c r="AE679" s="14"/>
      <c r="AT679" s="251" t="s">
        <v>191</v>
      </c>
      <c r="AU679" s="251" t="s">
        <v>81</v>
      </c>
      <c r="AV679" s="14" t="s">
        <v>81</v>
      </c>
      <c r="AW679" s="14" t="s">
        <v>33</v>
      </c>
      <c r="AX679" s="14" t="s">
        <v>72</v>
      </c>
      <c r="AY679" s="251" t="s">
        <v>116</v>
      </c>
    </row>
    <row r="680" s="14" customFormat="1">
      <c r="A680" s="14"/>
      <c r="B680" s="241"/>
      <c r="C680" s="242"/>
      <c r="D680" s="229" t="s">
        <v>191</v>
      </c>
      <c r="E680" s="243" t="s">
        <v>19</v>
      </c>
      <c r="F680" s="244" t="s">
        <v>1054</v>
      </c>
      <c r="G680" s="242"/>
      <c r="H680" s="245">
        <v>1.1499999999999999</v>
      </c>
      <c r="I680" s="246"/>
      <c r="J680" s="242"/>
      <c r="K680" s="242"/>
      <c r="L680" s="247"/>
      <c r="M680" s="248"/>
      <c r="N680" s="249"/>
      <c r="O680" s="249"/>
      <c r="P680" s="249"/>
      <c r="Q680" s="249"/>
      <c r="R680" s="249"/>
      <c r="S680" s="249"/>
      <c r="T680" s="250"/>
      <c r="U680" s="14"/>
      <c r="V680" s="14"/>
      <c r="W680" s="14"/>
      <c r="X680" s="14"/>
      <c r="Y680" s="14"/>
      <c r="Z680" s="14"/>
      <c r="AA680" s="14"/>
      <c r="AB680" s="14"/>
      <c r="AC680" s="14"/>
      <c r="AD680" s="14"/>
      <c r="AE680" s="14"/>
      <c r="AT680" s="251" t="s">
        <v>191</v>
      </c>
      <c r="AU680" s="251" t="s">
        <v>81</v>
      </c>
      <c r="AV680" s="14" t="s">
        <v>81</v>
      </c>
      <c r="AW680" s="14" t="s">
        <v>33</v>
      </c>
      <c r="AX680" s="14" t="s">
        <v>72</v>
      </c>
      <c r="AY680" s="251" t="s">
        <v>116</v>
      </c>
    </row>
    <row r="681" s="15" customFormat="1">
      <c r="A681" s="15"/>
      <c r="B681" s="262"/>
      <c r="C681" s="263"/>
      <c r="D681" s="229" t="s">
        <v>191</v>
      </c>
      <c r="E681" s="264" t="s">
        <v>19</v>
      </c>
      <c r="F681" s="265" t="s">
        <v>275</v>
      </c>
      <c r="G681" s="263"/>
      <c r="H681" s="266">
        <v>2.3499999999999996</v>
      </c>
      <c r="I681" s="267"/>
      <c r="J681" s="263"/>
      <c r="K681" s="263"/>
      <c r="L681" s="268"/>
      <c r="M681" s="269"/>
      <c r="N681" s="270"/>
      <c r="O681" s="270"/>
      <c r="P681" s="270"/>
      <c r="Q681" s="270"/>
      <c r="R681" s="270"/>
      <c r="S681" s="270"/>
      <c r="T681" s="271"/>
      <c r="U681" s="15"/>
      <c r="V681" s="15"/>
      <c r="W681" s="15"/>
      <c r="X681" s="15"/>
      <c r="Y681" s="15"/>
      <c r="Z681" s="15"/>
      <c r="AA681" s="15"/>
      <c r="AB681" s="15"/>
      <c r="AC681" s="15"/>
      <c r="AD681" s="15"/>
      <c r="AE681" s="15"/>
      <c r="AT681" s="272" t="s">
        <v>191</v>
      </c>
      <c r="AU681" s="272" t="s">
        <v>81</v>
      </c>
      <c r="AV681" s="15" t="s">
        <v>135</v>
      </c>
      <c r="AW681" s="15" t="s">
        <v>33</v>
      </c>
      <c r="AX681" s="15" t="s">
        <v>79</v>
      </c>
      <c r="AY681" s="272" t="s">
        <v>116</v>
      </c>
    </row>
    <row r="682" s="2" customFormat="1" ht="16.5" customHeight="1">
      <c r="A682" s="40"/>
      <c r="B682" s="41"/>
      <c r="C682" s="252" t="s">
        <v>1055</v>
      </c>
      <c r="D682" s="252" t="s">
        <v>242</v>
      </c>
      <c r="E682" s="253" t="s">
        <v>1056</v>
      </c>
      <c r="F682" s="254" t="s">
        <v>1057</v>
      </c>
      <c r="G682" s="255" t="s">
        <v>250</v>
      </c>
      <c r="H682" s="256">
        <v>29.050000000000001</v>
      </c>
      <c r="I682" s="257"/>
      <c r="J682" s="258">
        <f>ROUND(I682*H682,2)</f>
        <v>0</v>
      </c>
      <c r="K682" s="254" t="s">
        <v>196</v>
      </c>
      <c r="L682" s="259"/>
      <c r="M682" s="260" t="s">
        <v>19</v>
      </c>
      <c r="N682" s="261" t="s">
        <v>43</v>
      </c>
      <c r="O682" s="86"/>
      <c r="P682" s="215">
        <f>O682*H682</f>
        <v>0</v>
      </c>
      <c r="Q682" s="215">
        <v>0.012</v>
      </c>
      <c r="R682" s="215">
        <f>Q682*H682</f>
        <v>0.34860000000000002</v>
      </c>
      <c r="S682" s="215">
        <v>0</v>
      </c>
      <c r="T682" s="216">
        <f>S682*H682</f>
        <v>0</v>
      </c>
      <c r="U682" s="40"/>
      <c r="V682" s="40"/>
      <c r="W682" s="40"/>
      <c r="X682" s="40"/>
      <c r="Y682" s="40"/>
      <c r="Z682" s="40"/>
      <c r="AA682" s="40"/>
      <c r="AB682" s="40"/>
      <c r="AC682" s="40"/>
      <c r="AD682" s="40"/>
      <c r="AE682" s="40"/>
      <c r="AR682" s="217" t="s">
        <v>431</v>
      </c>
      <c r="AT682" s="217" t="s">
        <v>242</v>
      </c>
      <c r="AU682" s="217" t="s">
        <v>81</v>
      </c>
      <c r="AY682" s="19" t="s">
        <v>116</v>
      </c>
      <c r="BE682" s="218">
        <f>IF(N682="základní",J682,0)</f>
        <v>0</v>
      </c>
      <c r="BF682" s="218">
        <f>IF(N682="snížená",J682,0)</f>
        <v>0</v>
      </c>
      <c r="BG682" s="218">
        <f>IF(N682="zákl. přenesená",J682,0)</f>
        <v>0</v>
      </c>
      <c r="BH682" s="218">
        <f>IF(N682="sníž. přenesená",J682,0)</f>
        <v>0</v>
      </c>
      <c r="BI682" s="218">
        <f>IF(N682="nulová",J682,0)</f>
        <v>0</v>
      </c>
      <c r="BJ682" s="19" t="s">
        <v>79</v>
      </c>
      <c r="BK682" s="218">
        <f>ROUND(I682*H682,2)</f>
        <v>0</v>
      </c>
      <c r="BL682" s="19" t="s">
        <v>281</v>
      </c>
      <c r="BM682" s="217" t="s">
        <v>1058</v>
      </c>
    </row>
    <row r="683" s="14" customFormat="1">
      <c r="A683" s="14"/>
      <c r="B683" s="241"/>
      <c r="C683" s="242"/>
      <c r="D683" s="229" t="s">
        <v>191</v>
      </c>
      <c r="E683" s="243" t="s">
        <v>19</v>
      </c>
      <c r="F683" s="244" t="s">
        <v>1059</v>
      </c>
      <c r="G683" s="242"/>
      <c r="H683" s="245">
        <v>12.15</v>
      </c>
      <c r="I683" s="246"/>
      <c r="J683" s="242"/>
      <c r="K683" s="242"/>
      <c r="L683" s="247"/>
      <c r="M683" s="248"/>
      <c r="N683" s="249"/>
      <c r="O683" s="249"/>
      <c r="P683" s="249"/>
      <c r="Q683" s="249"/>
      <c r="R683" s="249"/>
      <c r="S683" s="249"/>
      <c r="T683" s="250"/>
      <c r="U683" s="14"/>
      <c r="V683" s="14"/>
      <c r="W683" s="14"/>
      <c r="X683" s="14"/>
      <c r="Y683" s="14"/>
      <c r="Z683" s="14"/>
      <c r="AA683" s="14"/>
      <c r="AB683" s="14"/>
      <c r="AC683" s="14"/>
      <c r="AD683" s="14"/>
      <c r="AE683" s="14"/>
      <c r="AT683" s="251" t="s">
        <v>191</v>
      </c>
      <c r="AU683" s="251" t="s">
        <v>81</v>
      </c>
      <c r="AV683" s="14" t="s">
        <v>81</v>
      </c>
      <c r="AW683" s="14" t="s">
        <v>33</v>
      </c>
      <c r="AX683" s="14" t="s">
        <v>72</v>
      </c>
      <c r="AY683" s="251" t="s">
        <v>116</v>
      </c>
    </row>
    <row r="684" s="14" customFormat="1">
      <c r="A684" s="14"/>
      <c r="B684" s="241"/>
      <c r="C684" s="242"/>
      <c r="D684" s="229" t="s">
        <v>191</v>
      </c>
      <c r="E684" s="243" t="s">
        <v>19</v>
      </c>
      <c r="F684" s="244" t="s">
        <v>1060</v>
      </c>
      <c r="G684" s="242"/>
      <c r="H684" s="245">
        <v>10.4</v>
      </c>
      <c r="I684" s="246"/>
      <c r="J684" s="242"/>
      <c r="K684" s="242"/>
      <c r="L684" s="247"/>
      <c r="M684" s="248"/>
      <c r="N684" s="249"/>
      <c r="O684" s="249"/>
      <c r="P684" s="249"/>
      <c r="Q684" s="249"/>
      <c r="R684" s="249"/>
      <c r="S684" s="249"/>
      <c r="T684" s="250"/>
      <c r="U684" s="14"/>
      <c r="V684" s="14"/>
      <c r="W684" s="14"/>
      <c r="X684" s="14"/>
      <c r="Y684" s="14"/>
      <c r="Z684" s="14"/>
      <c r="AA684" s="14"/>
      <c r="AB684" s="14"/>
      <c r="AC684" s="14"/>
      <c r="AD684" s="14"/>
      <c r="AE684" s="14"/>
      <c r="AT684" s="251" t="s">
        <v>191</v>
      </c>
      <c r="AU684" s="251" t="s">
        <v>81</v>
      </c>
      <c r="AV684" s="14" t="s">
        <v>81</v>
      </c>
      <c r="AW684" s="14" t="s">
        <v>33</v>
      </c>
      <c r="AX684" s="14" t="s">
        <v>72</v>
      </c>
      <c r="AY684" s="251" t="s">
        <v>116</v>
      </c>
    </row>
    <row r="685" s="14" customFormat="1">
      <c r="A685" s="14"/>
      <c r="B685" s="241"/>
      <c r="C685" s="242"/>
      <c r="D685" s="229" t="s">
        <v>191</v>
      </c>
      <c r="E685" s="243" t="s">
        <v>19</v>
      </c>
      <c r="F685" s="244" t="s">
        <v>1061</v>
      </c>
      <c r="G685" s="242"/>
      <c r="H685" s="245">
        <v>2.2999999999999998</v>
      </c>
      <c r="I685" s="246"/>
      <c r="J685" s="242"/>
      <c r="K685" s="242"/>
      <c r="L685" s="247"/>
      <c r="M685" s="248"/>
      <c r="N685" s="249"/>
      <c r="O685" s="249"/>
      <c r="P685" s="249"/>
      <c r="Q685" s="249"/>
      <c r="R685" s="249"/>
      <c r="S685" s="249"/>
      <c r="T685" s="250"/>
      <c r="U685" s="14"/>
      <c r="V685" s="14"/>
      <c r="W685" s="14"/>
      <c r="X685" s="14"/>
      <c r="Y685" s="14"/>
      <c r="Z685" s="14"/>
      <c r="AA685" s="14"/>
      <c r="AB685" s="14"/>
      <c r="AC685" s="14"/>
      <c r="AD685" s="14"/>
      <c r="AE685" s="14"/>
      <c r="AT685" s="251" t="s">
        <v>191</v>
      </c>
      <c r="AU685" s="251" t="s">
        <v>81</v>
      </c>
      <c r="AV685" s="14" t="s">
        <v>81</v>
      </c>
      <c r="AW685" s="14" t="s">
        <v>33</v>
      </c>
      <c r="AX685" s="14" t="s">
        <v>72</v>
      </c>
      <c r="AY685" s="251" t="s">
        <v>116</v>
      </c>
    </row>
    <row r="686" s="14" customFormat="1">
      <c r="A686" s="14"/>
      <c r="B686" s="241"/>
      <c r="C686" s="242"/>
      <c r="D686" s="229" t="s">
        <v>191</v>
      </c>
      <c r="E686" s="243" t="s">
        <v>19</v>
      </c>
      <c r="F686" s="244" t="s">
        <v>1062</v>
      </c>
      <c r="G686" s="242"/>
      <c r="H686" s="245">
        <v>4.2000000000000002</v>
      </c>
      <c r="I686" s="246"/>
      <c r="J686" s="242"/>
      <c r="K686" s="242"/>
      <c r="L686" s="247"/>
      <c r="M686" s="248"/>
      <c r="N686" s="249"/>
      <c r="O686" s="249"/>
      <c r="P686" s="249"/>
      <c r="Q686" s="249"/>
      <c r="R686" s="249"/>
      <c r="S686" s="249"/>
      <c r="T686" s="250"/>
      <c r="U686" s="14"/>
      <c r="V686" s="14"/>
      <c r="W686" s="14"/>
      <c r="X686" s="14"/>
      <c r="Y686" s="14"/>
      <c r="Z686" s="14"/>
      <c r="AA686" s="14"/>
      <c r="AB686" s="14"/>
      <c r="AC686" s="14"/>
      <c r="AD686" s="14"/>
      <c r="AE686" s="14"/>
      <c r="AT686" s="251" t="s">
        <v>191</v>
      </c>
      <c r="AU686" s="251" t="s">
        <v>81</v>
      </c>
      <c r="AV686" s="14" t="s">
        <v>81</v>
      </c>
      <c r="AW686" s="14" t="s">
        <v>33</v>
      </c>
      <c r="AX686" s="14" t="s">
        <v>72</v>
      </c>
      <c r="AY686" s="251" t="s">
        <v>116</v>
      </c>
    </row>
    <row r="687" s="15" customFormat="1">
      <c r="A687" s="15"/>
      <c r="B687" s="262"/>
      <c r="C687" s="263"/>
      <c r="D687" s="229" t="s">
        <v>191</v>
      </c>
      <c r="E687" s="264" t="s">
        <v>19</v>
      </c>
      <c r="F687" s="265" t="s">
        <v>275</v>
      </c>
      <c r="G687" s="263"/>
      <c r="H687" s="266">
        <v>29.050000000000001</v>
      </c>
      <c r="I687" s="267"/>
      <c r="J687" s="263"/>
      <c r="K687" s="263"/>
      <c r="L687" s="268"/>
      <c r="M687" s="269"/>
      <c r="N687" s="270"/>
      <c r="O687" s="270"/>
      <c r="P687" s="270"/>
      <c r="Q687" s="270"/>
      <c r="R687" s="270"/>
      <c r="S687" s="270"/>
      <c r="T687" s="271"/>
      <c r="U687" s="15"/>
      <c r="V687" s="15"/>
      <c r="W687" s="15"/>
      <c r="X687" s="15"/>
      <c r="Y687" s="15"/>
      <c r="Z687" s="15"/>
      <c r="AA687" s="15"/>
      <c r="AB687" s="15"/>
      <c r="AC687" s="15"/>
      <c r="AD687" s="15"/>
      <c r="AE687" s="15"/>
      <c r="AT687" s="272" t="s">
        <v>191</v>
      </c>
      <c r="AU687" s="272" t="s">
        <v>81</v>
      </c>
      <c r="AV687" s="15" t="s">
        <v>135</v>
      </c>
      <c r="AW687" s="15" t="s">
        <v>33</v>
      </c>
      <c r="AX687" s="15" t="s">
        <v>79</v>
      </c>
      <c r="AY687" s="272" t="s">
        <v>116</v>
      </c>
    </row>
    <row r="688" s="2" customFormat="1" ht="16.5" customHeight="1">
      <c r="A688" s="40"/>
      <c r="B688" s="41"/>
      <c r="C688" s="252" t="s">
        <v>1063</v>
      </c>
      <c r="D688" s="252" t="s">
        <v>242</v>
      </c>
      <c r="E688" s="253" t="s">
        <v>1064</v>
      </c>
      <c r="F688" s="254" t="s">
        <v>1065</v>
      </c>
      <c r="G688" s="255" t="s">
        <v>1066</v>
      </c>
      <c r="H688" s="256">
        <v>51</v>
      </c>
      <c r="I688" s="257"/>
      <c r="J688" s="258">
        <f>ROUND(I688*H688,2)</f>
        <v>0</v>
      </c>
      <c r="K688" s="254" t="s">
        <v>196</v>
      </c>
      <c r="L688" s="259"/>
      <c r="M688" s="260" t="s">
        <v>19</v>
      </c>
      <c r="N688" s="261" t="s">
        <v>43</v>
      </c>
      <c r="O688" s="86"/>
      <c r="P688" s="215">
        <f>O688*H688</f>
        <v>0</v>
      </c>
      <c r="Q688" s="215">
        <v>6.0000000000000002E-05</v>
      </c>
      <c r="R688" s="215">
        <f>Q688*H688</f>
        <v>0.0030600000000000002</v>
      </c>
      <c r="S688" s="215">
        <v>0</v>
      </c>
      <c r="T688" s="216">
        <f>S688*H688</f>
        <v>0</v>
      </c>
      <c r="U688" s="40"/>
      <c r="V688" s="40"/>
      <c r="W688" s="40"/>
      <c r="X688" s="40"/>
      <c r="Y688" s="40"/>
      <c r="Z688" s="40"/>
      <c r="AA688" s="40"/>
      <c r="AB688" s="40"/>
      <c r="AC688" s="40"/>
      <c r="AD688" s="40"/>
      <c r="AE688" s="40"/>
      <c r="AR688" s="217" t="s">
        <v>431</v>
      </c>
      <c r="AT688" s="217" t="s">
        <v>242</v>
      </c>
      <c r="AU688" s="217" t="s">
        <v>81</v>
      </c>
      <c r="AY688" s="19" t="s">
        <v>116</v>
      </c>
      <c r="BE688" s="218">
        <f>IF(N688="základní",J688,0)</f>
        <v>0</v>
      </c>
      <c r="BF688" s="218">
        <f>IF(N688="snížená",J688,0)</f>
        <v>0</v>
      </c>
      <c r="BG688" s="218">
        <f>IF(N688="zákl. přenesená",J688,0)</f>
        <v>0</v>
      </c>
      <c r="BH688" s="218">
        <f>IF(N688="sníž. přenesená",J688,0)</f>
        <v>0</v>
      </c>
      <c r="BI688" s="218">
        <f>IF(N688="nulová",J688,0)</f>
        <v>0</v>
      </c>
      <c r="BJ688" s="19" t="s">
        <v>79</v>
      </c>
      <c r="BK688" s="218">
        <f>ROUND(I688*H688,2)</f>
        <v>0</v>
      </c>
      <c r="BL688" s="19" t="s">
        <v>281</v>
      </c>
      <c r="BM688" s="217" t="s">
        <v>1067</v>
      </c>
    </row>
    <row r="689" s="2" customFormat="1" ht="24.15" customHeight="1">
      <c r="A689" s="40"/>
      <c r="B689" s="41"/>
      <c r="C689" s="206" t="s">
        <v>1068</v>
      </c>
      <c r="D689" s="206" t="s">
        <v>119</v>
      </c>
      <c r="E689" s="207" t="s">
        <v>1069</v>
      </c>
      <c r="F689" s="208" t="s">
        <v>1070</v>
      </c>
      <c r="G689" s="209" t="s">
        <v>790</v>
      </c>
      <c r="H689" s="284"/>
      <c r="I689" s="211"/>
      <c r="J689" s="212">
        <f>ROUND(I689*H689,2)</f>
        <v>0</v>
      </c>
      <c r="K689" s="208" t="s">
        <v>196</v>
      </c>
      <c r="L689" s="46"/>
      <c r="M689" s="213" t="s">
        <v>19</v>
      </c>
      <c r="N689" s="214" t="s">
        <v>43</v>
      </c>
      <c r="O689" s="86"/>
      <c r="P689" s="215">
        <f>O689*H689</f>
        <v>0</v>
      </c>
      <c r="Q689" s="215">
        <v>0</v>
      </c>
      <c r="R689" s="215">
        <f>Q689*H689</f>
        <v>0</v>
      </c>
      <c r="S689" s="215">
        <v>0</v>
      </c>
      <c r="T689" s="216">
        <f>S689*H689</f>
        <v>0</v>
      </c>
      <c r="U689" s="40"/>
      <c r="V689" s="40"/>
      <c r="W689" s="40"/>
      <c r="X689" s="40"/>
      <c r="Y689" s="40"/>
      <c r="Z689" s="40"/>
      <c r="AA689" s="40"/>
      <c r="AB689" s="40"/>
      <c r="AC689" s="40"/>
      <c r="AD689" s="40"/>
      <c r="AE689" s="40"/>
      <c r="AR689" s="217" t="s">
        <v>281</v>
      </c>
      <c r="AT689" s="217" t="s">
        <v>119</v>
      </c>
      <c r="AU689" s="217" t="s">
        <v>81</v>
      </c>
      <c r="AY689" s="19" t="s">
        <v>116</v>
      </c>
      <c r="BE689" s="218">
        <f>IF(N689="základní",J689,0)</f>
        <v>0</v>
      </c>
      <c r="BF689" s="218">
        <f>IF(N689="snížená",J689,0)</f>
        <v>0</v>
      </c>
      <c r="BG689" s="218">
        <f>IF(N689="zákl. přenesená",J689,0)</f>
        <v>0</v>
      </c>
      <c r="BH689" s="218">
        <f>IF(N689="sníž. přenesená",J689,0)</f>
        <v>0</v>
      </c>
      <c r="BI689" s="218">
        <f>IF(N689="nulová",J689,0)</f>
        <v>0</v>
      </c>
      <c r="BJ689" s="19" t="s">
        <v>79</v>
      </c>
      <c r="BK689" s="218">
        <f>ROUND(I689*H689,2)</f>
        <v>0</v>
      </c>
      <c r="BL689" s="19" t="s">
        <v>281</v>
      </c>
      <c r="BM689" s="217" t="s">
        <v>1071</v>
      </c>
    </row>
    <row r="690" s="2" customFormat="1">
      <c r="A690" s="40"/>
      <c r="B690" s="41"/>
      <c r="C690" s="42"/>
      <c r="D690" s="224" t="s">
        <v>187</v>
      </c>
      <c r="E690" s="42"/>
      <c r="F690" s="225" t="s">
        <v>1072</v>
      </c>
      <c r="G690" s="42"/>
      <c r="H690" s="42"/>
      <c r="I690" s="226"/>
      <c r="J690" s="42"/>
      <c r="K690" s="42"/>
      <c r="L690" s="46"/>
      <c r="M690" s="227"/>
      <c r="N690" s="228"/>
      <c r="O690" s="86"/>
      <c r="P690" s="86"/>
      <c r="Q690" s="86"/>
      <c r="R690" s="86"/>
      <c r="S690" s="86"/>
      <c r="T690" s="87"/>
      <c r="U690" s="40"/>
      <c r="V690" s="40"/>
      <c r="W690" s="40"/>
      <c r="X690" s="40"/>
      <c r="Y690" s="40"/>
      <c r="Z690" s="40"/>
      <c r="AA690" s="40"/>
      <c r="AB690" s="40"/>
      <c r="AC690" s="40"/>
      <c r="AD690" s="40"/>
      <c r="AE690" s="40"/>
      <c r="AT690" s="19" t="s">
        <v>187</v>
      </c>
      <c r="AU690" s="19" t="s">
        <v>81</v>
      </c>
    </row>
    <row r="691" s="2" customFormat="1">
      <c r="A691" s="40"/>
      <c r="B691" s="41"/>
      <c r="C691" s="42"/>
      <c r="D691" s="229" t="s">
        <v>189</v>
      </c>
      <c r="E691" s="42"/>
      <c r="F691" s="230" t="s">
        <v>1073</v>
      </c>
      <c r="G691" s="42"/>
      <c r="H691" s="42"/>
      <c r="I691" s="226"/>
      <c r="J691" s="42"/>
      <c r="K691" s="42"/>
      <c r="L691" s="46"/>
      <c r="M691" s="227"/>
      <c r="N691" s="228"/>
      <c r="O691" s="86"/>
      <c r="P691" s="86"/>
      <c r="Q691" s="86"/>
      <c r="R691" s="86"/>
      <c r="S691" s="86"/>
      <c r="T691" s="87"/>
      <c r="U691" s="40"/>
      <c r="V691" s="40"/>
      <c r="W691" s="40"/>
      <c r="X691" s="40"/>
      <c r="Y691" s="40"/>
      <c r="Z691" s="40"/>
      <c r="AA691" s="40"/>
      <c r="AB691" s="40"/>
      <c r="AC691" s="40"/>
      <c r="AD691" s="40"/>
      <c r="AE691" s="40"/>
      <c r="AT691" s="19" t="s">
        <v>189</v>
      </c>
      <c r="AU691" s="19" t="s">
        <v>81</v>
      </c>
    </row>
    <row r="692" s="12" customFormat="1" ht="22.8" customHeight="1">
      <c r="A692" s="12"/>
      <c r="B692" s="190"/>
      <c r="C692" s="191"/>
      <c r="D692" s="192" t="s">
        <v>71</v>
      </c>
      <c r="E692" s="204" t="s">
        <v>1074</v>
      </c>
      <c r="F692" s="204" t="s">
        <v>1075</v>
      </c>
      <c r="G692" s="191"/>
      <c r="H692" s="191"/>
      <c r="I692" s="194"/>
      <c r="J692" s="205">
        <f>BK692</f>
        <v>0</v>
      </c>
      <c r="K692" s="191"/>
      <c r="L692" s="196"/>
      <c r="M692" s="197"/>
      <c r="N692" s="198"/>
      <c r="O692" s="198"/>
      <c r="P692" s="199">
        <f>SUM(P693:P831)</f>
        <v>0</v>
      </c>
      <c r="Q692" s="198"/>
      <c r="R692" s="199">
        <f>SUM(R693:R831)</f>
        <v>1.15356316</v>
      </c>
      <c r="S692" s="198"/>
      <c r="T692" s="200">
        <f>SUM(T693:T831)</f>
        <v>0</v>
      </c>
      <c r="U692" s="12"/>
      <c r="V692" s="12"/>
      <c r="W692" s="12"/>
      <c r="X692" s="12"/>
      <c r="Y692" s="12"/>
      <c r="Z692" s="12"/>
      <c r="AA692" s="12"/>
      <c r="AB692" s="12"/>
      <c r="AC692" s="12"/>
      <c r="AD692" s="12"/>
      <c r="AE692" s="12"/>
      <c r="AR692" s="201" t="s">
        <v>81</v>
      </c>
      <c r="AT692" s="202" t="s">
        <v>71</v>
      </c>
      <c r="AU692" s="202" t="s">
        <v>79</v>
      </c>
      <c r="AY692" s="201" t="s">
        <v>116</v>
      </c>
      <c r="BK692" s="203">
        <f>SUM(BK693:BK831)</f>
        <v>0</v>
      </c>
    </row>
    <row r="693" s="2" customFormat="1" ht="16.5" customHeight="1">
      <c r="A693" s="40"/>
      <c r="B693" s="41"/>
      <c r="C693" s="206" t="s">
        <v>1076</v>
      </c>
      <c r="D693" s="206" t="s">
        <v>119</v>
      </c>
      <c r="E693" s="207" t="s">
        <v>1077</v>
      </c>
      <c r="F693" s="208" t="s">
        <v>1078</v>
      </c>
      <c r="G693" s="209" t="s">
        <v>236</v>
      </c>
      <c r="H693" s="210">
        <v>2507.7460000000001</v>
      </c>
      <c r="I693" s="211"/>
      <c r="J693" s="212">
        <f>ROUND(I693*H693,2)</f>
        <v>0</v>
      </c>
      <c r="K693" s="208" t="s">
        <v>196</v>
      </c>
      <c r="L693" s="46"/>
      <c r="M693" s="213" t="s">
        <v>19</v>
      </c>
      <c r="N693" s="214" t="s">
        <v>43</v>
      </c>
      <c r="O693" s="86"/>
      <c r="P693" s="215">
        <f>O693*H693</f>
        <v>0</v>
      </c>
      <c r="Q693" s="215">
        <v>0</v>
      </c>
      <c r="R693" s="215">
        <f>Q693*H693</f>
        <v>0</v>
      </c>
      <c r="S693" s="215">
        <v>0</v>
      </c>
      <c r="T693" s="216">
        <f>S693*H693</f>
        <v>0</v>
      </c>
      <c r="U693" s="40"/>
      <c r="V693" s="40"/>
      <c r="W693" s="40"/>
      <c r="X693" s="40"/>
      <c r="Y693" s="40"/>
      <c r="Z693" s="40"/>
      <c r="AA693" s="40"/>
      <c r="AB693" s="40"/>
      <c r="AC693" s="40"/>
      <c r="AD693" s="40"/>
      <c r="AE693" s="40"/>
      <c r="AR693" s="217" t="s">
        <v>281</v>
      </c>
      <c r="AT693" s="217" t="s">
        <v>119</v>
      </c>
      <c r="AU693" s="217" t="s">
        <v>81</v>
      </c>
      <c r="AY693" s="19" t="s">
        <v>116</v>
      </c>
      <c r="BE693" s="218">
        <f>IF(N693="základní",J693,0)</f>
        <v>0</v>
      </c>
      <c r="BF693" s="218">
        <f>IF(N693="snížená",J693,0)</f>
        <v>0</v>
      </c>
      <c r="BG693" s="218">
        <f>IF(N693="zákl. přenesená",J693,0)</f>
        <v>0</v>
      </c>
      <c r="BH693" s="218">
        <f>IF(N693="sníž. přenesená",J693,0)</f>
        <v>0</v>
      </c>
      <c r="BI693" s="218">
        <f>IF(N693="nulová",J693,0)</f>
        <v>0</v>
      </c>
      <c r="BJ693" s="19" t="s">
        <v>79</v>
      </c>
      <c r="BK693" s="218">
        <f>ROUND(I693*H693,2)</f>
        <v>0</v>
      </c>
      <c r="BL693" s="19" t="s">
        <v>281</v>
      </c>
      <c r="BM693" s="217" t="s">
        <v>1079</v>
      </c>
    </row>
    <row r="694" s="2" customFormat="1">
      <c r="A694" s="40"/>
      <c r="B694" s="41"/>
      <c r="C694" s="42"/>
      <c r="D694" s="224" t="s">
        <v>187</v>
      </c>
      <c r="E694" s="42"/>
      <c r="F694" s="225" t="s">
        <v>1080</v>
      </c>
      <c r="G694" s="42"/>
      <c r="H694" s="42"/>
      <c r="I694" s="226"/>
      <c r="J694" s="42"/>
      <c r="K694" s="42"/>
      <c r="L694" s="46"/>
      <c r="M694" s="227"/>
      <c r="N694" s="228"/>
      <c r="O694" s="86"/>
      <c r="P694" s="86"/>
      <c r="Q694" s="86"/>
      <c r="R694" s="86"/>
      <c r="S694" s="86"/>
      <c r="T694" s="87"/>
      <c r="U694" s="40"/>
      <c r="V694" s="40"/>
      <c r="W694" s="40"/>
      <c r="X694" s="40"/>
      <c r="Y694" s="40"/>
      <c r="Z694" s="40"/>
      <c r="AA694" s="40"/>
      <c r="AB694" s="40"/>
      <c r="AC694" s="40"/>
      <c r="AD694" s="40"/>
      <c r="AE694" s="40"/>
      <c r="AT694" s="19" t="s">
        <v>187</v>
      </c>
      <c r="AU694" s="19" t="s">
        <v>81</v>
      </c>
    </row>
    <row r="695" s="13" customFormat="1">
      <c r="A695" s="13"/>
      <c r="B695" s="231"/>
      <c r="C695" s="232"/>
      <c r="D695" s="229" t="s">
        <v>191</v>
      </c>
      <c r="E695" s="233" t="s">
        <v>19</v>
      </c>
      <c r="F695" s="234" t="s">
        <v>1081</v>
      </c>
      <c r="G695" s="232"/>
      <c r="H695" s="233" t="s">
        <v>19</v>
      </c>
      <c r="I695" s="235"/>
      <c r="J695" s="232"/>
      <c r="K695" s="232"/>
      <c r="L695" s="236"/>
      <c r="M695" s="237"/>
      <c r="N695" s="238"/>
      <c r="O695" s="238"/>
      <c r="P695" s="238"/>
      <c r="Q695" s="238"/>
      <c r="R695" s="238"/>
      <c r="S695" s="238"/>
      <c r="T695" s="239"/>
      <c r="U695" s="13"/>
      <c r="V695" s="13"/>
      <c r="W695" s="13"/>
      <c r="X695" s="13"/>
      <c r="Y695" s="13"/>
      <c r="Z695" s="13"/>
      <c r="AA695" s="13"/>
      <c r="AB695" s="13"/>
      <c r="AC695" s="13"/>
      <c r="AD695" s="13"/>
      <c r="AE695" s="13"/>
      <c r="AT695" s="240" t="s">
        <v>191</v>
      </c>
      <c r="AU695" s="240" t="s">
        <v>81</v>
      </c>
      <c r="AV695" s="13" t="s">
        <v>79</v>
      </c>
      <c r="AW695" s="13" t="s">
        <v>33</v>
      </c>
      <c r="AX695" s="13" t="s">
        <v>72</v>
      </c>
      <c r="AY695" s="240" t="s">
        <v>116</v>
      </c>
    </row>
    <row r="696" s="14" customFormat="1">
      <c r="A696" s="14"/>
      <c r="B696" s="241"/>
      <c r="C696" s="242"/>
      <c r="D696" s="229" t="s">
        <v>191</v>
      </c>
      <c r="E696" s="243" t="s">
        <v>19</v>
      </c>
      <c r="F696" s="244" t="s">
        <v>1082</v>
      </c>
      <c r="G696" s="242"/>
      <c r="H696" s="245">
        <v>30.137</v>
      </c>
      <c r="I696" s="246"/>
      <c r="J696" s="242"/>
      <c r="K696" s="242"/>
      <c r="L696" s="247"/>
      <c r="M696" s="248"/>
      <c r="N696" s="249"/>
      <c r="O696" s="249"/>
      <c r="P696" s="249"/>
      <c r="Q696" s="249"/>
      <c r="R696" s="249"/>
      <c r="S696" s="249"/>
      <c r="T696" s="250"/>
      <c r="U696" s="14"/>
      <c r="V696" s="14"/>
      <c r="W696" s="14"/>
      <c r="X696" s="14"/>
      <c r="Y696" s="14"/>
      <c r="Z696" s="14"/>
      <c r="AA696" s="14"/>
      <c r="AB696" s="14"/>
      <c r="AC696" s="14"/>
      <c r="AD696" s="14"/>
      <c r="AE696" s="14"/>
      <c r="AT696" s="251" t="s">
        <v>191</v>
      </c>
      <c r="AU696" s="251" t="s">
        <v>81</v>
      </c>
      <c r="AV696" s="14" t="s">
        <v>81</v>
      </c>
      <c r="AW696" s="14" t="s">
        <v>33</v>
      </c>
      <c r="AX696" s="14" t="s">
        <v>72</v>
      </c>
      <c r="AY696" s="251" t="s">
        <v>116</v>
      </c>
    </row>
    <row r="697" s="14" customFormat="1">
      <c r="A697" s="14"/>
      <c r="B697" s="241"/>
      <c r="C697" s="242"/>
      <c r="D697" s="229" t="s">
        <v>191</v>
      </c>
      <c r="E697" s="243" t="s">
        <v>19</v>
      </c>
      <c r="F697" s="244" t="s">
        <v>1083</v>
      </c>
      <c r="G697" s="242"/>
      <c r="H697" s="245">
        <v>28.605</v>
      </c>
      <c r="I697" s="246"/>
      <c r="J697" s="242"/>
      <c r="K697" s="242"/>
      <c r="L697" s="247"/>
      <c r="M697" s="248"/>
      <c r="N697" s="249"/>
      <c r="O697" s="249"/>
      <c r="P697" s="249"/>
      <c r="Q697" s="249"/>
      <c r="R697" s="249"/>
      <c r="S697" s="249"/>
      <c r="T697" s="250"/>
      <c r="U697" s="14"/>
      <c r="V697" s="14"/>
      <c r="W697" s="14"/>
      <c r="X697" s="14"/>
      <c r="Y697" s="14"/>
      <c r="Z697" s="14"/>
      <c r="AA697" s="14"/>
      <c r="AB697" s="14"/>
      <c r="AC697" s="14"/>
      <c r="AD697" s="14"/>
      <c r="AE697" s="14"/>
      <c r="AT697" s="251" t="s">
        <v>191</v>
      </c>
      <c r="AU697" s="251" t="s">
        <v>81</v>
      </c>
      <c r="AV697" s="14" t="s">
        <v>81</v>
      </c>
      <c r="AW697" s="14" t="s">
        <v>33</v>
      </c>
      <c r="AX697" s="14" t="s">
        <v>72</v>
      </c>
      <c r="AY697" s="251" t="s">
        <v>116</v>
      </c>
    </row>
    <row r="698" s="14" customFormat="1">
      <c r="A698" s="14"/>
      <c r="B698" s="241"/>
      <c r="C698" s="242"/>
      <c r="D698" s="229" t="s">
        <v>191</v>
      </c>
      <c r="E698" s="243" t="s">
        <v>19</v>
      </c>
      <c r="F698" s="244" t="s">
        <v>1084</v>
      </c>
      <c r="G698" s="242"/>
      <c r="H698" s="245">
        <v>21.076000000000001</v>
      </c>
      <c r="I698" s="246"/>
      <c r="J698" s="242"/>
      <c r="K698" s="242"/>
      <c r="L698" s="247"/>
      <c r="M698" s="248"/>
      <c r="N698" s="249"/>
      <c r="O698" s="249"/>
      <c r="P698" s="249"/>
      <c r="Q698" s="249"/>
      <c r="R698" s="249"/>
      <c r="S698" s="249"/>
      <c r="T698" s="250"/>
      <c r="U698" s="14"/>
      <c r="V698" s="14"/>
      <c r="W698" s="14"/>
      <c r="X698" s="14"/>
      <c r="Y698" s="14"/>
      <c r="Z698" s="14"/>
      <c r="AA698" s="14"/>
      <c r="AB698" s="14"/>
      <c r="AC698" s="14"/>
      <c r="AD698" s="14"/>
      <c r="AE698" s="14"/>
      <c r="AT698" s="251" t="s">
        <v>191</v>
      </c>
      <c r="AU698" s="251" t="s">
        <v>81</v>
      </c>
      <c r="AV698" s="14" t="s">
        <v>81</v>
      </c>
      <c r="AW698" s="14" t="s">
        <v>33</v>
      </c>
      <c r="AX698" s="14" t="s">
        <v>72</v>
      </c>
      <c r="AY698" s="251" t="s">
        <v>116</v>
      </c>
    </row>
    <row r="699" s="14" customFormat="1">
      <c r="A699" s="14"/>
      <c r="B699" s="241"/>
      <c r="C699" s="242"/>
      <c r="D699" s="229" t="s">
        <v>191</v>
      </c>
      <c r="E699" s="243" t="s">
        <v>19</v>
      </c>
      <c r="F699" s="244" t="s">
        <v>1085</v>
      </c>
      <c r="G699" s="242"/>
      <c r="H699" s="245">
        <v>22.539999999999999</v>
      </c>
      <c r="I699" s="246"/>
      <c r="J699" s="242"/>
      <c r="K699" s="242"/>
      <c r="L699" s="247"/>
      <c r="M699" s="248"/>
      <c r="N699" s="249"/>
      <c r="O699" s="249"/>
      <c r="P699" s="249"/>
      <c r="Q699" s="249"/>
      <c r="R699" s="249"/>
      <c r="S699" s="249"/>
      <c r="T699" s="250"/>
      <c r="U699" s="14"/>
      <c r="V699" s="14"/>
      <c r="W699" s="14"/>
      <c r="X699" s="14"/>
      <c r="Y699" s="14"/>
      <c r="Z699" s="14"/>
      <c r="AA699" s="14"/>
      <c r="AB699" s="14"/>
      <c r="AC699" s="14"/>
      <c r="AD699" s="14"/>
      <c r="AE699" s="14"/>
      <c r="AT699" s="251" t="s">
        <v>191</v>
      </c>
      <c r="AU699" s="251" t="s">
        <v>81</v>
      </c>
      <c r="AV699" s="14" t="s">
        <v>81</v>
      </c>
      <c r="AW699" s="14" t="s">
        <v>33</v>
      </c>
      <c r="AX699" s="14" t="s">
        <v>72</v>
      </c>
      <c r="AY699" s="251" t="s">
        <v>116</v>
      </c>
    </row>
    <row r="700" s="14" customFormat="1">
      <c r="A700" s="14"/>
      <c r="B700" s="241"/>
      <c r="C700" s="242"/>
      <c r="D700" s="229" t="s">
        <v>191</v>
      </c>
      <c r="E700" s="243" t="s">
        <v>19</v>
      </c>
      <c r="F700" s="244" t="s">
        <v>1086</v>
      </c>
      <c r="G700" s="242"/>
      <c r="H700" s="245">
        <v>16.469999999999999</v>
      </c>
      <c r="I700" s="246"/>
      <c r="J700" s="242"/>
      <c r="K700" s="242"/>
      <c r="L700" s="247"/>
      <c r="M700" s="248"/>
      <c r="N700" s="249"/>
      <c r="O700" s="249"/>
      <c r="P700" s="249"/>
      <c r="Q700" s="249"/>
      <c r="R700" s="249"/>
      <c r="S700" s="249"/>
      <c r="T700" s="250"/>
      <c r="U700" s="14"/>
      <c r="V700" s="14"/>
      <c r="W700" s="14"/>
      <c r="X700" s="14"/>
      <c r="Y700" s="14"/>
      <c r="Z700" s="14"/>
      <c r="AA700" s="14"/>
      <c r="AB700" s="14"/>
      <c r="AC700" s="14"/>
      <c r="AD700" s="14"/>
      <c r="AE700" s="14"/>
      <c r="AT700" s="251" t="s">
        <v>191</v>
      </c>
      <c r="AU700" s="251" t="s">
        <v>81</v>
      </c>
      <c r="AV700" s="14" t="s">
        <v>81</v>
      </c>
      <c r="AW700" s="14" t="s">
        <v>33</v>
      </c>
      <c r="AX700" s="14" t="s">
        <v>72</v>
      </c>
      <c r="AY700" s="251" t="s">
        <v>116</v>
      </c>
    </row>
    <row r="701" s="14" customFormat="1">
      <c r="A701" s="14"/>
      <c r="B701" s="241"/>
      <c r="C701" s="242"/>
      <c r="D701" s="229" t="s">
        <v>191</v>
      </c>
      <c r="E701" s="243" t="s">
        <v>19</v>
      </c>
      <c r="F701" s="244" t="s">
        <v>1087</v>
      </c>
      <c r="G701" s="242"/>
      <c r="H701" s="245">
        <v>14.792</v>
      </c>
      <c r="I701" s="246"/>
      <c r="J701" s="242"/>
      <c r="K701" s="242"/>
      <c r="L701" s="247"/>
      <c r="M701" s="248"/>
      <c r="N701" s="249"/>
      <c r="O701" s="249"/>
      <c r="P701" s="249"/>
      <c r="Q701" s="249"/>
      <c r="R701" s="249"/>
      <c r="S701" s="249"/>
      <c r="T701" s="250"/>
      <c r="U701" s="14"/>
      <c r="V701" s="14"/>
      <c r="W701" s="14"/>
      <c r="X701" s="14"/>
      <c r="Y701" s="14"/>
      <c r="Z701" s="14"/>
      <c r="AA701" s="14"/>
      <c r="AB701" s="14"/>
      <c r="AC701" s="14"/>
      <c r="AD701" s="14"/>
      <c r="AE701" s="14"/>
      <c r="AT701" s="251" t="s">
        <v>191</v>
      </c>
      <c r="AU701" s="251" t="s">
        <v>81</v>
      </c>
      <c r="AV701" s="14" t="s">
        <v>81</v>
      </c>
      <c r="AW701" s="14" t="s">
        <v>33</v>
      </c>
      <c r="AX701" s="14" t="s">
        <v>72</v>
      </c>
      <c r="AY701" s="251" t="s">
        <v>116</v>
      </c>
    </row>
    <row r="702" s="14" customFormat="1">
      <c r="A702" s="14"/>
      <c r="B702" s="241"/>
      <c r="C702" s="242"/>
      <c r="D702" s="229" t="s">
        <v>191</v>
      </c>
      <c r="E702" s="243" t="s">
        <v>19</v>
      </c>
      <c r="F702" s="244" t="s">
        <v>1088</v>
      </c>
      <c r="G702" s="242"/>
      <c r="H702" s="245">
        <v>30.581</v>
      </c>
      <c r="I702" s="246"/>
      <c r="J702" s="242"/>
      <c r="K702" s="242"/>
      <c r="L702" s="247"/>
      <c r="M702" s="248"/>
      <c r="N702" s="249"/>
      <c r="O702" s="249"/>
      <c r="P702" s="249"/>
      <c r="Q702" s="249"/>
      <c r="R702" s="249"/>
      <c r="S702" s="249"/>
      <c r="T702" s="250"/>
      <c r="U702" s="14"/>
      <c r="V702" s="14"/>
      <c r="W702" s="14"/>
      <c r="X702" s="14"/>
      <c r="Y702" s="14"/>
      <c r="Z702" s="14"/>
      <c r="AA702" s="14"/>
      <c r="AB702" s="14"/>
      <c r="AC702" s="14"/>
      <c r="AD702" s="14"/>
      <c r="AE702" s="14"/>
      <c r="AT702" s="251" t="s">
        <v>191</v>
      </c>
      <c r="AU702" s="251" t="s">
        <v>81</v>
      </c>
      <c r="AV702" s="14" t="s">
        <v>81</v>
      </c>
      <c r="AW702" s="14" t="s">
        <v>33</v>
      </c>
      <c r="AX702" s="14" t="s">
        <v>72</v>
      </c>
      <c r="AY702" s="251" t="s">
        <v>116</v>
      </c>
    </row>
    <row r="703" s="14" customFormat="1">
      <c r="A703" s="14"/>
      <c r="B703" s="241"/>
      <c r="C703" s="242"/>
      <c r="D703" s="229" t="s">
        <v>191</v>
      </c>
      <c r="E703" s="243" t="s">
        <v>19</v>
      </c>
      <c r="F703" s="244" t="s">
        <v>1089</v>
      </c>
      <c r="G703" s="242"/>
      <c r="H703" s="245">
        <v>13.356</v>
      </c>
      <c r="I703" s="246"/>
      <c r="J703" s="242"/>
      <c r="K703" s="242"/>
      <c r="L703" s="247"/>
      <c r="M703" s="248"/>
      <c r="N703" s="249"/>
      <c r="O703" s="249"/>
      <c r="P703" s="249"/>
      <c r="Q703" s="249"/>
      <c r="R703" s="249"/>
      <c r="S703" s="249"/>
      <c r="T703" s="250"/>
      <c r="U703" s="14"/>
      <c r="V703" s="14"/>
      <c r="W703" s="14"/>
      <c r="X703" s="14"/>
      <c r="Y703" s="14"/>
      <c r="Z703" s="14"/>
      <c r="AA703" s="14"/>
      <c r="AB703" s="14"/>
      <c r="AC703" s="14"/>
      <c r="AD703" s="14"/>
      <c r="AE703" s="14"/>
      <c r="AT703" s="251" t="s">
        <v>191</v>
      </c>
      <c r="AU703" s="251" t="s">
        <v>81</v>
      </c>
      <c r="AV703" s="14" t="s">
        <v>81</v>
      </c>
      <c r="AW703" s="14" t="s">
        <v>33</v>
      </c>
      <c r="AX703" s="14" t="s">
        <v>72</v>
      </c>
      <c r="AY703" s="251" t="s">
        <v>116</v>
      </c>
    </row>
    <row r="704" s="14" customFormat="1">
      <c r="A704" s="14"/>
      <c r="B704" s="241"/>
      <c r="C704" s="242"/>
      <c r="D704" s="229" t="s">
        <v>191</v>
      </c>
      <c r="E704" s="243" t="s">
        <v>19</v>
      </c>
      <c r="F704" s="244" t="s">
        <v>1090</v>
      </c>
      <c r="G704" s="242"/>
      <c r="H704" s="245">
        <v>2.8159999999999998</v>
      </c>
      <c r="I704" s="246"/>
      <c r="J704" s="242"/>
      <c r="K704" s="242"/>
      <c r="L704" s="247"/>
      <c r="M704" s="248"/>
      <c r="N704" s="249"/>
      <c r="O704" s="249"/>
      <c r="P704" s="249"/>
      <c r="Q704" s="249"/>
      <c r="R704" s="249"/>
      <c r="S704" s="249"/>
      <c r="T704" s="250"/>
      <c r="U704" s="14"/>
      <c r="V704" s="14"/>
      <c r="W704" s="14"/>
      <c r="X704" s="14"/>
      <c r="Y704" s="14"/>
      <c r="Z704" s="14"/>
      <c r="AA704" s="14"/>
      <c r="AB704" s="14"/>
      <c r="AC704" s="14"/>
      <c r="AD704" s="14"/>
      <c r="AE704" s="14"/>
      <c r="AT704" s="251" t="s">
        <v>191</v>
      </c>
      <c r="AU704" s="251" t="s">
        <v>81</v>
      </c>
      <c r="AV704" s="14" t="s">
        <v>81</v>
      </c>
      <c r="AW704" s="14" t="s">
        <v>33</v>
      </c>
      <c r="AX704" s="14" t="s">
        <v>72</v>
      </c>
      <c r="AY704" s="251" t="s">
        <v>116</v>
      </c>
    </row>
    <row r="705" s="14" customFormat="1">
      <c r="A705" s="14"/>
      <c r="B705" s="241"/>
      <c r="C705" s="242"/>
      <c r="D705" s="229" t="s">
        <v>191</v>
      </c>
      <c r="E705" s="243" t="s">
        <v>19</v>
      </c>
      <c r="F705" s="244" t="s">
        <v>1091</v>
      </c>
      <c r="G705" s="242"/>
      <c r="H705" s="245">
        <v>0.12</v>
      </c>
      <c r="I705" s="246"/>
      <c r="J705" s="242"/>
      <c r="K705" s="242"/>
      <c r="L705" s="247"/>
      <c r="M705" s="248"/>
      <c r="N705" s="249"/>
      <c r="O705" s="249"/>
      <c r="P705" s="249"/>
      <c r="Q705" s="249"/>
      <c r="R705" s="249"/>
      <c r="S705" s="249"/>
      <c r="T705" s="250"/>
      <c r="U705" s="14"/>
      <c r="V705" s="14"/>
      <c r="W705" s="14"/>
      <c r="X705" s="14"/>
      <c r="Y705" s="14"/>
      <c r="Z705" s="14"/>
      <c r="AA705" s="14"/>
      <c r="AB705" s="14"/>
      <c r="AC705" s="14"/>
      <c r="AD705" s="14"/>
      <c r="AE705" s="14"/>
      <c r="AT705" s="251" t="s">
        <v>191</v>
      </c>
      <c r="AU705" s="251" t="s">
        <v>81</v>
      </c>
      <c r="AV705" s="14" t="s">
        <v>81</v>
      </c>
      <c r="AW705" s="14" t="s">
        <v>33</v>
      </c>
      <c r="AX705" s="14" t="s">
        <v>72</v>
      </c>
      <c r="AY705" s="251" t="s">
        <v>116</v>
      </c>
    </row>
    <row r="706" s="14" customFormat="1">
      <c r="A706" s="14"/>
      <c r="B706" s="241"/>
      <c r="C706" s="242"/>
      <c r="D706" s="229" t="s">
        <v>191</v>
      </c>
      <c r="E706" s="243" t="s">
        <v>19</v>
      </c>
      <c r="F706" s="244" t="s">
        <v>1092</v>
      </c>
      <c r="G706" s="242"/>
      <c r="H706" s="245">
        <v>1.05</v>
      </c>
      <c r="I706" s="246"/>
      <c r="J706" s="242"/>
      <c r="K706" s="242"/>
      <c r="L706" s="247"/>
      <c r="M706" s="248"/>
      <c r="N706" s="249"/>
      <c r="O706" s="249"/>
      <c r="P706" s="249"/>
      <c r="Q706" s="249"/>
      <c r="R706" s="249"/>
      <c r="S706" s="249"/>
      <c r="T706" s="250"/>
      <c r="U706" s="14"/>
      <c r="V706" s="14"/>
      <c r="W706" s="14"/>
      <c r="X706" s="14"/>
      <c r="Y706" s="14"/>
      <c r="Z706" s="14"/>
      <c r="AA706" s="14"/>
      <c r="AB706" s="14"/>
      <c r="AC706" s="14"/>
      <c r="AD706" s="14"/>
      <c r="AE706" s="14"/>
      <c r="AT706" s="251" t="s">
        <v>191</v>
      </c>
      <c r="AU706" s="251" t="s">
        <v>81</v>
      </c>
      <c r="AV706" s="14" t="s">
        <v>81</v>
      </c>
      <c r="AW706" s="14" t="s">
        <v>33</v>
      </c>
      <c r="AX706" s="14" t="s">
        <v>72</v>
      </c>
      <c r="AY706" s="251" t="s">
        <v>116</v>
      </c>
    </row>
    <row r="707" s="14" customFormat="1">
      <c r="A707" s="14"/>
      <c r="B707" s="241"/>
      <c r="C707" s="242"/>
      <c r="D707" s="229" t="s">
        <v>191</v>
      </c>
      <c r="E707" s="243" t="s">
        <v>19</v>
      </c>
      <c r="F707" s="244" t="s">
        <v>1093</v>
      </c>
      <c r="G707" s="242"/>
      <c r="H707" s="245">
        <v>4.9500000000000002</v>
      </c>
      <c r="I707" s="246"/>
      <c r="J707" s="242"/>
      <c r="K707" s="242"/>
      <c r="L707" s="247"/>
      <c r="M707" s="248"/>
      <c r="N707" s="249"/>
      <c r="O707" s="249"/>
      <c r="P707" s="249"/>
      <c r="Q707" s="249"/>
      <c r="R707" s="249"/>
      <c r="S707" s="249"/>
      <c r="T707" s="250"/>
      <c r="U707" s="14"/>
      <c r="V707" s="14"/>
      <c r="W707" s="14"/>
      <c r="X707" s="14"/>
      <c r="Y707" s="14"/>
      <c r="Z707" s="14"/>
      <c r="AA707" s="14"/>
      <c r="AB707" s="14"/>
      <c r="AC707" s="14"/>
      <c r="AD707" s="14"/>
      <c r="AE707" s="14"/>
      <c r="AT707" s="251" t="s">
        <v>191</v>
      </c>
      <c r="AU707" s="251" t="s">
        <v>81</v>
      </c>
      <c r="AV707" s="14" t="s">
        <v>81</v>
      </c>
      <c r="AW707" s="14" t="s">
        <v>33</v>
      </c>
      <c r="AX707" s="14" t="s">
        <v>72</v>
      </c>
      <c r="AY707" s="251" t="s">
        <v>116</v>
      </c>
    </row>
    <row r="708" s="14" customFormat="1">
      <c r="A708" s="14"/>
      <c r="B708" s="241"/>
      <c r="C708" s="242"/>
      <c r="D708" s="229" t="s">
        <v>191</v>
      </c>
      <c r="E708" s="243" t="s">
        <v>19</v>
      </c>
      <c r="F708" s="244" t="s">
        <v>1094</v>
      </c>
      <c r="G708" s="242"/>
      <c r="H708" s="245">
        <v>6.4800000000000004</v>
      </c>
      <c r="I708" s="246"/>
      <c r="J708" s="242"/>
      <c r="K708" s="242"/>
      <c r="L708" s="247"/>
      <c r="M708" s="248"/>
      <c r="N708" s="249"/>
      <c r="O708" s="249"/>
      <c r="P708" s="249"/>
      <c r="Q708" s="249"/>
      <c r="R708" s="249"/>
      <c r="S708" s="249"/>
      <c r="T708" s="250"/>
      <c r="U708" s="14"/>
      <c r="V708" s="14"/>
      <c r="W708" s="14"/>
      <c r="X708" s="14"/>
      <c r="Y708" s="14"/>
      <c r="Z708" s="14"/>
      <c r="AA708" s="14"/>
      <c r="AB708" s="14"/>
      <c r="AC708" s="14"/>
      <c r="AD708" s="14"/>
      <c r="AE708" s="14"/>
      <c r="AT708" s="251" t="s">
        <v>191</v>
      </c>
      <c r="AU708" s="251" t="s">
        <v>81</v>
      </c>
      <c r="AV708" s="14" t="s">
        <v>81</v>
      </c>
      <c r="AW708" s="14" t="s">
        <v>33</v>
      </c>
      <c r="AX708" s="14" t="s">
        <v>72</v>
      </c>
      <c r="AY708" s="251" t="s">
        <v>116</v>
      </c>
    </row>
    <row r="709" s="14" customFormat="1">
      <c r="A709" s="14"/>
      <c r="B709" s="241"/>
      <c r="C709" s="242"/>
      <c r="D709" s="229" t="s">
        <v>191</v>
      </c>
      <c r="E709" s="243" t="s">
        <v>19</v>
      </c>
      <c r="F709" s="244" t="s">
        <v>1095</v>
      </c>
      <c r="G709" s="242"/>
      <c r="H709" s="245">
        <v>9.3000000000000007</v>
      </c>
      <c r="I709" s="246"/>
      <c r="J709" s="242"/>
      <c r="K709" s="242"/>
      <c r="L709" s="247"/>
      <c r="M709" s="248"/>
      <c r="N709" s="249"/>
      <c r="O709" s="249"/>
      <c r="P709" s="249"/>
      <c r="Q709" s="249"/>
      <c r="R709" s="249"/>
      <c r="S709" s="249"/>
      <c r="T709" s="250"/>
      <c r="U709" s="14"/>
      <c r="V709" s="14"/>
      <c r="W709" s="14"/>
      <c r="X709" s="14"/>
      <c r="Y709" s="14"/>
      <c r="Z709" s="14"/>
      <c r="AA709" s="14"/>
      <c r="AB709" s="14"/>
      <c r="AC709" s="14"/>
      <c r="AD709" s="14"/>
      <c r="AE709" s="14"/>
      <c r="AT709" s="251" t="s">
        <v>191</v>
      </c>
      <c r="AU709" s="251" t="s">
        <v>81</v>
      </c>
      <c r="AV709" s="14" t="s">
        <v>81</v>
      </c>
      <c r="AW709" s="14" t="s">
        <v>33</v>
      </c>
      <c r="AX709" s="14" t="s">
        <v>72</v>
      </c>
      <c r="AY709" s="251" t="s">
        <v>116</v>
      </c>
    </row>
    <row r="710" s="14" customFormat="1">
      <c r="A710" s="14"/>
      <c r="B710" s="241"/>
      <c r="C710" s="242"/>
      <c r="D710" s="229" t="s">
        <v>191</v>
      </c>
      <c r="E710" s="243" t="s">
        <v>19</v>
      </c>
      <c r="F710" s="244" t="s">
        <v>1096</v>
      </c>
      <c r="G710" s="242"/>
      <c r="H710" s="245">
        <v>8.6400000000000006</v>
      </c>
      <c r="I710" s="246"/>
      <c r="J710" s="242"/>
      <c r="K710" s="242"/>
      <c r="L710" s="247"/>
      <c r="M710" s="248"/>
      <c r="N710" s="249"/>
      <c r="O710" s="249"/>
      <c r="P710" s="249"/>
      <c r="Q710" s="249"/>
      <c r="R710" s="249"/>
      <c r="S710" s="249"/>
      <c r="T710" s="250"/>
      <c r="U710" s="14"/>
      <c r="V710" s="14"/>
      <c r="W710" s="14"/>
      <c r="X710" s="14"/>
      <c r="Y710" s="14"/>
      <c r="Z710" s="14"/>
      <c r="AA710" s="14"/>
      <c r="AB710" s="14"/>
      <c r="AC710" s="14"/>
      <c r="AD710" s="14"/>
      <c r="AE710" s="14"/>
      <c r="AT710" s="251" t="s">
        <v>191</v>
      </c>
      <c r="AU710" s="251" t="s">
        <v>81</v>
      </c>
      <c r="AV710" s="14" t="s">
        <v>81</v>
      </c>
      <c r="AW710" s="14" t="s">
        <v>33</v>
      </c>
      <c r="AX710" s="14" t="s">
        <v>72</v>
      </c>
      <c r="AY710" s="251" t="s">
        <v>116</v>
      </c>
    </row>
    <row r="711" s="14" customFormat="1">
      <c r="A711" s="14"/>
      <c r="B711" s="241"/>
      <c r="C711" s="242"/>
      <c r="D711" s="229" t="s">
        <v>191</v>
      </c>
      <c r="E711" s="243" t="s">
        <v>19</v>
      </c>
      <c r="F711" s="244" t="s">
        <v>1097</v>
      </c>
      <c r="G711" s="242"/>
      <c r="H711" s="245">
        <v>43.655000000000001</v>
      </c>
      <c r="I711" s="246"/>
      <c r="J711" s="242"/>
      <c r="K711" s="242"/>
      <c r="L711" s="247"/>
      <c r="M711" s="248"/>
      <c r="N711" s="249"/>
      <c r="O711" s="249"/>
      <c r="P711" s="249"/>
      <c r="Q711" s="249"/>
      <c r="R711" s="249"/>
      <c r="S711" s="249"/>
      <c r="T711" s="250"/>
      <c r="U711" s="14"/>
      <c r="V711" s="14"/>
      <c r="W711" s="14"/>
      <c r="X711" s="14"/>
      <c r="Y711" s="14"/>
      <c r="Z711" s="14"/>
      <c r="AA711" s="14"/>
      <c r="AB711" s="14"/>
      <c r="AC711" s="14"/>
      <c r="AD711" s="14"/>
      <c r="AE711" s="14"/>
      <c r="AT711" s="251" t="s">
        <v>191</v>
      </c>
      <c r="AU711" s="251" t="s">
        <v>81</v>
      </c>
      <c r="AV711" s="14" t="s">
        <v>81</v>
      </c>
      <c r="AW711" s="14" t="s">
        <v>33</v>
      </c>
      <c r="AX711" s="14" t="s">
        <v>72</v>
      </c>
      <c r="AY711" s="251" t="s">
        <v>116</v>
      </c>
    </row>
    <row r="712" s="14" customFormat="1">
      <c r="A712" s="14"/>
      <c r="B712" s="241"/>
      <c r="C712" s="242"/>
      <c r="D712" s="229" t="s">
        <v>191</v>
      </c>
      <c r="E712" s="243" t="s">
        <v>19</v>
      </c>
      <c r="F712" s="244" t="s">
        <v>1098</v>
      </c>
      <c r="G712" s="242"/>
      <c r="H712" s="245">
        <v>6.1769999999999996</v>
      </c>
      <c r="I712" s="246"/>
      <c r="J712" s="242"/>
      <c r="K712" s="242"/>
      <c r="L712" s="247"/>
      <c r="M712" s="248"/>
      <c r="N712" s="249"/>
      <c r="O712" s="249"/>
      <c r="P712" s="249"/>
      <c r="Q712" s="249"/>
      <c r="R712" s="249"/>
      <c r="S712" s="249"/>
      <c r="T712" s="250"/>
      <c r="U712" s="14"/>
      <c r="V712" s="14"/>
      <c r="W712" s="14"/>
      <c r="X712" s="14"/>
      <c r="Y712" s="14"/>
      <c r="Z712" s="14"/>
      <c r="AA712" s="14"/>
      <c r="AB712" s="14"/>
      <c r="AC712" s="14"/>
      <c r="AD712" s="14"/>
      <c r="AE712" s="14"/>
      <c r="AT712" s="251" t="s">
        <v>191</v>
      </c>
      <c r="AU712" s="251" t="s">
        <v>81</v>
      </c>
      <c r="AV712" s="14" t="s">
        <v>81</v>
      </c>
      <c r="AW712" s="14" t="s">
        <v>33</v>
      </c>
      <c r="AX712" s="14" t="s">
        <v>72</v>
      </c>
      <c r="AY712" s="251" t="s">
        <v>116</v>
      </c>
    </row>
    <row r="713" s="14" customFormat="1">
      <c r="A713" s="14"/>
      <c r="B713" s="241"/>
      <c r="C713" s="242"/>
      <c r="D713" s="229" t="s">
        <v>191</v>
      </c>
      <c r="E713" s="243" t="s">
        <v>19</v>
      </c>
      <c r="F713" s="244" t="s">
        <v>1099</v>
      </c>
      <c r="G713" s="242"/>
      <c r="H713" s="245">
        <v>8.5839999999999996</v>
      </c>
      <c r="I713" s="246"/>
      <c r="J713" s="242"/>
      <c r="K713" s="242"/>
      <c r="L713" s="247"/>
      <c r="M713" s="248"/>
      <c r="N713" s="249"/>
      <c r="O713" s="249"/>
      <c r="P713" s="249"/>
      <c r="Q713" s="249"/>
      <c r="R713" s="249"/>
      <c r="S713" s="249"/>
      <c r="T713" s="250"/>
      <c r="U713" s="14"/>
      <c r="V713" s="14"/>
      <c r="W713" s="14"/>
      <c r="X713" s="14"/>
      <c r="Y713" s="14"/>
      <c r="Z713" s="14"/>
      <c r="AA713" s="14"/>
      <c r="AB713" s="14"/>
      <c r="AC713" s="14"/>
      <c r="AD713" s="14"/>
      <c r="AE713" s="14"/>
      <c r="AT713" s="251" t="s">
        <v>191</v>
      </c>
      <c r="AU713" s="251" t="s">
        <v>81</v>
      </c>
      <c r="AV713" s="14" t="s">
        <v>81</v>
      </c>
      <c r="AW713" s="14" t="s">
        <v>33</v>
      </c>
      <c r="AX713" s="14" t="s">
        <v>72</v>
      </c>
      <c r="AY713" s="251" t="s">
        <v>116</v>
      </c>
    </row>
    <row r="714" s="14" customFormat="1">
      <c r="A714" s="14"/>
      <c r="B714" s="241"/>
      <c r="C714" s="242"/>
      <c r="D714" s="229" t="s">
        <v>191</v>
      </c>
      <c r="E714" s="243" t="s">
        <v>19</v>
      </c>
      <c r="F714" s="244" t="s">
        <v>1100</v>
      </c>
      <c r="G714" s="242"/>
      <c r="H714" s="245">
        <v>6</v>
      </c>
      <c r="I714" s="246"/>
      <c r="J714" s="242"/>
      <c r="K714" s="242"/>
      <c r="L714" s="247"/>
      <c r="M714" s="248"/>
      <c r="N714" s="249"/>
      <c r="O714" s="249"/>
      <c r="P714" s="249"/>
      <c r="Q714" s="249"/>
      <c r="R714" s="249"/>
      <c r="S714" s="249"/>
      <c r="T714" s="250"/>
      <c r="U714" s="14"/>
      <c r="V714" s="14"/>
      <c r="W714" s="14"/>
      <c r="X714" s="14"/>
      <c r="Y714" s="14"/>
      <c r="Z714" s="14"/>
      <c r="AA714" s="14"/>
      <c r="AB714" s="14"/>
      <c r="AC714" s="14"/>
      <c r="AD714" s="14"/>
      <c r="AE714" s="14"/>
      <c r="AT714" s="251" t="s">
        <v>191</v>
      </c>
      <c r="AU714" s="251" t="s">
        <v>81</v>
      </c>
      <c r="AV714" s="14" t="s">
        <v>81</v>
      </c>
      <c r="AW714" s="14" t="s">
        <v>33</v>
      </c>
      <c r="AX714" s="14" t="s">
        <v>72</v>
      </c>
      <c r="AY714" s="251" t="s">
        <v>116</v>
      </c>
    </row>
    <row r="715" s="14" customFormat="1">
      <c r="A715" s="14"/>
      <c r="B715" s="241"/>
      <c r="C715" s="242"/>
      <c r="D715" s="229" t="s">
        <v>191</v>
      </c>
      <c r="E715" s="243" t="s">
        <v>19</v>
      </c>
      <c r="F715" s="244" t="s">
        <v>1101</v>
      </c>
      <c r="G715" s="242"/>
      <c r="H715" s="245">
        <v>6.75</v>
      </c>
      <c r="I715" s="246"/>
      <c r="J715" s="242"/>
      <c r="K715" s="242"/>
      <c r="L715" s="247"/>
      <c r="M715" s="248"/>
      <c r="N715" s="249"/>
      <c r="O715" s="249"/>
      <c r="P715" s="249"/>
      <c r="Q715" s="249"/>
      <c r="R715" s="249"/>
      <c r="S715" s="249"/>
      <c r="T715" s="250"/>
      <c r="U715" s="14"/>
      <c r="V715" s="14"/>
      <c r="W715" s="14"/>
      <c r="X715" s="14"/>
      <c r="Y715" s="14"/>
      <c r="Z715" s="14"/>
      <c r="AA715" s="14"/>
      <c r="AB715" s="14"/>
      <c r="AC715" s="14"/>
      <c r="AD715" s="14"/>
      <c r="AE715" s="14"/>
      <c r="AT715" s="251" t="s">
        <v>191</v>
      </c>
      <c r="AU715" s="251" t="s">
        <v>81</v>
      </c>
      <c r="AV715" s="14" t="s">
        <v>81</v>
      </c>
      <c r="AW715" s="14" t="s">
        <v>33</v>
      </c>
      <c r="AX715" s="14" t="s">
        <v>72</v>
      </c>
      <c r="AY715" s="251" t="s">
        <v>116</v>
      </c>
    </row>
    <row r="716" s="14" customFormat="1">
      <c r="A716" s="14"/>
      <c r="B716" s="241"/>
      <c r="C716" s="242"/>
      <c r="D716" s="229" t="s">
        <v>191</v>
      </c>
      <c r="E716" s="243" t="s">
        <v>19</v>
      </c>
      <c r="F716" s="244" t="s">
        <v>1102</v>
      </c>
      <c r="G716" s="242"/>
      <c r="H716" s="245">
        <v>5.7489999999999997</v>
      </c>
      <c r="I716" s="246"/>
      <c r="J716" s="242"/>
      <c r="K716" s="242"/>
      <c r="L716" s="247"/>
      <c r="M716" s="248"/>
      <c r="N716" s="249"/>
      <c r="O716" s="249"/>
      <c r="P716" s="249"/>
      <c r="Q716" s="249"/>
      <c r="R716" s="249"/>
      <c r="S716" s="249"/>
      <c r="T716" s="250"/>
      <c r="U716" s="14"/>
      <c r="V716" s="14"/>
      <c r="W716" s="14"/>
      <c r="X716" s="14"/>
      <c r="Y716" s="14"/>
      <c r="Z716" s="14"/>
      <c r="AA716" s="14"/>
      <c r="AB716" s="14"/>
      <c r="AC716" s="14"/>
      <c r="AD716" s="14"/>
      <c r="AE716" s="14"/>
      <c r="AT716" s="251" t="s">
        <v>191</v>
      </c>
      <c r="AU716" s="251" t="s">
        <v>81</v>
      </c>
      <c r="AV716" s="14" t="s">
        <v>81</v>
      </c>
      <c r="AW716" s="14" t="s">
        <v>33</v>
      </c>
      <c r="AX716" s="14" t="s">
        <v>72</v>
      </c>
      <c r="AY716" s="251" t="s">
        <v>116</v>
      </c>
    </row>
    <row r="717" s="14" customFormat="1">
      <c r="A717" s="14"/>
      <c r="B717" s="241"/>
      <c r="C717" s="242"/>
      <c r="D717" s="229" t="s">
        <v>191</v>
      </c>
      <c r="E717" s="243" t="s">
        <v>19</v>
      </c>
      <c r="F717" s="244" t="s">
        <v>1103</v>
      </c>
      <c r="G717" s="242"/>
      <c r="H717" s="245">
        <v>6.8150000000000004</v>
      </c>
      <c r="I717" s="246"/>
      <c r="J717" s="242"/>
      <c r="K717" s="242"/>
      <c r="L717" s="247"/>
      <c r="M717" s="248"/>
      <c r="N717" s="249"/>
      <c r="O717" s="249"/>
      <c r="P717" s="249"/>
      <c r="Q717" s="249"/>
      <c r="R717" s="249"/>
      <c r="S717" s="249"/>
      <c r="T717" s="250"/>
      <c r="U717" s="14"/>
      <c r="V717" s="14"/>
      <c r="W717" s="14"/>
      <c r="X717" s="14"/>
      <c r="Y717" s="14"/>
      <c r="Z717" s="14"/>
      <c r="AA717" s="14"/>
      <c r="AB717" s="14"/>
      <c r="AC717" s="14"/>
      <c r="AD717" s="14"/>
      <c r="AE717" s="14"/>
      <c r="AT717" s="251" t="s">
        <v>191</v>
      </c>
      <c r="AU717" s="251" t="s">
        <v>81</v>
      </c>
      <c r="AV717" s="14" t="s">
        <v>81</v>
      </c>
      <c r="AW717" s="14" t="s">
        <v>33</v>
      </c>
      <c r="AX717" s="14" t="s">
        <v>72</v>
      </c>
      <c r="AY717" s="251" t="s">
        <v>116</v>
      </c>
    </row>
    <row r="718" s="14" customFormat="1">
      <c r="A718" s="14"/>
      <c r="B718" s="241"/>
      <c r="C718" s="242"/>
      <c r="D718" s="229" t="s">
        <v>191</v>
      </c>
      <c r="E718" s="243" t="s">
        <v>19</v>
      </c>
      <c r="F718" s="244" t="s">
        <v>1104</v>
      </c>
      <c r="G718" s="242"/>
      <c r="H718" s="245">
        <v>9.077</v>
      </c>
      <c r="I718" s="246"/>
      <c r="J718" s="242"/>
      <c r="K718" s="242"/>
      <c r="L718" s="247"/>
      <c r="M718" s="248"/>
      <c r="N718" s="249"/>
      <c r="O718" s="249"/>
      <c r="P718" s="249"/>
      <c r="Q718" s="249"/>
      <c r="R718" s="249"/>
      <c r="S718" s="249"/>
      <c r="T718" s="250"/>
      <c r="U718" s="14"/>
      <c r="V718" s="14"/>
      <c r="W718" s="14"/>
      <c r="X718" s="14"/>
      <c r="Y718" s="14"/>
      <c r="Z718" s="14"/>
      <c r="AA718" s="14"/>
      <c r="AB718" s="14"/>
      <c r="AC718" s="14"/>
      <c r="AD718" s="14"/>
      <c r="AE718" s="14"/>
      <c r="AT718" s="251" t="s">
        <v>191</v>
      </c>
      <c r="AU718" s="251" t="s">
        <v>81</v>
      </c>
      <c r="AV718" s="14" t="s">
        <v>81</v>
      </c>
      <c r="AW718" s="14" t="s">
        <v>33</v>
      </c>
      <c r="AX718" s="14" t="s">
        <v>72</v>
      </c>
      <c r="AY718" s="251" t="s">
        <v>116</v>
      </c>
    </row>
    <row r="719" s="14" customFormat="1">
      <c r="A719" s="14"/>
      <c r="B719" s="241"/>
      <c r="C719" s="242"/>
      <c r="D719" s="229" t="s">
        <v>191</v>
      </c>
      <c r="E719" s="243" t="s">
        <v>19</v>
      </c>
      <c r="F719" s="244" t="s">
        <v>1105</v>
      </c>
      <c r="G719" s="242"/>
      <c r="H719" s="245">
        <v>18.393999999999998</v>
      </c>
      <c r="I719" s="246"/>
      <c r="J719" s="242"/>
      <c r="K719" s="242"/>
      <c r="L719" s="247"/>
      <c r="M719" s="248"/>
      <c r="N719" s="249"/>
      <c r="O719" s="249"/>
      <c r="P719" s="249"/>
      <c r="Q719" s="249"/>
      <c r="R719" s="249"/>
      <c r="S719" s="249"/>
      <c r="T719" s="250"/>
      <c r="U719" s="14"/>
      <c r="V719" s="14"/>
      <c r="W719" s="14"/>
      <c r="X719" s="14"/>
      <c r="Y719" s="14"/>
      <c r="Z719" s="14"/>
      <c r="AA719" s="14"/>
      <c r="AB719" s="14"/>
      <c r="AC719" s="14"/>
      <c r="AD719" s="14"/>
      <c r="AE719" s="14"/>
      <c r="AT719" s="251" t="s">
        <v>191</v>
      </c>
      <c r="AU719" s="251" t="s">
        <v>81</v>
      </c>
      <c r="AV719" s="14" t="s">
        <v>81</v>
      </c>
      <c r="AW719" s="14" t="s">
        <v>33</v>
      </c>
      <c r="AX719" s="14" t="s">
        <v>72</v>
      </c>
      <c r="AY719" s="251" t="s">
        <v>116</v>
      </c>
    </row>
    <row r="720" s="14" customFormat="1">
      <c r="A720" s="14"/>
      <c r="B720" s="241"/>
      <c r="C720" s="242"/>
      <c r="D720" s="229" t="s">
        <v>191</v>
      </c>
      <c r="E720" s="243" t="s">
        <v>19</v>
      </c>
      <c r="F720" s="244" t="s">
        <v>1106</v>
      </c>
      <c r="G720" s="242"/>
      <c r="H720" s="245">
        <v>2.3370000000000002</v>
      </c>
      <c r="I720" s="246"/>
      <c r="J720" s="242"/>
      <c r="K720" s="242"/>
      <c r="L720" s="247"/>
      <c r="M720" s="248"/>
      <c r="N720" s="249"/>
      <c r="O720" s="249"/>
      <c r="P720" s="249"/>
      <c r="Q720" s="249"/>
      <c r="R720" s="249"/>
      <c r="S720" s="249"/>
      <c r="T720" s="250"/>
      <c r="U720" s="14"/>
      <c r="V720" s="14"/>
      <c r="W720" s="14"/>
      <c r="X720" s="14"/>
      <c r="Y720" s="14"/>
      <c r="Z720" s="14"/>
      <c r="AA720" s="14"/>
      <c r="AB720" s="14"/>
      <c r="AC720" s="14"/>
      <c r="AD720" s="14"/>
      <c r="AE720" s="14"/>
      <c r="AT720" s="251" t="s">
        <v>191</v>
      </c>
      <c r="AU720" s="251" t="s">
        <v>81</v>
      </c>
      <c r="AV720" s="14" t="s">
        <v>81</v>
      </c>
      <c r="AW720" s="14" t="s">
        <v>33</v>
      </c>
      <c r="AX720" s="14" t="s">
        <v>72</v>
      </c>
      <c r="AY720" s="251" t="s">
        <v>116</v>
      </c>
    </row>
    <row r="721" s="14" customFormat="1">
      <c r="A721" s="14"/>
      <c r="B721" s="241"/>
      <c r="C721" s="242"/>
      <c r="D721" s="229" t="s">
        <v>191</v>
      </c>
      <c r="E721" s="243" t="s">
        <v>19</v>
      </c>
      <c r="F721" s="244" t="s">
        <v>1107</v>
      </c>
      <c r="G721" s="242"/>
      <c r="H721" s="245">
        <v>2.5529999999999999</v>
      </c>
      <c r="I721" s="246"/>
      <c r="J721" s="242"/>
      <c r="K721" s="242"/>
      <c r="L721" s="247"/>
      <c r="M721" s="248"/>
      <c r="N721" s="249"/>
      <c r="O721" s="249"/>
      <c r="P721" s="249"/>
      <c r="Q721" s="249"/>
      <c r="R721" s="249"/>
      <c r="S721" s="249"/>
      <c r="T721" s="250"/>
      <c r="U721" s="14"/>
      <c r="V721" s="14"/>
      <c r="W721" s="14"/>
      <c r="X721" s="14"/>
      <c r="Y721" s="14"/>
      <c r="Z721" s="14"/>
      <c r="AA721" s="14"/>
      <c r="AB721" s="14"/>
      <c r="AC721" s="14"/>
      <c r="AD721" s="14"/>
      <c r="AE721" s="14"/>
      <c r="AT721" s="251" t="s">
        <v>191</v>
      </c>
      <c r="AU721" s="251" t="s">
        <v>81</v>
      </c>
      <c r="AV721" s="14" t="s">
        <v>81</v>
      </c>
      <c r="AW721" s="14" t="s">
        <v>33</v>
      </c>
      <c r="AX721" s="14" t="s">
        <v>72</v>
      </c>
      <c r="AY721" s="251" t="s">
        <v>116</v>
      </c>
    </row>
    <row r="722" s="14" customFormat="1">
      <c r="A722" s="14"/>
      <c r="B722" s="241"/>
      <c r="C722" s="242"/>
      <c r="D722" s="229" t="s">
        <v>191</v>
      </c>
      <c r="E722" s="243" t="s">
        <v>19</v>
      </c>
      <c r="F722" s="244" t="s">
        <v>1108</v>
      </c>
      <c r="G722" s="242"/>
      <c r="H722" s="245">
        <v>2.734</v>
      </c>
      <c r="I722" s="246"/>
      <c r="J722" s="242"/>
      <c r="K722" s="242"/>
      <c r="L722" s="247"/>
      <c r="M722" s="248"/>
      <c r="N722" s="249"/>
      <c r="O722" s="249"/>
      <c r="P722" s="249"/>
      <c r="Q722" s="249"/>
      <c r="R722" s="249"/>
      <c r="S722" s="249"/>
      <c r="T722" s="250"/>
      <c r="U722" s="14"/>
      <c r="V722" s="14"/>
      <c r="W722" s="14"/>
      <c r="X722" s="14"/>
      <c r="Y722" s="14"/>
      <c r="Z722" s="14"/>
      <c r="AA722" s="14"/>
      <c r="AB722" s="14"/>
      <c r="AC722" s="14"/>
      <c r="AD722" s="14"/>
      <c r="AE722" s="14"/>
      <c r="AT722" s="251" t="s">
        <v>191</v>
      </c>
      <c r="AU722" s="251" t="s">
        <v>81</v>
      </c>
      <c r="AV722" s="14" t="s">
        <v>81</v>
      </c>
      <c r="AW722" s="14" t="s">
        <v>33</v>
      </c>
      <c r="AX722" s="14" t="s">
        <v>72</v>
      </c>
      <c r="AY722" s="251" t="s">
        <v>116</v>
      </c>
    </row>
    <row r="723" s="14" customFormat="1">
      <c r="A723" s="14"/>
      <c r="B723" s="241"/>
      <c r="C723" s="242"/>
      <c r="D723" s="229" t="s">
        <v>191</v>
      </c>
      <c r="E723" s="243" t="s">
        <v>19</v>
      </c>
      <c r="F723" s="244" t="s">
        <v>1109</v>
      </c>
      <c r="G723" s="242"/>
      <c r="H723" s="245">
        <v>1.2529999999999999</v>
      </c>
      <c r="I723" s="246"/>
      <c r="J723" s="242"/>
      <c r="K723" s="242"/>
      <c r="L723" s="247"/>
      <c r="M723" s="248"/>
      <c r="N723" s="249"/>
      <c r="O723" s="249"/>
      <c r="P723" s="249"/>
      <c r="Q723" s="249"/>
      <c r="R723" s="249"/>
      <c r="S723" s="249"/>
      <c r="T723" s="250"/>
      <c r="U723" s="14"/>
      <c r="V723" s="14"/>
      <c r="W723" s="14"/>
      <c r="X723" s="14"/>
      <c r="Y723" s="14"/>
      <c r="Z723" s="14"/>
      <c r="AA723" s="14"/>
      <c r="AB723" s="14"/>
      <c r="AC723" s="14"/>
      <c r="AD723" s="14"/>
      <c r="AE723" s="14"/>
      <c r="AT723" s="251" t="s">
        <v>191</v>
      </c>
      <c r="AU723" s="251" t="s">
        <v>81</v>
      </c>
      <c r="AV723" s="14" t="s">
        <v>81</v>
      </c>
      <c r="AW723" s="14" t="s">
        <v>33</v>
      </c>
      <c r="AX723" s="14" t="s">
        <v>72</v>
      </c>
      <c r="AY723" s="251" t="s">
        <v>116</v>
      </c>
    </row>
    <row r="724" s="14" customFormat="1">
      <c r="A724" s="14"/>
      <c r="B724" s="241"/>
      <c r="C724" s="242"/>
      <c r="D724" s="229" t="s">
        <v>191</v>
      </c>
      <c r="E724" s="243" t="s">
        <v>19</v>
      </c>
      <c r="F724" s="244" t="s">
        <v>1110</v>
      </c>
      <c r="G724" s="242"/>
      <c r="H724" s="245">
        <v>1.1790000000000001</v>
      </c>
      <c r="I724" s="246"/>
      <c r="J724" s="242"/>
      <c r="K724" s="242"/>
      <c r="L724" s="247"/>
      <c r="M724" s="248"/>
      <c r="N724" s="249"/>
      <c r="O724" s="249"/>
      <c r="P724" s="249"/>
      <c r="Q724" s="249"/>
      <c r="R724" s="249"/>
      <c r="S724" s="249"/>
      <c r="T724" s="250"/>
      <c r="U724" s="14"/>
      <c r="V724" s="14"/>
      <c r="W724" s="14"/>
      <c r="X724" s="14"/>
      <c r="Y724" s="14"/>
      <c r="Z724" s="14"/>
      <c r="AA724" s="14"/>
      <c r="AB724" s="14"/>
      <c r="AC724" s="14"/>
      <c r="AD724" s="14"/>
      <c r="AE724" s="14"/>
      <c r="AT724" s="251" t="s">
        <v>191</v>
      </c>
      <c r="AU724" s="251" t="s">
        <v>81</v>
      </c>
      <c r="AV724" s="14" t="s">
        <v>81</v>
      </c>
      <c r="AW724" s="14" t="s">
        <v>33</v>
      </c>
      <c r="AX724" s="14" t="s">
        <v>72</v>
      </c>
      <c r="AY724" s="251" t="s">
        <v>116</v>
      </c>
    </row>
    <row r="725" s="14" customFormat="1">
      <c r="A725" s="14"/>
      <c r="B725" s="241"/>
      <c r="C725" s="242"/>
      <c r="D725" s="229" t="s">
        <v>191</v>
      </c>
      <c r="E725" s="243" t="s">
        <v>19</v>
      </c>
      <c r="F725" s="244" t="s">
        <v>1111</v>
      </c>
      <c r="G725" s="242"/>
      <c r="H725" s="245">
        <v>1.1000000000000001</v>
      </c>
      <c r="I725" s="246"/>
      <c r="J725" s="242"/>
      <c r="K725" s="242"/>
      <c r="L725" s="247"/>
      <c r="M725" s="248"/>
      <c r="N725" s="249"/>
      <c r="O725" s="249"/>
      <c r="P725" s="249"/>
      <c r="Q725" s="249"/>
      <c r="R725" s="249"/>
      <c r="S725" s="249"/>
      <c r="T725" s="250"/>
      <c r="U725" s="14"/>
      <c r="V725" s="14"/>
      <c r="W725" s="14"/>
      <c r="X725" s="14"/>
      <c r="Y725" s="14"/>
      <c r="Z725" s="14"/>
      <c r="AA725" s="14"/>
      <c r="AB725" s="14"/>
      <c r="AC725" s="14"/>
      <c r="AD725" s="14"/>
      <c r="AE725" s="14"/>
      <c r="AT725" s="251" t="s">
        <v>191</v>
      </c>
      <c r="AU725" s="251" t="s">
        <v>81</v>
      </c>
      <c r="AV725" s="14" t="s">
        <v>81</v>
      </c>
      <c r="AW725" s="14" t="s">
        <v>33</v>
      </c>
      <c r="AX725" s="14" t="s">
        <v>72</v>
      </c>
      <c r="AY725" s="251" t="s">
        <v>116</v>
      </c>
    </row>
    <row r="726" s="14" customFormat="1">
      <c r="A726" s="14"/>
      <c r="B726" s="241"/>
      <c r="C726" s="242"/>
      <c r="D726" s="229" t="s">
        <v>191</v>
      </c>
      <c r="E726" s="243" t="s">
        <v>19</v>
      </c>
      <c r="F726" s="244" t="s">
        <v>1112</v>
      </c>
      <c r="G726" s="242"/>
      <c r="H726" s="245">
        <v>1.413</v>
      </c>
      <c r="I726" s="246"/>
      <c r="J726" s="242"/>
      <c r="K726" s="242"/>
      <c r="L726" s="247"/>
      <c r="M726" s="248"/>
      <c r="N726" s="249"/>
      <c r="O726" s="249"/>
      <c r="P726" s="249"/>
      <c r="Q726" s="249"/>
      <c r="R726" s="249"/>
      <c r="S726" s="249"/>
      <c r="T726" s="250"/>
      <c r="U726" s="14"/>
      <c r="V726" s="14"/>
      <c r="W726" s="14"/>
      <c r="X726" s="14"/>
      <c r="Y726" s="14"/>
      <c r="Z726" s="14"/>
      <c r="AA726" s="14"/>
      <c r="AB726" s="14"/>
      <c r="AC726" s="14"/>
      <c r="AD726" s="14"/>
      <c r="AE726" s="14"/>
      <c r="AT726" s="251" t="s">
        <v>191</v>
      </c>
      <c r="AU726" s="251" t="s">
        <v>81</v>
      </c>
      <c r="AV726" s="14" t="s">
        <v>81</v>
      </c>
      <c r="AW726" s="14" t="s">
        <v>33</v>
      </c>
      <c r="AX726" s="14" t="s">
        <v>72</v>
      </c>
      <c r="AY726" s="251" t="s">
        <v>116</v>
      </c>
    </row>
    <row r="727" s="14" customFormat="1">
      <c r="A727" s="14"/>
      <c r="B727" s="241"/>
      <c r="C727" s="242"/>
      <c r="D727" s="229" t="s">
        <v>191</v>
      </c>
      <c r="E727" s="243" t="s">
        <v>19</v>
      </c>
      <c r="F727" s="244" t="s">
        <v>1113</v>
      </c>
      <c r="G727" s="242"/>
      <c r="H727" s="245">
        <v>0.70999999999999996</v>
      </c>
      <c r="I727" s="246"/>
      <c r="J727" s="242"/>
      <c r="K727" s="242"/>
      <c r="L727" s="247"/>
      <c r="M727" s="248"/>
      <c r="N727" s="249"/>
      <c r="O727" s="249"/>
      <c r="P727" s="249"/>
      <c r="Q727" s="249"/>
      <c r="R727" s="249"/>
      <c r="S727" s="249"/>
      <c r="T727" s="250"/>
      <c r="U727" s="14"/>
      <c r="V727" s="14"/>
      <c r="W727" s="14"/>
      <c r="X727" s="14"/>
      <c r="Y727" s="14"/>
      <c r="Z727" s="14"/>
      <c r="AA727" s="14"/>
      <c r="AB727" s="14"/>
      <c r="AC727" s="14"/>
      <c r="AD727" s="14"/>
      <c r="AE727" s="14"/>
      <c r="AT727" s="251" t="s">
        <v>191</v>
      </c>
      <c r="AU727" s="251" t="s">
        <v>81</v>
      </c>
      <c r="AV727" s="14" t="s">
        <v>81</v>
      </c>
      <c r="AW727" s="14" t="s">
        <v>33</v>
      </c>
      <c r="AX727" s="14" t="s">
        <v>72</v>
      </c>
      <c r="AY727" s="251" t="s">
        <v>116</v>
      </c>
    </row>
    <row r="728" s="14" customFormat="1">
      <c r="A728" s="14"/>
      <c r="B728" s="241"/>
      <c r="C728" s="242"/>
      <c r="D728" s="229" t="s">
        <v>191</v>
      </c>
      <c r="E728" s="243" t="s">
        <v>19</v>
      </c>
      <c r="F728" s="244" t="s">
        <v>1114</v>
      </c>
      <c r="G728" s="242"/>
      <c r="H728" s="245">
        <v>1.5640000000000001</v>
      </c>
      <c r="I728" s="246"/>
      <c r="J728" s="242"/>
      <c r="K728" s="242"/>
      <c r="L728" s="247"/>
      <c r="M728" s="248"/>
      <c r="N728" s="249"/>
      <c r="O728" s="249"/>
      <c r="P728" s="249"/>
      <c r="Q728" s="249"/>
      <c r="R728" s="249"/>
      <c r="S728" s="249"/>
      <c r="T728" s="250"/>
      <c r="U728" s="14"/>
      <c r="V728" s="14"/>
      <c r="W728" s="14"/>
      <c r="X728" s="14"/>
      <c r="Y728" s="14"/>
      <c r="Z728" s="14"/>
      <c r="AA728" s="14"/>
      <c r="AB728" s="14"/>
      <c r="AC728" s="14"/>
      <c r="AD728" s="14"/>
      <c r="AE728" s="14"/>
      <c r="AT728" s="251" t="s">
        <v>191</v>
      </c>
      <c r="AU728" s="251" t="s">
        <v>81</v>
      </c>
      <c r="AV728" s="14" t="s">
        <v>81</v>
      </c>
      <c r="AW728" s="14" t="s">
        <v>33</v>
      </c>
      <c r="AX728" s="14" t="s">
        <v>72</v>
      </c>
      <c r="AY728" s="251" t="s">
        <v>116</v>
      </c>
    </row>
    <row r="729" s="14" customFormat="1">
      <c r="A729" s="14"/>
      <c r="B729" s="241"/>
      <c r="C729" s="242"/>
      <c r="D729" s="229" t="s">
        <v>191</v>
      </c>
      <c r="E729" s="243" t="s">
        <v>19</v>
      </c>
      <c r="F729" s="244" t="s">
        <v>1115</v>
      </c>
      <c r="G729" s="242"/>
      <c r="H729" s="245">
        <v>2.4340000000000002</v>
      </c>
      <c r="I729" s="246"/>
      <c r="J729" s="242"/>
      <c r="K729" s="242"/>
      <c r="L729" s="247"/>
      <c r="M729" s="248"/>
      <c r="N729" s="249"/>
      <c r="O729" s="249"/>
      <c r="P729" s="249"/>
      <c r="Q729" s="249"/>
      <c r="R729" s="249"/>
      <c r="S729" s="249"/>
      <c r="T729" s="250"/>
      <c r="U729" s="14"/>
      <c r="V729" s="14"/>
      <c r="W729" s="14"/>
      <c r="X729" s="14"/>
      <c r="Y729" s="14"/>
      <c r="Z729" s="14"/>
      <c r="AA729" s="14"/>
      <c r="AB729" s="14"/>
      <c r="AC729" s="14"/>
      <c r="AD729" s="14"/>
      <c r="AE729" s="14"/>
      <c r="AT729" s="251" t="s">
        <v>191</v>
      </c>
      <c r="AU729" s="251" t="s">
        <v>81</v>
      </c>
      <c r="AV729" s="14" t="s">
        <v>81</v>
      </c>
      <c r="AW729" s="14" t="s">
        <v>33</v>
      </c>
      <c r="AX729" s="14" t="s">
        <v>72</v>
      </c>
      <c r="AY729" s="251" t="s">
        <v>116</v>
      </c>
    </row>
    <row r="730" s="14" customFormat="1">
      <c r="A730" s="14"/>
      <c r="B730" s="241"/>
      <c r="C730" s="242"/>
      <c r="D730" s="229" t="s">
        <v>191</v>
      </c>
      <c r="E730" s="243" t="s">
        <v>19</v>
      </c>
      <c r="F730" s="244" t="s">
        <v>1116</v>
      </c>
      <c r="G730" s="242"/>
      <c r="H730" s="245">
        <v>406.90699999999998</v>
      </c>
      <c r="I730" s="246"/>
      <c r="J730" s="242"/>
      <c r="K730" s="242"/>
      <c r="L730" s="247"/>
      <c r="M730" s="248"/>
      <c r="N730" s="249"/>
      <c r="O730" s="249"/>
      <c r="P730" s="249"/>
      <c r="Q730" s="249"/>
      <c r="R730" s="249"/>
      <c r="S730" s="249"/>
      <c r="T730" s="250"/>
      <c r="U730" s="14"/>
      <c r="V730" s="14"/>
      <c r="W730" s="14"/>
      <c r="X730" s="14"/>
      <c r="Y730" s="14"/>
      <c r="Z730" s="14"/>
      <c r="AA730" s="14"/>
      <c r="AB730" s="14"/>
      <c r="AC730" s="14"/>
      <c r="AD730" s="14"/>
      <c r="AE730" s="14"/>
      <c r="AT730" s="251" t="s">
        <v>191</v>
      </c>
      <c r="AU730" s="251" t="s">
        <v>81</v>
      </c>
      <c r="AV730" s="14" t="s">
        <v>81</v>
      </c>
      <c r="AW730" s="14" t="s">
        <v>33</v>
      </c>
      <c r="AX730" s="14" t="s">
        <v>72</v>
      </c>
      <c r="AY730" s="251" t="s">
        <v>116</v>
      </c>
    </row>
    <row r="731" s="14" customFormat="1">
      <c r="A731" s="14"/>
      <c r="B731" s="241"/>
      <c r="C731" s="242"/>
      <c r="D731" s="229" t="s">
        <v>191</v>
      </c>
      <c r="E731" s="243" t="s">
        <v>19</v>
      </c>
      <c r="F731" s="244" t="s">
        <v>1117</v>
      </c>
      <c r="G731" s="242"/>
      <c r="H731" s="245">
        <v>315.00200000000001</v>
      </c>
      <c r="I731" s="246"/>
      <c r="J731" s="242"/>
      <c r="K731" s="242"/>
      <c r="L731" s="247"/>
      <c r="M731" s="248"/>
      <c r="N731" s="249"/>
      <c r="O731" s="249"/>
      <c r="P731" s="249"/>
      <c r="Q731" s="249"/>
      <c r="R731" s="249"/>
      <c r="S731" s="249"/>
      <c r="T731" s="250"/>
      <c r="U731" s="14"/>
      <c r="V731" s="14"/>
      <c r="W731" s="14"/>
      <c r="X731" s="14"/>
      <c r="Y731" s="14"/>
      <c r="Z731" s="14"/>
      <c r="AA731" s="14"/>
      <c r="AB731" s="14"/>
      <c r="AC731" s="14"/>
      <c r="AD731" s="14"/>
      <c r="AE731" s="14"/>
      <c r="AT731" s="251" t="s">
        <v>191</v>
      </c>
      <c r="AU731" s="251" t="s">
        <v>81</v>
      </c>
      <c r="AV731" s="14" t="s">
        <v>81</v>
      </c>
      <c r="AW731" s="14" t="s">
        <v>33</v>
      </c>
      <c r="AX731" s="14" t="s">
        <v>72</v>
      </c>
      <c r="AY731" s="251" t="s">
        <v>116</v>
      </c>
    </row>
    <row r="732" s="14" customFormat="1">
      <c r="A732" s="14"/>
      <c r="B732" s="241"/>
      <c r="C732" s="242"/>
      <c r="D732" s="229" t="s">
        <v>191</v>
      </c>
      <c r="E732" s="243" t="s">
        <v>19</v>
      </c>
      <c r="F732" s="244" t="s">
        <v>1118</v>
      </c>
      <c r="G732" s="242"/>
      <c r="H732" s="245">
        <v>61.380000000000003</v>
      </c>
      <c r="I732" s="246"/>
      <c r="J732" s="242"/>
      <c r="K732" s="242"/>
      <c r="L732" s="247"/>
      <c r="M732" s="248"/>
      <c r="N732" s="249"/>
      <c r="O732" s="249"/>
      <c r="P732" s="249"/>
      <c r="Q732" s="249"/>
      <c r="R732" s="249"/>
      <c r="S732" s="249"/>
      <c r="T732" s="250"/>
      <c r="U732" s="14"/>
      <c r="V732" s="14"/>
      <c r="W732" s="14"/>
      <c r="X732" s="14"/>
      <c r="Y732" s="14"/>
      <c r="Z732" s="14"/>
      <c r="AA732" s="14"/>
      <c r="AB732" s="14"/>
      <c r="AC732" s="14"/>
      <c r="AD732" s="14"/>
      <c r="AE732" s="14"/>
      <c r="AT732" s="251" t="s">
        <v>191</v>
      </c>
      <c r="AU732" s="251" t="s">
        <v>81</v>
      </c>
      <c r="AV732" s="14" t="s">
        <v>81</v>
      </c>
      <c r="AW732" s="14" t="s">
        <v>33</v>
      </c>
      <c r="AX732" s="14" t="s">
        <v>72</v>
      </c>
      <c r="AY732" s="251" t="s">
        <v>116</v>
      </c>
    </row>
    <row r="733" s="14" customFormat="1">
      <c r="A733" s="14"/>
      <c r="B733" s="241"/>
      <c r="C733" s="242"/>
      <c r="D733" s="229" t="s">
        <v>191</v>
      </c>
      <c r="E733" s="243" t="s">
        <v>19</v>
      </c>
      <c r="F733" s="244" t="s">
        <v>1119</v>
      </c>
      <c r="G733" s="242"/>
      <c r="H733" s="245">
        <v>45.951999999999998</v>
      </c>
      <c r="I733" s="246"/>
      <c r="J733" s="242"/>
      <c r="K733" s="242"/>
      <c r="L733" s="247"/>
      <c r="M733" s="248"/>
      <c r="N733" s="249"/>
      <c r="O733" s="249"/>
      <c r="P733" s="249"/>
      <c r="Q733" s="249"/>
      <c r="R733" s="249"/>
      <c r="S733" s="249"/>
      <c r="T733" s="250"/>
      <c r="U733" s="14"/>
      <c r="V733" s="14"/>
      <c r="W733" s="14"/>
      <c r="X733" s="14"/>
      <c r="Y733" s="14"/>
      <c r="Z733" s="14"/>
      <c r="AA733" s="14"/>
      <c r="AB733" s="14"/>
      <c r="AC733" s="14"/>
      <c r="AD733" s="14"/>
      <c r="AE733" s="14"/>
      <c r="AT733" s="251" t="s">
        <v>191</v>
      </c>
      <c r="AU733" s="251" t="s">
        <v>81</v>
      </c>
      <c r="AV733" s="14" t="s">
        <v>81</v>
      </c>
      <c r="AW733" s="14" t="s">
        <v>33</v>
      </c>
      <c r="AX733" s="14" t="s">
        <v>72</v>
      </c>
      <c r="AY733" s="251" t="s">
        <v>116</v>
      </c>
    </row>
    <row r="734" s="14" customFormat="1">
      <c r="A734" s="14"/>
      <c r="B734" s="241"/>
      <c r="C734" s="242"/>
      <c r="D734" s="229" t="s">
        <v>191</v>
      </c>
      <c r="E734" s="243" t="s">
        <v>19</v>
      </c>
      <c r="F734" s="244" t="s">
        <v>1120</v>
      </c>
      <c r="G734" s="242"/>
      <c r="H734" s="245">
        <v>8.25</v>
      </c>
      <c r="I734" s="246"/>
      <c r="J734" s="242"/>
      <c r="K734" s="242"/>
      <c r="L734" s="247"/>
      <c r="M734" s="248"/>
      <c r="N734" s="249"/>
      <c r="O734" s="249"/>
      <c r="P734" s="249"/>
      <c r="Q734" s="249"/>
      <c r="R734" s="249"/>
      <c r="S734" s="249"/>
      <c r="T734" s="250"/>
      <c r="U734" s="14"/>
      <c r="V734" s="14"/>
      <c r="W734" s="14"/>
      <c r="X734" s="14"/>
      <c r="Y734" s="14"/>
      <c r="Z734" s="14"/>
      <c r="AA734" s="14"/>
      <c r="AB734" s="14"/>
      <c r="AC734" s="14"/>
      <c r="AD734" s="14"/>
      <c r="AE734" s="14"/>
      <c r="AT734" s="251" t="s">
        <v>191</v>
      </c>
      <c r="AU734" s="251" t="s">
        <v>81</v>
      </c>
      <c r="AV734" s="14" t="s">
        <v>81</v>
      </c>
      <c r="AW734" s="14" t="s">
        <v>33</v>
      </c>
      <c r="AX734" s="14" t="s">
        <v>72</v>
      </c>
      <c r="AY734" s="251" t="s">
        <v>116</v>
      </c>
    </row>
    <row r="735" s="14" customFormat="1">
      <c r="A735" s="14"/>
      <c r="B735" s="241"/>
      <c r="C735" s="242"/>
      <c r="D735" s="229" t="s">
        <v>191</v>
      </c>
      <c r="E735" s="243" t="s">
        <v>19</v>
      </c>
      <c r="F735" s="244" t="s">
        <v>1121</v>
      </c>
      <c r="G735" s="242"/>
      <c r="H735" s="245">
        <v>115.208</v>
      </c>
      <c r="I735" s="246"/>
      <c r="J735" s="242"/>
      <c r="K735" s="242"/>
      <c r="L735" s="247"/>
      <c r="M735" s="248"/>
      <c r="N735" s="249"/>
      <c r="O735" s="249"/>
      <c r="P735" s="249"/>
      <c r="Q735" s="249"/>
      <c r="R735" s="249"/>
      <c r="S735" s="249"/>
      <c r="T735" s="250"/>
      <c r="U735" s="14"/>
      <c r="V735" s="14"/>
      <c r="W735" s="14"/>
      <c r="X735" s="14"/>
      <c r="Y735" s="14"/>
      <c r="Z735" s="14"/>
      <c r="AA735" s="14"/>
      <c r="AB735" s="14"/>
      <c r="AC735" s="14"/>
      <c r="AD735" s="14"/>
      <c r="AE735" s="14"/>
      <c r="AT735" s="251" t="s">
        <v>191</v>
      </c>
      <c r="AU735" s="251" t="s">
        <v>81</v>
      </c>
      <c r="AV735" s="14" t="s">
        <v>81</v>
      </c>
      <c r="AW735" s="14" t="s">
        <v>33</v>
      </c>
      <c r="AX735" s="14" t="s">
        <v>72</v>
      </c>
      <c r="AY735" s="251" t="s">
        <v>116</v>
      </c>
    </row>
    <row r="736" s="14" customFormat="1">
      <c r="A736" s="14"/>
      <c r="B736" s="241"/>
      <c r="C736" s="242"/>
      <c r="D736" s="229" t="s">
        <v>191</v>
      </c>
      <c r="E736" s="243" t="s">
        <v>19</v>
      </c>
      <c r="F736" s="244" t="s">
        <v>1122</v>
      </c>
      <c r="G736" s="242"/>
      <c r="H736" s="245">
        <v>46.134</v>
      </c>
      <c r="I736" s="246"/>
      <c r="J736" s="242"/>
      <c r="K736" s="242"/>
      <c r="L736" s="247"/>
      <c r="M736" s="248"/>
      <c r="N736" s="249"/>
      <c r="O736" s="249"/>
      <c r="P736" s="249"/>
      <c r="Q736" s="249"/>
      <c r="R736" s="249"/>
      <c r="S736" s="249"/>
      <c r="T736" s="250"/>
      <c r="U736" s="14"/>
      <c r="V736" s="14"/>
      <c r="W736" s="14"/>
      <c r="X736" s="14"/>
      <c r="Y736" s="14"/>
      <c r="Z736" s="14"/>
      <c r="AA736" s="14"/>
      <c r="AB736" s="14"/>
      <c r="AC736" s="14"/>
      <c r="AD736" s="14"/>
      <c r="AE736" s="14"/>
      <c r="AT736" s="251" t="s">
        <v>191</v>
      </c>
      <c r="AU736" s="251" t="s">
        <v>81</v>
      </c>
      <c r="AV736" s="14" t="s">
        <v>81</v>
      </c>
      <c r="AW736" s="14" t="s">
        <v>33</v>
      </c>
      <c r="AX736" s="14" t="s">
        <v>72</v>
      </c>
      <c r="AY736" s="251" t="s">
        <v>116</v>
      </c>
    </row>
    <row r="737" s="14" customFormat="1">
      <c r="A737" s="14"/>
      <c r="B737" s="241"/>
      <c r="C737" s="242"/>
      <c r="D737" s="229" t="s">
        <v>191</v>
      </c>
      <c r="E737" s="243" t="s">
        <v>19</v>
      </c>
      <c r="F737" s="244" t="s">
        <v>1123</v>
      </c>
      <c r="G737" s="242"/>
      <c r="H737" s="245">
        <v>-18.239999999999998</v>
      </c>
      <c r="I737" s="246"/>
      <c r="J737" s="242"/>
      <c r="K737" s="242"/>
      <c r="L737" s="247"/>
      <c r="M737" s="248"/>
      <c r="N737" s="249"/>
      <c r="O737" s="249"/>
      <c r="P737" s="249"/>
      <c r="Q737" s="249"/>
      <c r="R737" s="249"/>
      <c r="S737" s="249"/>
      <c r="T737" s="250"/>
      <c r="U737" s="14"/>
      <c r="V737" s="14"/>
      <c r="W737" s="14"/>
      <c r="X737" s="14"/>
      <c r="Y737" s="14"/>
      <c r="Z737" s="14"/>
      <c r="AA737" s="14"/>
      <c r="AB737" s="14"/>
      <c r="AC737" s="14"/>
      <c r="AD737" s="14"/>
      <c r="AE737" s="14"/>
      <c r="AT737" s="251" t="s">
        <v>191</v>
      </c>
      <c r="AU737" s="251" t="s">
        <v>81</v>
      </c>
      <c r="AV737" s="14" t="s">
        <v>81</v>
      </c>
      <c r="AW737" s="14" t="s">
        <v>33</v>
      </c>
      <c r="AX737" s="14" t="s">
        <v>72</v>
      </c>
      <c r="AY737" s="251" t="s">
        <v>116</v>
      </c>
    </row>
    <row r="738" s="14" customFormat="1">
      <c r="A738" s="14"/>
      <c r="B738" s="241"/>
      <c r="C738" s="242"/>
      <c r="D738" s="229" t="s">
        <v>191</v>
      </c>
      <c r="E738" s="243" t="s">
        <v>19</v>
      </c>
      <c r="F738" s="244" t="s">
        <v>1124</v>
      </c>
      <c r="G738" s="242"/>
      <c r="H738" s="245">
        <v>-4.4379999999999997</v>
      </c>
      <c r="I738" s="246"/>
      <c r="J738" s="242"/>
      <c r="K738" s="242"/>
      <c r="L738" s="247"/>
      <c r="M738" s="248"/>
      <c r="N738" s="249"/>
      <c r="O738" s="249"/>
      <c r="P738" s="249"/>
      <c r="Q738" s="249"/>
      <c r="R738" s="249"/>
      <c r="S738" s="249"/>
      <c r="T738" s="250"/>
      <c r="U738" s="14"/>
      <c r="V738" s="14"/>
      <c r="W738" s="14"/>
      <c r="X738" s="14"/>
      <c r="Y738" s="14"/>
      <c r="Z738" s="14"/>
      <c r="AA738" s="14"/>
      <c r="AB738" s="14"/>
      <c r="AC738" s="14"/>
      <c r="AD738" s="14"/>
      <c r="AE738" s="14"/>
      <c r="AT738" s="251" t="s">
        <v>191</v>
      </c>
      <c r="AU738" s="251" t="s">
        <v>81</v>
      </c>
      <c r="AV738" s="14" t="s">
        <v>81</v>
      </c>
      <c r="AW738" s="14" t="s">
        <v>33</v>
      </c>
      <c r="AX738" s="14" t="s">
        <v>72</v>
      </c>
      <c r="AY738" s="251" t="s">
        <v>116</v>
      </c>
    </row>
    <row r="739" s="14" customFormat="1">
      <c r="A739" s="14"/>
      <c r="B739" s="241"/>
      <c r="C739" s="242"/>
      <c r="D739" s="229" t="s">
        <v>191</v>
      </c>
      <c r="E739" s="243" t="s">
        <v>19</v>
      </c>
      <c r="F739" s="244" t="s">
        <v>1125</v>
      </c>
      <c r="G739" s="242"/>
      <c r="H739" s="245">
        <v>-14.504</v>
      </c>
      <c r="I739" s="246"/>
      <c r="J739" s="242"/>
      <c r="K739" s="242"/>
      <c r="L739" s="247"/>
      <c r="M739" s="248"/>
      <c r="N739" s="249"/>
      <c r="O739" s="249"/>
      <c r="P739" s="249"/>
      <c r="Q739" s="249"/>
      <c r="R739" s="249"/>
      <c r="S739" s="249"/>
      <c r="T739" s="250"/>
      <c r="U739" s="14"/>
      <c r="V739" s="14"/>
      <c r="W739" s="14"/>
      <c r="X739" s="14"/>
      <c r="Y739" s="14"/>
      <c r="Z739" s="14"/>
      <c r="AA739" s="14"/>
      <c r="AB739" s="14"/>
      <c r="AC739" s="14"/>
      <c r="AD739" s="14"/>
      <c r="AE739" s="14"/>
      <c r="AT739" s="251" t="s">
        <v>191</v>
      </c>
      <c r="AU739" s="251" t="s">
        <v>81</v>
      </c>
      <c r="AV739" s="14" t="s">
        <v>81</v>
      </c>
      <c r="AW739" s="14" t="s">
        <v>33</v>
      </c>
      <c r="AX739" s="14" t="s">
        <v>72</v>
      </c>
      <c r="AY739" s="251" t="s">
        <v>116</v>
      </c>
    </row>
    <row r="740" s="14" customFormat="1">
      <c r="A740" s="14"/>
      <c r="B740" s="241"/>
      <c r="C740" s="242"/>
      <c r="D740" s="229" t="s">
        <v>191</v>
      </c>
      <c r="E740" s="243" t="s">
        <v>19</v>
      </c>
      <c r="F740" s="244" t="s">
        <v>1126</v>
      </c>
      <c r="G740" s="242"/>
      <c r="H740" s="245">
        <v>-4.4400000000000004</v>
      </c>
      <c r="I740" s="246"/>
      <c r="J740" s="242"/>
      <c r="K740" s="242"/>
      <c r="L740" s="247"/>
      <c r="M740" s="248"/>
      <c r="N740" s="249"/>
      <c r="O740" s="249"/>
      <c r="P740" s="249"/>
      <c r="Q740" s="249"/>
      <c r="R740" s="249"/>
      <c r="S740" s="249"/>
      <c r="T740" s="250"/>
      <c r="U740" s="14"/>
      <c r="V740" s="14"/>
      <c r="W740" s="14"/>
      <c r="X740" s="14"/>
      <c r="Y740" s="14"/>
      <c r="Z740" s="14"/>
      <c r="AA740" s="14"/>
      <c r="AB740" s="14"/>
      <c r="AC740" s="14"/>
      <c r="AD740" s="14"/>
      <c r="AE740" s="14"/>
      <c r="AT740" s="251" t="s">
        <v>191</v>
      </c>
      <c r="AU740" s="251" t="s">
        <v>81</v>
      </c>
      <c r="AV740" s="14" t="s">
        <v>81</v>
      </c>
      <c r="AW740" s="14" t="s">
        <v>33</v>
      </c>
      <c r="AX740" s="14" t="s">
        <v>72</v>
      </c>
      <c r="AY740" s="251" t="s">
        <v>116</v>
      </c>
    </row>
    <row r="741" s="14" customFormat="1">
      <c r="A741" s="14"/>
      <c r="B741" s="241"/>
      <c r="C741" s="242"/>
      <c r="D741" s="229" t="s">
        <v>191</v>
      </c>
      <c r="E741" s="243" t="s">
        <v>19</v>
      </c>
      <c r="F741" s="244" t="s">
        <v>422</v>
      </c>
      <c r="G741" s="242"/>
      <c r="H741" s="245">
        <v>-1.3879999999999999</v>
      </c>
      <c r="I741" s="246"/>
      <c r="J741" s="242"/>
      <c r="K741" s="242"/>
      <c r="L741" s="247"/>
      <c r="M741" s="248"/>
      <c r="N741" s="249"/>
      <c r="O741" s="249"/>
      <c r="P741" s="249"/>
      <c r="Q741" s="249"/>
      <c r="R741" s="249"/>
      <c r="S741" s="249"/>
      <c r="T741" s="250"/>
      <c r="U741" s="14"/>
      <c r="V741" s="14"/>
      <c r="W741" s="14"/>
      <c r="X741" s="14"/>
      <c r="Y741" s="14"/>
      <c r="Z741" s="14"/>
      <c r="AA741" s="14"/>
      <c r="AB741" s="14"/>
      <c r="AC741" s="14"/>
      <c r="AD741" s="14"/>
      <c r="AE741" s="14"/>
      <c r="AT741" s="251" t="s">
        <v>191</v>
      </c>
      <c r="AU741" s="251" t="s">
        <v>81</v>
      </c>
      <c r="AV741" s="14" t="s">
        <v>81</v>
      </c>
      <c r="AW741" s="14" t="s">
        <v>33</v>
      </c>
      <c r="AX741" s="14" t="s">
        <v>72</v>
      </c>
      <c r="AY741" s="251" t="s">
        <v>116</v>
      </c>
    </row>
    <row r="742" s="14" customFormat="1">
      <c r="A742" s="14"/>
      <c r="B742" s="241"/>
      <c r="C742" s="242"/>
      <c r="D742" s="229" t="s">
        <v>191</v>
      </c>
      <c r="E742" s="243" t="s">
        <v>19</v>
      </c>
      <c r="F742" s="244" t="s">
        <v>1127</v>
      </c>
      <c r="G742" s="242"/>
      <c r="H742" s="245">
        <v>-2.1499999999999999</v>
      </c>
      <c r="I742" s="246"/>
      <c r="J742" s="242"/>
      <c r="K742" s="242"/>
      <c r="L742" s="247"/>
      <c r="M742" s="248"/>
      <c r="N742" s="249"/>
      <c r="O742" s="249"/>
      <c r="P742" s="249"/>
      <c r="Q742" s="249"/>
      <c r="R742" s="249"/>
      <c r="S742" s="249"/>
      <c r="T742" s="250"/>
      <c r="U742" s="14"/>
      <c r="V742" s="14"/>
      <c r="W742" s="14"/>
      <c r="X742" s="14"/>
      <c r="Y742" s="14"/>
      <c r="Z742" s="14"/>
      <c r="AA742" s="14"/>
      <c r="AB742" s="14"/>
      <c r="AC742" s="14"/>
      <c r="AD742" s="14"/>
      <c r="AE742" s="14"/>
      <c r="AT742" s="251" t="s">
        <v>191</v>
      </c>
      <c r="AU742" s="251" t="s">
        <v>81</v>
      </c>
      <c r="AV742" s="14" t="s">
        <v>81</v>
      </c>
      <c r="AW742" s="14" t="s">
        <v>33</v>
      </c>
      <c r="AX742" s="14" t="s">
        <v>72</v>
      </c>
      <c r="AY742" s="251" t="s">
        <v>116</v>
      </c>
    </row>
    <row r="743" s="14" customFormat="1">
      <c r="A743" s="14"/>
      <c r="B743" s="241"/>
      <c r="C743" s="242"/>
      <c r="D743" s="229" t="s">
        <v>191</v>
      </c>
      <c r="E743" s="243" t="s">
        <v>19</v>
      </c>
      <c r="F743" s="244" t="s">
        <v>421</v>
      </c>
      <c r="G743" s="242"/>
      <c r="H743" s="245">
        <v>-2.52</v>
      </c>
      <c r="I743" s="246"/>
      <c r="J743" s="242"/>
      <c r="K743" s="242"/>
      <c r="L743" s="247"/>
      <c r="M743" s="248"/>
      <c r="N743" s="249"/>
      <c r="O743" s="249"/>
      <c r="P743" s="249"/>
      <c r="Q743" s="249"/>
      <c r="R743" s="249"/>
      <c r="S743" s="249"/>
      <c r="T743" s="250"/>
      <c r="U743" s="14"/>
      <c r="V743" s="14"/>
      <c r="W743" s="14"/>
      <c r="X743" s="14"/>
      <c r="Y743" s="14"/>
      <c r="Z743" s="14"/>
      <c r="AA743" s="14"/>
      <c r="AB743" s="14"/>
      <c r="AC743" s="14"/>
      <c r="AD743" s="14"/>
      <c r="AE743" s="14"/>
      <c r="AT743" s="251" t="s">
        <v>191</v>
      </c>
      <c r="AU743" s="251" t="s">
        <v>81</v>
      </c>
      <c r="AV743" s="14" t="s">
        <v>81</v>
      </c>
      <c r="AW743" s="14" t="s">
        <v>33</v>
      </c>
      <c r="AX743" s="14" t="s">
        <v>72</v>
      </c>
      <c r="AY743" s="251" t="s">
        <v>116</v>
      </c>
    </row>
    <row r="744" s="14" customFormat="1">
      <c r="A744" s="14"/>
      <c r="B744" s="241"/>
      <c r="C744" s="242"/>
      <c r="D744" s="229" t="s">
        <v>191</v>
      </c>
      <c r="E744" s="243" t="s">
        <v>19</v>
      </c>
      <c r="F744" s="244" t="s">
        <v>1128</v>
      </c>
      <c r="G744" s="242"/>
      <c r="H744" s="245">
        <v>-0.90000000000000002</v>
      </c>
      <c r="I744" s="246"/>
      <c r="J744" s="242"/>
      <c r="K744" s="242"/>
      <c r="L744" s="247"/>
      <c r="M744" s="248"/>
      <c r="N744" s="249"/>
      <c r="O744" s="249"/>
      <c r="P744" s="249"/>
      <c r="Q744" s="249"/>
      <c r="R744" s="249"/>
      <c r="S744" s="249"/>
      <c r="T744" s="250"/>
      <c r="U744" s="14"/>
      <c r="V744" s="14"/>
      <c r="W744" s="14"/>
      <c r="X744" s="14"/>
      <c r="Y744" s="14"/>
      <c r="Z744" s="14"/>
      <c r="AA744" s="14"/>
      <c r="AB744" s="14"/>
      <c r="AC744" s="14"/>
      <c r="AD744" s="14"/>
      <c r="AE744" s="14"/>
      <c r="AT744" s="251" t="s">
        <v>191</v>
      </c>
      <c r="AU744" s="251" t="s">
        <v>81</v>
      </c>
      <c r="AV744" s="14" t="s">
        <v>81</v>
      </c>
      <c r="AW744" s="14" t="s">
        <v>33</v>
      </c>
      <c r="AX744" s="14" t="s">
        <v>72</v>
      </c>
      <c r="AY744" s="251" t="s">
        <v>116</v>
      </c>
    </row>
    <row r="745" s="14" customFormat="1">
      <c r="A745" s="14"/>
      <c r="B745" s="241"/>
      <c r="C745" s="242"/>
      <c r="D745" s="229" t="s">
        <v>191</v>
      </c>
      <c r="E745" s="243" t="s">
        <v>19</v>
      </c>
      <c r="F745" s="244" t="s">
        <v>1129</v>
      </c>
      <c r="G745" s="242"/>
      <c r="H745" s="245">
        <v>-0.93600000000000005</v>
      </c>
      <c r="I745" s="246"/>
      <c r="J745" s="242"/>
      <c r="K745" s="242"/>
      <c r="L745" s="247"/>
      <c r="M745" s="248"/>
      <c r="N745" s="249"/>
      <c r="O745" s="249"/>
      <c r="P745" s="249"/>
      <c r="Q745" s="249"/>
      <c r="R745" s="249"/>
      <c r="S745" s="249"/>
      <c r="T745" s="250"/>
      <c r="U745" s="14"/>
      <c r="V745" s="14"/>
      <c r="W745" s="14"/>
      <c r="X745" s="14"/>
      <c r="Y745" s="14"/>
      <c r="Z745" s="14"/>
      <c r="AA745" s="14"/>
      <c r="AB745" s="14"/>
      <c r="AC745" s="14"/>
      <c r="AD745" s="14"/>
      <c r="AE745" s="14"/>
      <c r="AT745" s="251" t="s">
        <v>191</v>
      </c>
      <c r="AU745" s="251" t="s">
        <v>81</v>
      </c>
      <c r="AV745" s="14" t="s">
        <v>81</v>
      </c>
      <c r="AW745" s="14" t="s">
        <v>33</v>
      </c>
      <c r="AX745" s="14" t="s">
        <v>72</v>
      </c>
      <c r="AY745" s="251" t="s">
        <v>116</v>
      </c>
    </row>
    <row r="746" s="14" customFormat="1">
      <c r="A746" s="14"/>
      <c r="B746" s="241"/>
      <c r="C746" s="242"/>
      <c r="D746" s="229" t="s">
        <v>191</v>
      </c>
      <c r="E746" s="243" t="s">
        <v>19</v>
      </c>
      <c r="F746" s="244" t="s">
        <v>1130</v>
      </c>
      <c r="G746" s="242"/>
      <c r="H746" s="245">
        <v>-1.54</v>
      </c>
      <c r="I746" s="246"/>
      <c r="J746" s="242"/>
      <c r="K746" s="242"/>
      <c r="L746" s="247"/>
      <c r="M746" s="248"/>
      <c r="N746" s="249"/>
      <c r="O746" s="249"/>
      <c r="P746" s="249"/>
      <c r="Q746" s="249"/>
      <c r="R746" s="249"/>
      <c r="S746" s="249"/>
      <c r="T746" s="250"/>
      <c r="U746" s="14"/>
      <c r="V746" s="14"/>
      <c r="W746" s="14"/>
      <c r="X746" s="14"/>
      <c r="Y746" s="14"/>
      <c r="Z746" s="14"/>
      <c r="AA746" s="14"/>
      <c r="AB746" s="14"/>
      <c r="AC746" s="14"/>
      <c r="AD746" s="14"/>
      <c r="AE746" s="14"/>
      <c r="AT746" s="251" t="s">
        <v>191</v>
      </c>
      <c r="AU746" s="251" t="s">
        <v>81</v>
      </c>
      <c r="AV746" s="14" t="s">
        <v>81</v>
      </c>
      <c r="AW746" s="14" t="s">
        <v>33</v>
      </c>
      <c r="AX746" s="14" t="s">
        <v>72</v>
      </c>
      <c r="AY746" s="251" t="s">
        <v>116</v>
      </c>
    </row>
    <row r="747" s="14" customFormat="1">
      <c r="A747" s="14"/>
      <c r="B747" s="241"/>
      <c r="C747" s="242"/>
      <c r="D747" s="229" t="s">
        <v>191</v>
      </c>
      <c r="E747" s="243" t="s">
        <v>19</v>
      </c>
      <c r="F747" s="244" t="s">
        <v>423</v>
      </c>
      <c r="G747" s="242"/>
      <c r="H747" s="245">
        <v>-2.1000000000000001</v>
      </c>
      <c r="I747" s="246"/>
      <c r="J747" s="242"/>
      <c r="K747" s="242"/>
      <c r="L747" s="247"/>
      <c r="M747" s="248"/>
      <c r="N747" s="249"/>
      <c r="O747" s="249"/>
      <c r="P747" s="249"/>
      <c r="Q747" s="249"/>
      <c r="R747" s="249"/>
      <c r="S747" s="249"/>
      <c r="T747" s="250"/>
      <c r="U747" s="14"/>
      <c r="V747" s="14"/>
      <c r="W747" s="14"/>
      <c r="X747" s="14"/>
      <c r="Y747" s="14"/>
      <c r="Z747" s="14"/>
      <c r="AA747" s="14"/>
      <c r="AB747" s="14"/>
      <c r="AC747" s="14"/>
      <c r="AD747" s="14"/>
      <c r="AE747" s="14"/>
      <c r="AT747" s="251" t="s">
        <v>191</v>
      </c>
      <c r="AU747" s="251" t="s">
        <v>81</v>
      </c>
      <c r="AV747" s="14" t="s">
        <v>81</v>
      </c>
      <c r="AW747" s="14" t="s">
        <v>33</v>
      </c>
      <c r="AX747" s="14" t="s">
        <v>72</v>
      </c>
      <c r="AY747" s="251" t="s">
        <v>116</v>
      </c>
    </row>
    <row r="748" s="14" customFormat="1">
      <c r="A748" s="14"/>
      <c r="B748" s="241"/>
      <c r="C748" s="242"/>
      <c r="D748" s="229" t="s">
        <v>191</v>
      </c>
      <c r="E748" s="243" t="s">
        <v>19</v>
      </c>
      <c r="F748" s="244" t="s">
        <v>1131</v>
      </c>
      <c r="G748" s="242"/>
      <c r="H748" s="245">
        <v>-2.2799999999999998</v>
      </c>
      <c r="I748" s="246"/>
      <c r="J748" s="242"/>
      <c r="K748" s="242"/>
      <c r="L748" s="247"/>
      <c r="M748" s="248"/>
      <c r="N748" s="249"/>
      <c r="O748" s="249"/>
      <c r="P748" s="249"/>
      <c r="Q748" s="249"/>
      <c r="R748" s="249"/>
      <c r="S748" s="249"/>
      <c r="T748" s="250"/>
      <c r="U748" s="14"/>
      <c r="V748" s="14"/>
      <c r="W748" s="14"/>
      <c r="X748" s="14"/>
      <c r="Y748" s="14"/>
      <c r="Z748" s="14"/>
      <c r="AA748" s="14"/>
      <c r="AB748" s="14"/>
      <c r="AC748" s="14"/>
      <c r="AD748" s="14"/>
      <c r="AE748" s="14"/>
      <c r="AT748" s="251" t="s">
        <v>191</v>
      </c>
      <c r="AU748" s="251" t="s">
        <v>81</v>
      </c>
      <c r="AV748" s="14" t="s">
        <v>81</v>
      </c>
      <c r="AW748" s="14" t="s">
        <v>33</v>
      </c>
      <c r="AX748" s="14" t="s">
        <v>72</v>
      </c>
      <c r="AY748" s="251" t="s">
        <v>116</v>
      </c>
    </row>
    <row r="749" s="14" customFormat="1">
      <c r="A749" s="14"/>
      <c r="B749" s="241"/>
      <c r="C749" s="242"/>
      <c r="D749" s="229" t="s">
        <v>191</v>
      </c>
      <c r="E749" s="243" t="s">
        <v>19</v>
      </c>
      <c r="F749" s="244" t="s">
        <v>1132</v>
      </c>
      <c r="G749" s="242"/>
      <c r="H749" s="245">
        <v>4.2460000000000004</v>
      </c>
      <c r="I749" s="246"/>
      <c r="J749" s="242"/>
      <c r="K749" s="242"/>
      <c r="L749" s="247"/>
      <c r="M749" s="248"/>
      <c r="N749" s="249"/>
      <c r="O749" s="249"/>
      <c r="P749" s="249"/>
      <c r="Q749" s="249"/>
      <c r="R749" s="249"/>
      <c r="S749" s="249"/>
      <c r="T749" s="250"/>
      <c r="U749" s="14"/>
      <c r="V749" s="14"/>
      <c r="W749" s="14"/>
      <c r="X749" s="14"/>
      <c r="Y749" s="14"/>
      <c r="Z749" s="14"/>
      <c r="AA749" s="14"/>
      <c r="AB749" s="14"/>
      <c r="AC749" s="14"/>
      <c r="AD749" s="14"/>
      <c r="AE749" s="14"/>
      <c r="AT749" s="251" t="s">
        <v>191</v>
      </c>
      <c r="AU749" s="251" t="s">
        <v>81</v>
      </c>
      <c r="AV749" s="14" t="s">
        <v>81</v>
      </c>
      <c r="AW749" s="14" t="s">
        <v>33</v>
      </c>
      <c r="AX749" s="14" t="s">
        <v>72</v>
      </c>
      <c r="AY749" s="251" t="s">
        <v>116</v>
      </c>
    </row>
    <row r="750" s="14" customFormat="1">
      <c r="A750" s="14"/>
      <c r="B750" s="241"/>
      <c r="C750" s="242"/>
      <c r="D750" s="229" t="s">
        <v>191</v>
      </c>
      <c r="E750" s="243" t="s">
        <v>19</v>
      </c>
      <c r="F750" s="244" t="s">
        <v>1133</v>
      </c>
      <c r="G750" s="242"/>
      <c r="H750" s="245">
        <v>27.195</v>
      </c>
      <c r="I750" s="246"/>
      <c r="J750" s="242"/>
      <c r="K750" s="242"/>
      <c r="L750" s="247"/>
      <c r="M750" s="248"/>
      <c r="N750" s="249"/>
      <c r="O750" s="249"/>
      <c r="P750" s="249"/>
      <c r="Q750" s="249"/>
      <c r="R750" s="249"/>
      <c r="S750" s="249"/>
      <c r="T750" s="250"/>
      <c r="U750" s="14"/>
      <c r="V750" s="14"/>
      <c r="W750" s="14"/>
      <c r="X750" s="14"/>
      <c r="Y750" s="14"/>
      <c r="Z750" s="14"/>
      <c r="AA750" s="14"/>
      <c r="AB750" s="14"/>
      <c r="AC750" s="14"/>
      <c r="AD750" s="14"/>
      <c r="AE750" s="14"/>
      <c r="AT750" s="251" t="s">
        <v>191</v>
      </c>
      <c r="AU750" s="251" t="s">
        <v>81</v>
      </c>
      <c r="AV750" s="14" t="s">
        <v>81</v>
      </c>
      <c r="AW750" s="14" t="s">
        <v>33</v>
      </c>
      <c r="AX750" s="14" t="s">
        <v>72</v>
      </c>
      <c r="AY750" s="251" t="s">
        <v>116</v>
      </c>
    </row>
    <row r="751" s="14" customFormat="1">
      <c r="A751" s="14"/>
      <c r="B751" s="241"/>
      <c r="C751" s="242"/>
      <c r="D751" s="229" t="s">
        <v>191</v>
      </c>
      <c r="E751" s="243" t="s">
        <v>19</v>
      </c>
      <c r="F751" s="244" t="s">
        <v>1134</v>
      </c>
      <c r="G751" s="242"/>
      <c r="H751" s="245">
        <v>5.7329999999999997</v>
      </c>
      <c r="I751" s="246"/>
      <c r="J751" s="242"/>
      <c r="K751" s="242"/>
      <c r="L751" s="247"/>
      <c r="M751" s="248"/>
      <c r="N751" s="249"/>
      <c r="O751" s="249"/>
      <c r="P751" s="249"/>
      <c r="Q751" s="249"/>
      <c r="R751" s="249"/>
      <c r="S751" s="249"/>
      <c r="T751" s="250"/>
      <c r="U751" s="14"/>
      <c r="V751" s="14"/>
      <c r="W751" s="14"/>
      <c r="X751" s="14"/>
      <c r="Y751" s="14"/>
      <c r="Z751" s="14"/>
      <c r="AA751" s="14"/>
      <c r="AB751" s="14"/>
      <c r="AC751" s="14"/>
      <c r="AD751" s="14"/>
      <c r="AE751" s="14"/>
      <c r="AT751" s="251" t="s">
        <v>191</v>
      </c>
      <c r="AU751" s="251" t="s">
        <v>81</v>
      </c>
      <c r="AV751" s="14" t="s">
        <v>81</v>
      </c>
      <c r="AW751" s="14" t="s">
        <v>33</v>
      </c>
      <c r="AX751" s="14" t="s">
        <v>72</v>
      </c>
      <c r="AY751" s="251" t="s">
        <v>116</v>
      </c>
    </row>
    <row r="752" s="14" customFormat="1">
      <c r="A752" s="14"/>
      <c r="B752" s="241"/>
      <c r="C752" s="242"/>
      <c r="D752" s="229" t="s">
        <v>191</v>
      </c>
      <c r="E752" s="243" t="s">
        <v>19</v>
      </c>
      <c r="F752" s="244" t="s">
        <v>1135</v>
      </c>
      <c r="G752" s="242"/>
      <c r="H752" s="245">
        <v>8.1199999999999992</v>
      </c>
      <c r="I752" s="246"/>
      <c r="J752" s="242"/>
      <c r="K752" s="242"/>
      <c r="L752" s="247"/>
      <c r="M752" s="248"/>
      <c r="N752" s="249"/>
      <c r="O752" s="249"/>
      <c r="P752" s="249"/>
      <c r="Q752" s="249"/>
      <c r="R752" s="249"/>
      <c r="S752" s="249"/>
      <c r="T752" s="250"/>
      <c r="U752" s="14"/>
      <c r="V752" s="14"/>
      <c r="W752" s="14"/>
      <c r="X752" s="14"/>
      <c r="Y752" s="14"/>
      <c r="Z752" s="14"/>
      <c r="AA752" s="14"/>
      <c r="AB752" s="14"/>
      <c r="AC752" s="14"/>
      <c r="AD752" s="14"/>
      <c r="AE752" s="14"/>
      <c r="AT752" s="251" t="s">
        <v>191</v>
      </c>
      <c r="AU752" s="251" t="s">
        <v>81</v>
      </c>
      <c r="AV752" s="14" t="s">
        <v>81</v>
      </c>
      <c r="AW752" s="14" t="s">
        <v>33</v>
      </c>
      <c r="AX752" s="14" t="s">
        <v>72</v>
      </c>
      <c r="AY752" s="251" t="s">
        <v>116</v>
      </c>
    </row>
    <row r="753" s="14" customFormat="1">
      <c r="A753" s="14"/>
      <c r="B753" s="241"/>
      <c r="C753" s="242"/>
      <c r="D753" s="229" t="s">
        <v>191</v>
      </c>
      <c r="E753" s="243" t="s">
        <v>19</v>
      </c>
      <c r="F753" s="244" t="s">
        <v>1136</v>
      </c>
      <c r="G753" s="242"/>
      <c r="H753" s="245">
        <v>10.44</v>
      </c>
      <c r="I753" s="246"/>
      <c r="J753" s="242"/>
      <c r="K753" s="242"/>
      <c r="L753" s="247"/>
      <c r="M753" s="248"/>
      <c r="N753" s="249"/>
      <c r="O753" s="249"/>
      <c r="P753" s="249"/>
      <c r="Q753" s="249"/>
      <c r="R753" s="249"/>
      <c r="S753" s="249"/>
      <c r="T753" s="250"/>
      <c r="U753" s="14"/>
      <c r="V753" s="14"/>
      <c r="W753" s="14"/>
      <c r="X753" s="14"/>
      <c r="Y753" s="14"/>
      <c r="Z753" s="14"/>
      <c r="AA753" s="14"/>
      <c r="AB753" s="14"/>
      <c r="AC753" s="14"/>
      <c r="AD753" s="14"/>
      <c r="AE753" s="14"/>
      <c r="AT753" s="251" t="s">
        <v>191</v>
      </c>
      <c r="AU753" s="251" t="s">
        <v>81</v>
      </c>
      <c r="AV753" s="14" t="s">
        <v>81</v>
      </c>
      <c r="AW753" s="14" t="s">
        <v>33</v>
      </c>
      <c r="AX753" s="14" t="s">
        <v>72</v>
      </c>
      <c r="AY753" s="251" t="s">
        <v>116</v>
      </c>
    </row>
    <row r="754" s="14" customFormat="1">
      <c r="A754" s="14"/>
      <c r="B754" s="241"/>
      <c r="C754" s="242"/>
      <c r="D754" s="229" t="s">
        <v>191</v>
      </c>
      <c r="E754" s="243" t="s">
        <v>19</v>
      </c>
      <c r="F754" s="244" t="s">
        <v>1137</v>
      </c>
      <c r="G754" s="242"/>
      <c r="H754" s="245">
        <v>9.2799999999999994</v>
      </c>
      <c r="I754" s="246"/>
      <c r="J754" s="242"/>
      <c r="K754" s="242"/>
      <c r="L754" s="247"/>
      <c r="M754" s="248"/>
      <c r="N754" s="249"/>
      <c r="O754" s="249"/>
      <c r="P754" s="249"/>
      <c r="Q754" s="249"/>
      <c r="R754" s="249"/>
      <c r="S754" s="249"/>
      <c r="T754" s="250"/>
      <c r="U754" s="14"/>
      <c r="V754" s="14"/>
      <c r="W754" s="14"/>
      <c r="X754" s="14"/>
      <c r="Y754" s="14"/>
      <c r="Z754" s="14"/>
      <c r="AA754" s="14"/>
      <c r="AB754" s="14"/>
      <c r="AC754" s="14"/>
      <c r="AD754" s="14"/>
      <c r="AE754" s="14"/>
      <c r="AT754" s="251" t="s">
        <v>191</v>
      </c>
      <c r="AU754" s="251" t="s">
        <v>81</v>
      </c>
      <c r="AV754" s="14" t="s">
        <v>81</v>
      </c>
      <c r="AW754" s="14" t="s">
        <v>33</v>
      </c>
      <c r="AX754" s="14" t="s">
        <v>72</v>
      </c>
      <c r="AY754" s="251" t="s">
        <v>116</v>
      </c>
    </row>
    <row r="755" s="14" customFormat="1">
      <c r="A755" s="14"/>
      <c r="B755" s="241"/>
      <c r="C755" s="242"/>
      <c r="D755" s="229" t="s">
        <v>191</v>
      </c>
      <c r="E755" s="243" t="s">
        <v>19</v>
      </c>
      <c r="F755" s="244" t="s">
        <v>1138</v>
      </c>
      <c r="G755" s="242"/>
      <c r="H755" s="245">
        <v>2.9399999999999999</v>
      </c>
      <c r="I755" s="246"/>
      <c r="J755" s="242"/>
      <c r="K755" s="242"/>
      <c r="L755" s="247"/>
      <c r="M755" s="248"/>
      <c r="N755" s="249"/>
      <c r="O755" s="249"/>
      <c r="P755" s="249"/>
      <c r="Q755" s="249"/>
      <c r="R755" s="249"/>
      <c r="S755" s="249"/>
      <c r="T755" s="250"/>
      <c r="U755" s="14"/>
      <c r="V755" s="14"/>
      <c r="W755" s="14"/>
      <c r="X755" s="14"/>
      <c r="Y755" s="14"/>
      <c r="Z755" s="14"/>
      <c r="AA755" s="14"/>
      <c r="AB755" s="14"/>
      <c r="AC755" s="14"/>
      <c r="AD755" s="14"/>
      <c r="AE755" s="14"/>
      <c r="AT755" s="251" t="s">
        <v>191</v>
      </c>
      <c r="AU755" s="251" t="s">
        <v>81</v>
      </c>
      <c r="AV755" s="14" t="s">
        <v>81</v>
      </c>
      <c r="AW755" s="14" t="s">
        <v>33</v>
      </c>
      <c r="AX755" s="14" t="s">
        <v>72</v>
      </c>
      <c r="AY755" s="251" t="s">
        <v>116</v>
      </c>
    </row>
    <row r="756" s="14" customFormat="1">
      <c r="A756" s="14"/>
      <c r="B756" s="241"/>
      <c r="C756" s="242"/>
      <c r="D756" s="229" t="s">
        <v>191</v>
      </c>
      <c r="E756" s="243" t="s">
        <v>19</v>
      </c>
      <c r="F756" s="244" t="s">
        <v>1139</v>
      </c>
      <c r="G756" s="242"/>
      <c r="H756" s="245">
        <v>1</v>
      </c>
      <c r="I756" s="246"/>
      <c r="J756" s="242"/>
      <c r="K756" s="242"/>
      <c r="L756" s="247"/>
      <c r="M756" s="248"/>
      <c r="N756" s="249"/>
      <c r="O756" s="249"/>
      <c r="P756" s="249"/>
      <c r="Q756" s="249"/>
      <c r="R756" s="249"/>
      <c r="S756" s="249"/>
      <c r="T756" s="250"/>
      <c r="U756" s="14"/>
      <c r="V756" s="14"/>
      <c r="W756" s="14"/>
      <c r="X756" s="14"/>
      <c r="Y756" s="14"/>
      <c r="Z756" s="14"/>
      <c r="AA756" s="14"/>
      <c r="AB756" s="14"/>
      <c r="AC756" s="14"/>
      <c r="AD756" s="14"/>
      <c r="AE756" s="14"/>
      <c r="AT756" s="251" t="s">
        <v>191</v>
      </c>
      <c r="AU756" s="251" t="s">
        <v>81</v>
      </c>
      <c r="AV756" s="14" t="s">
        <v>81</v>
      </c>
      <c r="AW756" s="14" t="s">
        <v>33</v>
      </c>
      <c r="AX756" s="14" t="s">
        <v>72</v>
      </c>
      <c r="AY756" s="251" t="s">
        <v>116</v>
      </c>
    </row>
    <row r="757" s="14" customFormat="1">
      <c r="A757" s="14"/>
      <c r="B757" s="241"/>
      <c r="C757" s="242"/>
      <c r="D757" s="229" t="s">
        <v>191</v>
      </c>
      <c r="E757" s="243" t="s">
        <v>19</v>
      </c>
      <c r="F757" s="244" t="s">
        <v>1140</v>
      </c>
      <c r="G757" s="242"/>
      <c r="H757" s="245">
        <v>1.9319999999999999</v>
      </c>
      <c r="I757" s="246"/>
      <c r="J757" s="242"/>
      <c r="K757" s="242"/>
      <c r="L757" s="247"/>
      <c r="M757" s="248"/>
      <c r="N757" s="249"/>
      <c r="O757" s="249"/>
      <c r="P757" s="249"/>
      <c r="Q757" s="249"/>
      <c r="R757" s="249"/>
      <c r="S757" s="249"/>
      <c r="T757" s="250"/>
      <c r="U757" s="14"/>
      <c r="V757" s="14"/>
      <c r="W757" s="14"/>
      <c r="X757" s="14"/>
      <c r="Y757" s="14"/>
      <c r="Z757" s="14"/>
      <c r="AA757" s="14"/>
      <c r="AB757" s="14"/>
      <c r="AC757" s="14"/>
      <c r="AD757" s="14"/>
      <c r="AE757" s="14"/>
      <c r="AT757" s="251" t="s">
        <v>191</v>
      </c>
      <c r="AU757" s="251" t="s">
        <v>81</v>
      </c>
      <c r="AV757" s="14" t="s">
        <v>81</v>
      </c>
      <c r="AW757" s="14" t="s">
        <v>33</v>
      </c>
      <c r="AX757" s="14" t="s">
        <v>72</v>
      </c>
      <c r="AY757" s="251" t="s">
        <v>116</v>
      </c>
    </row>
    <row r="758" s="14" customFormat="1">
      <c r="A758" s="14"/>
      <c r="B758" s="241"/>
      <c r="C758" s="242"/>
      <c r="D758" s="229" t="s">
        <v>191</v>
      </c>
      <c r="E758" s="243" t="s">
        <v>19</v>
      </c>
      <c r="F758" s="244" t="s">
        <v>1141</v>
      </c>
      <c r="G758" s="242"/>
      <c r="H758" s="245">
        <v>2.3860000000000001</v>
      </c>
      <c r="I758" s="246"/>
      <c r="J758" s="242"/>
      <c r="K758" s="242"/>
      <c r="L758" s="247"/>
      <c r="M758" s="248"/>
      <c r="N758" s="249"/>
      <c r="O758" s="249"/>
      <c r="P758" s="249"/>
      <c r="Q758" s="249"/>
      <c r="R758" s="249"/>
      <c r="S758" s="249"/>
      <c r="T758" s="250"/>
      <c r="U758" s="14"/>
      <c r="V758" s="14"/>
      <c r="W758" s="14"/>
      <c r="X758" s="14"/>
      <c r="Y758" s="14"/>
      <c r="Z758" s="14"/>
      <c r="AA758" s="14"/>
      <c r="AB758" s="14"/>
      <c r="AC758" s="14"/>
      <c r="AD758" s="14"/>
      <c r="AE758" s="14"/>
      <c r="AT758" s="251" t="s">
        <v>191</v>
      </c>
      <c r="AU758" s="251" t="s">
        <v>81</v>
      </c>
      <c r="AV758" s="14" t="s">
        <v>81</v>
      </c>
      <c r="AW758" s="14" t="s">
        <v>33</v>
      </c>
      <c r="AX758" s="14" t="s">
        <v>72</v>
      </c>
      <c r="AY758" s="251" t="s">
        <v>116</v>
      </c>
    </row>
    <row r="759" s="14" customFormat="1">
      <c r="A759" s="14"/>
      <c r="B759" s="241"/>
      <c r="C759" s="242"/>
      <c r="D759" s="229" t="s">
        <v>191</v>
      </c>
      <c r="E759" s="243" t="s">
        <v>19</v>
      </c>
      <c r="F759" s="244" t="s">
        <v>1142</v>
      </c>
      <c r="G759" s="242"/>
      <c r="H759" s="245">
        <v>2</v>
      </c>
      <c r="I759" s="246"/>
      <c r="J759" s="242"/>
      <c r="K759" s="242"/>
      <c r="L759" s="247"/>
      <c r="M759" s="248"/>
      <c r="N759" s="249"/>
      <c r="O759" s="249"/>
      <c r="P759" s="249"/>
      <c r="Q759" s="249"/>
      <c r="R759" s="249"/>
      <c r="S759" s="249"/>
      <c r="T759" s="250"/>
      <c r="U759" s="14"/>
      <c r="V759" s="14"/>
      <c r="W759" s="14"/>
      <c r="X759" s="14"/>
      <c r="Y759" s="14"/>
      <c r="Z759" s="14"/>
      <c r="AA759" s="14"/>
      <c r="AB759" s="14"/>
      <c r="AC759" s="14"/>
      <c r="AD759" s="14"/>
      <c r="AE759" s="14"/>
      <c r="AT759" s="251" t="s">
        <v>191</v>
      </c>
      <c r="AU759" s="251" t="s">
        <v>81</v>
      </c>
      <c r="AV759" s="14" t="s">
        <v>81</v>
      </c>
      <c r="AW759" s="14" t="s">
        <v>33</v>
      </c>
      <c r="AX759" s="14" t="s">
        <v>72</v>
      </c>
      <c r="AY759" s="251" t="s">
        <v>116</v>
      </c>
    </row>
    <row r="760" s="14" customFormat="1">
      <c r="A760" s="14"/>
      <c r="B760" s="241"/>
      <c r="C760" s="242"/>
      <c r="D760" s="229" t="s">
        <v>191</v>
      </c>
      <c r="E760" s="243" t="s">
        <v>19</v>
      </c>
      <c r="F760" s="244" t="s">
        <v>1143</v>
      </c>
      <c r="G760" s="242"/>
      <c r="H760" s="245">
        <v>2.6749999999999998</v>
      </c>
      <c r="I760" s="246"/>
      <c r="J760" s="242"/>
      <c r="K760" s="242"/>
      <c r="L760" s="247"/>
      <c r="M760" s="248"/>
      <c r="N760" s="249"/>
      <c r="O760" s="249"/>
      <c r="P760" s="249"/>
      <c r="Q760" s="249"/>
      <c r="R760" s="249"/>
      <c r="S760" s="249"/>
      <c r="T760" s="250"/>
      <c r="U760" s="14"/>
      <c r="V760" s="14"/>
      <c r="W760" s="14"/>
      <c r="X760" s="14"/>
      <c r="Y760" s="14"/>
      <c r="Z760" s="14"/>
      <c r="AA760" s="14"/>
      <c r="AB760" s="14"/>
      <c r="AC760" s="14"/>
      <c r="AD760" s="14"/>
      <c r="AE760" s="14"/>
      <c r="AT760" s="251" t="s">
        <v>191</v>
      </c>
      <c r="AU760" s="251" t="s">
        <v>81</v>
      </c>
      <c r="AV760" s="14" t="s">
        <v>81</v>
      </c>
      <c r="AW760" s="14" t="s">
        <v>33</v>
      </c>
      <c r="AX760" s="14" t="s">
        <v>72</v>
      </c>
      <c r="AY760" s="251" t="s">
        <v>116</v>
      </c>
    </row>
    <row r="761" s="14" customFormat="1">
      <c r="A761" s="14"/>
      <c r="B761" s="241"/>
      <c r="C761" s="242"/>
      <c r="D761" s="229" t="s">
        <v>191</v>
      </c>
      <c r="E761" s="243" t="s">
        <v>19</v>
      </c>
      <c r="F761" s="244" t="s">
        <v>1144</v>
      </c>
      <c r="G761" s="242"/>
      <c r="H761" s="245">
        <v>3.9199999999999999</v>
      </c>
      <c r="I761" s="246"/>
      <c r="J761" s="242"/>
      <c r="K761" s="242"/>
      <c r="L761" s="247"/>
      <c r="M761" s="248"/>
      <c r="N761" s="249"/>
      <c r="O761" s="249"/>
      <c r="P761" s="249"/>
      <c r="Q761" s="249"/>
      <c r="R761" s="249"/>
      <c r="S761" s="249"/>
      <c r="T761" s="250"/>
      <c r="U761" s="14"/>
      <c r="V761" s="14"/>
      <c r="W761" s="14"/>
      <c r="X761" s="14"/>
      <c r="Y761" s="14"/>
      <c r="Z761" s="14"/>
      <c r="AA761" s="14"/>
      <c r="AB761" s="14"/>
      <c r="AC761" s="14"/>
      <c r="AD761" s="14"/>
      <c r="AE761" s="14"/>
      <c r="AT761" s="251" t="s">
        <v>191</v>
      </c>
      <c r="AU761" s="251" t="s">
        <v>81</v>
      </c>
      <c r="AV761" s="14" t="s">
        <v>81</v>
      </c>
      <c r="AW761" s="14" t="s">
        <v>33</v>
      </c>
      <c r="AX761" s="14" t="s">
        <v>72</v>
      </c>
      <c r="AY761" s="251" t="s">
        <v>116</v>
      </c>
    </row>
    <row r="762" s="14" customFormat="1">
      <c r="A762" s="14"/>
      <c r="B762" s="241"/>
      <c r="C762" s="242"/>
      <c r="D762" s="229" t="s">
        <v>191</v>
      </c>
      <c r="E762" s="243" t="s">
        <v>19</v>
      </c>
      <c r="F762" s="244" t="s">
        <v>1145</v>
      </c>
      <c r="G762" s="242"/>
      <c r="H762" s="245">
        <v>-34.200000000000003</v>
      </c>
      <c r="I762" s="246"/>
      <c r="J762" s="242"/>
      <c r="K762" s="242"/>
      <c r="L762" s="247"/>
      <c r="M762" s="248"/>
      <c r="N762" s="249"/>
      <c r="O762" s="249"/>
      <c r="P762" s="249"/>
      <c r="Q762" s="249"/>
      <c r="R762" s="249"/>
      <c r="S762" s="249"/>
      <c r="T762" s="250"/>
      <c r="U762" s="14"/>
      <c r="V762" s="14"/>
      <c r="W762" s="14"/>
      <c r="X762" s="14"/>
      <c r="Y762" s="14"/>
      <c r="Z762" s="14"/>
      <c r="AA762" s="14"/>
      <c r="AB762" s="14"/>
      <c r="AC762" s="14"/>
      <c r="AD762" s="14"/>
      <c r="AE762" s="14"/>
      <c r="AT762" s="251" t="s">
        <v>191</v>
      </c>
      <c r="AU762" s="251" t="s">
        <v>81</v>
      </c>
      <c r="AV762" s="14" t="s">
        <v>81</v>
      </c>
      <c r="AW762" s="14" t="s">
        <v>33</v>
      </c>
      <c r="AX762" s="14" t="s">
        <v>72</v>
      </c>
      <c r="AY762" s="251" t="s">
        <v>116</v>
      </c>
    </row>
    <row r="763" s="14" customFormat="1">
      <c r="A763" s="14"/>
      <c r="B763" s="241"/>
      <c r="C763" s="242"/>
      <c r="D763" s="229" t="s">
        <v>191</v>
      </c>
      <c r="E763" s="243" t="s">
        <v>19</v>
      </c>
      <c r="F763" s="244" t="s">
        <v>1146</v>
      </c>
      <c r="G763" s="242"/>
      <c r="H763" s="245">
        <v>3.8500000000000001</v>
      </c>
      <c r="I763" s="246"/>
      <c r="J763" s="242"/>
      <c r="K763" s="242"/>
      <c r="L763" s="247"/>
      <c r="M763" s="248"/>
      <c r="N763" s="249"/>
      <c r="O763" s="249"/>
      <c r="P763" s="249"/>
      <c r="Q763" s="249"/>
      <c r="R763" s="249"/>
      <c r="S763" s="249"/>
      <c r="T763" s="250"/>
      <c r="U763" s="14"/>
      <c r="V763" s="14"/>
      <c r="W763" s="14"/>
      <c r="X763" s="14"/>
      <c r="Y763" s="14"/>
      <c r="Z763" s="14"/>
      <c r="AA763" s="14"/>
      <c r="AB763" s="14"/>
      <c r="AC763" s="14"/>
      <c r="AD763" s="14"/>
      <c r="AE763" s="14"/>
      <c r="AT763" s="251" t="s">
        <v>191</v>
      </c>
      <c r="AU763" s="251" t="s">
        <v>81</v>
      </c>
      <c r="AV763" s="14" t="s">
        <v>81</v>
      </c>
      <c r="AW763" s="14" t="s">
        <v>33</v>
      </c>
      <c r="AX763" s="14" t="s">
        <v>72</v>
      </c>
      <c r="AY763" s="251" t="s">
        <v>116</v>
      </c>
    </row>
    <row r="764" s="14" customFormat="1">
      <c r="A764" s="14"/>
      <c r="B764" s="241"/>
      <c r="C764" s="242"/>
      <c r="D764" s="229" t="s">
        <v>191</v>
      </c>
      <c r="E764" s="243" t="s">
        <v>19</v>
      </c>
      <c r="F764" s="244" t="s">
        <v>1147</v>
      </c>
      <c r="G764" s="242"/>
      <c r="H764" s="245">
        <v>-4</v>
      </c>
      <c r="I764" s="246"/>
      <c r="J764" s="242"/>
      <c r="K764" s="242"/>
      <c r="L764" s="247"/>
      <c r="M764" s="248"/>
      <c r="N764" s="249"/>
      <c r="O764" s="249"/>
      <c r="P764" s="249"/>
      <c r="Q764" s="249"/>
      <c r="R764" s="249"/>
      <c r="S764" s="249"/>
      <c r="T764" s="250"/>
      <c r="U764" s="14"/>
      <c r="V764" s="14"/>
      <c r="W764" s="14"/>
      <c r="X764" s="14"/>
      <c r="Y764" s="14"/>
      <c r="Z764" s="14"/>
      <c r="AA764" s="14"/>
      <c r="AB764" s="14"/>
      <c r="AC764" s="14"/>
      <c r="AD764" s="14"/>
      <c r="AE764" s="14"/>
      <c r="AT764" s="251" t="s">
        <v>191</v>
      </c>
      <c r="AU764" s="251" t="s">
        <v>81</v>
      </c>
      <c r="AV764" s="14" t="s">
        <v>81</v>
      </c>
      <c r="AW764" s="14" t="s">
        <v>33</v>
      </c>
      <c r="AX764" s="14" t="s">
        <v>72</v>
      </c>
      <c r="AY764" s="251" t="s">
        <v>116</v>
      </c>
    </row>
    <row r="765" s="14" customFormat="1">
      <c r="A765" s="14"/>
      <c r="B765" s="241"/>
      <c r="C765" s="242"/>
      <c r="D765" s="229" t="s">
        <v>191</v>
      </c>
      <c r="E765" s="243" t="s">
        <v>19</v>
      </c>
      <c r="F765" s="244" t="s">
        <v>1148</v>
      </c>
      <c r="G765" s="242"/>
      <c r="H765" s="245">
        <v>2.2000000000000002</v>
      </c>
      <c r="I765" s="246"/>
      <c r="J765" s="242"/>
      <c r="K765" s="242"/>
      <c r="L765" s="247"/>
      <c r="M765" s="248"/>
      <c r="N765" s="249"/>
      <c r="O765" s="249"/>
      <c r="P765" s="249"/>
      <c r="Q765" s="249"/>
      <c r="R765" s="249"/>
      <c r="S765" s="249"/>
      <c r="T765" s="250"/>
      <c r="U765" s="14"/>
      <c r="V765" s="14"/>
      <c r="W765" s="14"/>
      <c r="X765" s="14"/>
      <c r="Y765" s="14"/>
      <c r="Z765" s="14"/>
      <c r="AA765" s="14"/>
      <c r="AB765" s="14"/>
      <c r="AC765" s="14"/>
      <c r="AD765" s="14"/>
      <c r="AE765" s="14"/>
      <c r="AT765" s="251" t="s">
        <v>191</v>
      </c>
      <c r="AU765" s="251" t="s">
        <v>81</v>
      </c>
      <c r="AV765" s="14" t="s">
        <v>81</v>
      </c>
      <c r="AW765" s="14" t="s">
        <v>33</v>
      </c>
      <c r="AX765" s="14" t="s">
        <v>72</v>
      </c>
      <c r="AY765" s="251" t="s">
        <v>116</v>
      </c>
    </row>
    <row r="766" s="14" customFormat="1">
      <c r="A766" s="14"/>
      <c r="B766" s="241"/>
      <c r="C766" s="242"/>
      <c r="D766" s="229" t="s">
        <v>191</v>
      </c>
      <c r="E766" s="243" t="s">
        <v>19</v>
      </c>
      <c r="F766" s="244" t="s">
        <v>1149</v>
      </c>
      <c r="G766" s="242"/>
      <c r="H766" s="245">
        <v>2.4300000000000002</v>
      </c>
      <c r="I766" s="246"/>
      <c r="J766" s="242"/>
      <c r="K766" s="242"/>
      <c r="L766" s="247"/>
      <c r="M766" s="248"/>
      <c r="N766" s="249"/>
      <c r="O766" s="249"/>
      <c r="P766" s="249"/>
      <c r="Q766" s="249"/>
      <c r="R766" s="249"/>
      <c r="S766" s="249"/>
      <c r="T766" s="250"/>
      <c r="U766" s="14"/>
      <c r="V766" s="14"/>
      <c r="W766" s="14"/>
      <c r="X766" s="14"/>
      <c r="Y766" s="14"/>
      <c r="Z766" s="14"/>
      <c r="AA766" s="14"/>
      <c r="AB766" s="14"/>
      <c r="AC766" s="14"/>
      <c r="AD766" s="14"/>
      <c r="AE766" s="14"/>
      <c r="AT766" s="251" t="s">
        <v>191</v>
      </c>
      <c r="AU766" s="251" t="s">
        <v>81</v>
      </c>
      <c r="AV766" s="14" t="s">
        <v>81</v>
      </c>
      <c r="AW766" s="14" t="s">
        <v>33</v>
      </c>
      <c r="AX766" s="14" t="s">
        <v>72</v>
      </c>
      <c r="AY766" s="251" t="s">
        <v>116</v>
      </c>
    </row>
    <row r="767" s="14" customFormat="1">
      <c r="A767" s="14"/>
      <c r="B767" s="241"/>
      <c r="C767" s="242"/>
      <c r="D767" s="229" t="s">
        <v>191</v>
      </c>
      <c r="E767" s="243" t="s">
        <v>19</v>
      </c>
      <c r="F767" s="244" t="s">
        <v>1150</v>
      </c>
      <c r="G767" s="242"/>
      <c r="H767" s="245">
        <v>-10.560000000000001</v>
      </c>
      <c r="I767" s="246"/>
      <c r="J767" s="242"/>
      <c r="K767" s="242"/>
      <c r="L767" s="247"/>
      <c r="M767" s="248"/>
      <c r="N767" s="249"/>
      <c r="O767" s="249"/>
      <c r="P767" s="249"/>
      <c r="Q767" s="249"/>
      <c r="R767" s="249"/>
      <c r="S767" s="249"/>
      <c r="T767" s="250"/>
      <c r="U767" s="14"/>
      <c r="V767" s="14"/>
      <c r="W767" s="14"/>
      <c r="X767" s="14"/>
      <c r="Y767" s="14"/>
      <c r="Z767" s="14"/>
      <c r="AA767" s="14"/>
      <c r="AB767" s="14"/>
      <c r="AC767" s="14"/>
      <c r="AD767" s="14"/>
      <c r="AE767" s="14"/>
      <c r="AT767" s="251" t="s">
        <v>191</v>
      </c>
      <c r="AU767" s="251" t="s">
        <v>81</v>
      </c>
      <c r="AV767" s="14" t="s">
        <v>81</v>
      </c>
      <c r="AW767" s="14" t="s">
        <v>33</v>
      </c>
      <c r="AX767" s="14" t="s">
        <v>72</v>
      </c>
      <c r="AY767" s="251" t="s">
        <v>116</v>
      </c>
    </row>
    <row r="768" s="14" customFormat="1">
      <c r="A768" s="14"/>
      <c r="B768" s="241"/>
      <c r="C768" s="242"/>
      <c r="D768" s="229" t="s">
        <v>191</v>
      </c>
      <c r="E768" s="243" t="s">
        <v>19</v>
      </c>
      <c r="F768" s="244" t="s">
        <v>1151</v>
      </c>
      <c r="G768" s="242"/>
      <c r="H768" s="245">
        <v>3.2639999999999998</v>
      </c>
      <c r="I768" s="246"/>
      <c r="J768" s="242"/>
      <c r="K768" s="242"/>
      <c r="L768" s="247"/>
      <c r="M768" s="248"/>
      <c r="N768" s="249"/>
      <c r="O768" s="249"/>
      <c r="P768" s="249"/>
      <c r="Q768" s="249"/>
      <c r="R768" s="249"/>
      <c r="S768" s="249"/>
      <c r="T768" s="250"/>
      <c r="U768" s="14"/>
      <c r="V768" s="14"/>
      <c r="W768" s="14"/>
      <c r="X768" s="14"/>
      <c r="Y768" s="14"/>
      <c r="Z768" s="14"/>
      <c r="AA768" s="14"/>
      <c r="AB768" s="14"/>
      <c r="AC768" s="14"/>
      <c r="AD768" s="14"/>
      <c r="AE768" s="14"/>
      <c r="AT768" s="251" t="s">
        <v>191</v>
      </c>
      <c r="AU768" s="251" t="s">
        <v>81</v>
      </c>
      <c r="AV768" s="14" t="s">
        <v>81</v>
      </c>
      <c r="AW768" s="14" t="s">
        <v>33</v>
      </c>
      <c r="AX768" s="14" t="s">
        <v>72</v>
      </c>
      <c r="AY768" s="251" t="s">
        <v>116</v>
      </c>
    </row>
    <row r="769" s="14" customFormat="1">
      <c r="A769" s="14"/>
      <c r="B769" s="241"/>
      <c r="C769" s="242"/>
      <c r="D769" s="229" t="s">
        <v>191</v>
      </c>
      <c r="E769" s="243" t="s">
        <v>19</v>
      </c>
      <c r="F769" s="244" t="s">
        <v>1152</v>
      </c>
      <c r="G769" s="242"/>
      <c r="H769" s="245">
        <v>3.6400000000000001</v>
      </c>
      <c r="I769" s="246"/>
      <c r="J769" s="242"/>
      <c r="K769" s="242"/>
      <c r="L769" s="247"/>
      <c r="M769" s="248"/>
      <c r="N769" s="249"/>
      <c r="O769" s="249"/>
      <c r="P769" s="249"/>
      <c r="Q769" s="249"/>
      <c r="R769" s="249"/>
      <c r="S769" s="249"/>
      <c r="T769" s="250"/>
      <c r="U769" s="14"/>
      <c r="V769" s="14"/>
      <c r="W769" s="14"/>
      <c r="X769" s="14"/>
      <c r="Y769" s="14"/>
      <c r="Z769" s="14"/>
      <c r="AA769" s="14"/>
      <c r="AB769" s="14"/>
      <c r="AC769" s="14"/>
      <c r="AD769" s="14"/>
      <c r="AE769" s="14"/>
      <c r="AT769" s="251" t="s">
        <v>191</v>
      </c>
      <c r="AU769" s="251" t="s">
        <v>81</v>
      </c>
      <c r="AV769" s="14" t="s">
        <v>81</v>
      </c>
      <c r="AW769" s="14" t="s">
        <v>33</v>
      </c>
      <c r="AX769" s="14" t="s">
        <v>72</v>
      </c>
      <c r="AY769" s="251" t="s">
        <v>116</v>
      </c>
    </row>
    <row r="770" s="14" customFormat="1">
      <c r="A770" s="14"/>
      <c r="B770" s="241"/>
      <c r="C770" s="242"/>
      <c r="D770" s="229" t="s">
        <v>191</v>
      </c>
      <c r="E770" s="243" t="s">
        <v>19</v>
      </c>
      <c r="F770" s="244" t="s">
        <v>1153</v>
      </c>
      <c r="G770" s="242"/>
      <c r="H770" s="245">
        <v>3.3799999999999999</v>
      </c>
      <c r="I770" s="246"/>
      <c r="J770" s="242"/>
      <c r="K770" s="242"/>
      <c r="L770" s="247"/>
      <c r="M770" s="248"/>
      <c r="N770" s="249"/>
      <c r="O770" s="249"/>
      <c r="P770" s="249"/>
      <c r="Q770" s="249"/>
      <c r="R770" s="249"/>
      <c r="S770" s="249"/>
      <c r="T770" s="250"/>
      <c r="U770" s="14"/>
      <c r="V770" s="14"/>
      <c r="W770" s="14"/>
      <c r="X770" s="14"/>
      <c r="Y770" s="14"/>
      <c r="Z770" s="14"/>
      <c r="AA770" s="14"/>
      <c r="AB770" s="14"/>
      <c r="AC770" s="14"/>
      <c r="AD770" s="14"/>
      <c r="AE770" s="14"/>
      <c r="AT770" s="251" t="s">
        <v>191</v>
      </c>
      <c r="AU770" s="251" t="s">
        <v>81</v>
      </c>
      <c r="AV770" s="14" t="s">
        <v>81</v>
      </c>
      <c r="AW770" s="14" t="s">
        <v>33</v>
      </c>
      <c r="AX770" s="14" t="s">
        <v>72</v>
      </c>
      <c r="AY770" s="251" t="s">
        <v>116</v>
      </c>
    </row>
    <row r="771" s="14" customFormat="1">
      <c r="A771" s="14"/>
      <c r="B771" s="241"/>
      <c r="C771" s="242"/>
      <c r="D771" s="229" t="s">
        <v>191</v>
      </c>
      <c r="E771" s="243" t="s">
        <v>19</v>
      </c>
      <c r="F771" s="244" t="s">
        <v>1154</v>
      </c>
      <c r="G771" s="242"/>
      <c r="H771" s="245">
        <v>4.6900000000000004</v>
      </c>
      <c r="I771" s="246"/>
      <c r="J771" s="242"/>
      <c r="K771" s="242"/>
      <c r="L771" s="247"/>
      <c r="M771" s="248"/>
      <c r="N771" s="249"/>
      <c r="O771" s="249"/>
      <c r="P771" s="249"/>
      <c r="Q771" s="249"/>
      <c r="R771" s="249"/>
      <c r="S771" s="249"/>
      <c r="T771" s="250"/>
      <c r="U771" s="14"/>
      <c r="V771" s="14"/>
      <c r="W771" s="14"/>
      <c r="X771" s="14"/>
      <c r="Y771" s="14"/>
      <c r="Z771" s="14"/>
      <c r="AA771" s="14"/>
      <c r="AB771" s="14"/>
      <c r="AC771" s="14"/>
      <c r="AD771" s="14"/>
      <c r="AE771" s="14"/>
      <c r="AT771" s="251" t="s">
        <v>191</v>
      </c>
      <c r="AU771" s="251" t="s">
        <v>81</v>
      </c>
      <c r="AV771" s="14" t="s">
        <v>81</v>
      </c>
      <c r="AW771" s="14" t="s">
        <v>33</v>
      </c>
      <c r="AX771" s="14" t="s">
        <v>72</v>
      </c>
      <c r="AY771" s="251" t="s">
        <v>116</v>
      </c>
    </row>
    <row r="772" s="14" customFormat="1">
      <c r="A772" s="14"/>
      <c r="B772" s="241"/>
      <c r="C772" s="242"/>
      <c r="D772" s="229" t="s">
        <v>191</v>
      </c>
      <c r="E772" s="243" t="s">
        <v>19</v>
      </c>
      <c r="F772" s="244" t="s">
        <v>1155</v>
      </c>
      <c r="G772" s="242"/>
      <c r="H772" s="245">
        <v>0.81000000000000005</v>
      </c>
      <c r="I772" s="246"/>
      <c r="J772" s="242"/>
      <c r="K772" s="242"/>
      <c r="L772" s="247"/>
      <c r="M772" s="248"/>
      <c r="N772" s="249"/>
      <c r="O772" s="249"/>
      <c r="P772" s="249"/>
      <c r="Q772" s="249"/>
      <c r="R772" s="249"/>
      <c r="S772" s="249"/>
      <c r="T772" s="250"/>
      <c r="U772" s="14"/>
      <c r="V772" s="14"/>
      <c r="W772" s="14"/>
      <c r="X772" s="14"/>
      <c r="Y772" s="14"/>
      <c r="Z772" s="14"/>
      <c r="AA772" s="14"/>
      <c r="AB772" s="14"/>
      <c r="AC772" s="14"/>
      <c r="AD772" s="14"/>
      <c r="AE772" s="14"/>
      <c r="AT772" s="251" t="s">
        <v>191</v>
      </c>
      <c r="AU772" s="251" t="s">
        <v>81</v>
      </c>
      <c r="AV772" s="14" t="s">
        <v>81</v>
      </c>
      <c r="AW772" s="14" t="s">
        <v>33</v>
      </c>
      <c r="AX772" s="14" t="s">
        <v>72</v>
      </c>
      <c r="AY772" s="251" t="s">
        <v>116</v>
      </c>
    </row>
    <row r="773" s="14" customFormat="1">
      <c r="A773" s="14"/>
      <c r="B773" s="241"/>
      <c r="C773" s="242"/>
      <c r="D773" s="229" t="s">
        <v>191</v>
      </c>
      <c r="E773" s="243" t="s">
        <v>19</v>
      </c>
      <c r="F773" s="244" t="s">
        <v>1156</v>
      </c>
      <c r="G773" s="242"/>
      <c r="H773" s="245">
        <v>-12.608000000000001</v>
      </c>
      <c r="I773" s="246"/>
      <c r="J773" s="242"/>
      <c r="K773" s="242"/>
      <c r="L773" s="247"/>
      <c r="M773" s="248"/>
      <c r="N773" s="249"/>
      <c r="O773" s="249"/>
      <c r="P773" s="249"/>
      <c r="Q773" s="249"/>
      <c r="R773" s="249"/>
      <c r="S773" s="249"/>
      <c r="T773" s="250"/>
      <c r="U773" s="14"/>
      <c r="V773" s="14"/>
      <c r="W773" s="14"/>
      <c r="X773" s="14"/>
      <c r="Y773" s="14"/>
      <c r="Z773" s="14"/>
      <c r="AA773" s="14"/>
      <c r="AB773" s="14"/>
      <c r="AC773" s="14"/>
      <c r="AD773" s="14"/>
      <c r="AE773" s="14"/>
      <c r="AT773" s="251" t="s">
        <v>191</v>
      </c>
      <c r="AU773" s="251" t="s">
        <v>81</v>
      </c>
      <c r="AV773" s="14" t="s">
        <v>81</v>
      </c>
      <c r="AW773" s="14" t="s">
        <v>33</v>
      </c>
      <c r="AX773" s="14" t="s">
        <v>72</v>
      </c>
      <c r="AY773" s="251" t="s">
        <v>116</v>
      </c>
    </row>
    <row r="774" s="14" customFormat="1">
      <c r="A774" s="14"/>
      <c r="B774" s="241"/>
      <c r="C774" s="242"/>
      <c r="D774" s="229" t="s">
        <v>191</v>
      </c>
      <c r="E774" s="243" t="s">
        <v>19</v>
      </c>
      <c r="F774" s="244" t="s">
        <v>1157</v>
      </c>
      <c r="G774" s="242"/>
      <c r="H774" s="245">
        <v>1.04</v>
      </c>
      <c r="I774" s="246"/>
      <c r="J774" s="242"/>
      <c r="K774" s="242"/>
      <c r="L774" s="247"/>
      <c r="M774" s="248"/>
      <c r="N774" s="249"/>
      <c r="O774" s="249"/>
      <c r="P774" s="249"/>
      <c r="Q774" s="249"/>
      <c r="R774" s="249"/>
      <c r="S774" s="249"/>
      <c r="T774" s="250"/>
      <c r="U774" s="14"/>
      <c r="V774" s="14"/>
      <c r="W774" s="14"/>
      <c r="X774" s="14"/>
      <c r="Y774" s="14"/>
      <c r="Z774" s="14"/>
      <c r="AA774" s="14"/>
      <c r="AB774" s="14"/>
      <c r="AC774" s="14"/>
      <c r="AD774" s="14"/>
      <c r="AE774" s="14"/>
      <c r="AT774" s="251" t="s">
        <v>191</v>
      </c>
      <c r="AU774" s="251" t="s">
        <v>81</v>
      </c>
      <c r="AV774" s="14" t="s">
        <v>81</v>
      </c>
      <c r="AW774" s="14" t="s">
        <v>33</v>
      </c>
      <c r="AX774" s="14" t="s">
        <v>72</v>
      </c>
      <c r="AY774" s="251" t="s">
        <v>116</v>
      </c>
    </row>
    <row r="775" s="14" customFormat="1">
      <c r="A775" s="14"/>
      <c r="B775" s="241"/>
      <c r="C775" s="242"/>
      <c r="D775" s="229" t="s">
        <v>191</v>
      </c>
      <c r="E775" s="243" t="s">
        <v>19</v>
      </c>
      <c r="F775" s="244" t="s">
        <v>1158</v>
      </c>
      <c r="G775" s="242"/>
      <c r="H775" s="245">
        <v>3.3300000000000001</v>
      </c>
      <c r="I775" s="246"/>
      <c r="J775" s="242"/>
      <c r="K775" s="242"/>
      <c r="L775" s="247"/>
      <c r="M775" s="248"/>
      <c r="N775" s="249"/>
      <c r="O775" s="249"/>
      <c r="P775" s="249"/>
      <c r="Q775" s="249"/>
      <c r="R775" s="249"/>
      <c r="S775" s="249"/>
      <c r="T775" s="250"/>
      <c r="U775" s="14"/>
      <c r="V775" s="14"/>
      <c r="W775" s="14"/>
      <c r="X775" s="14"/>
      <c r="Y775" s="14"/>
      <c r="Z775" s="14"/>
      <c r="AA775" s="14"/>
      <c r="AB775" s="14"/>
      <c r="AC775" s="14"/>
      <c r="AD775" s="14"/>
      <c r="AE775" s="14"/>
      <c r="AT775" s="251" t="s">
        <v>191</v>
      </c>
      <c r="AU775" s="251" t="s">
        <v>81</v>
      </c>
      <c r="AV775" s="14" t="s">
        <v>81</v>
      </c>
      <c r="AW775" s="14" t="s">
        <v>33</v>
      </c>
      <c r="AX775" s="14" t="s">
        <v>72</v>
      </c>
      <c r="AY775" s="251" t="s">
        <v>116</v>
      </c>
    </row>
    <row r="776" s="14" customFormat="1">
      <c r="A776" s="14"/>
      <c r="B776" s="241"/>
      <c r="C776" s="242"/>
      <c r="D776" s="229" t="s">
        <v>191</v>
      </c>
      <c r="E776" s="243" t="s">
        <v>19</v>
      </c>
      <c r="F776" s="244" t="s">
        <v>1159</v>
      </c>
      <c r="G776" s="242"/>
      <c r="H776" s="245">
        <v>5.8579999999999997</v>
      </c>
      <c r="I776" s="246"/>
      <c r="J776" s="242"/>
      <c r="K776" s="242"/>
      <c r="L776" s="247"/>
      <c r="M776" s="248"/>
      <c r="N776" s="249"/>
      <c r="O776" s="249"/>
      <c r="P776" s="249"/>
      <c r="Q776" s="249"/>
      <c r="R776" s="249"/>
      <c r="S776" s="249"/>
      <c r="T776" s="250"/>
      <c r="U776" s="14"/>
      <c r="V776" s="14"/>
      <c r="W776" s="14"/>
      <c r="X776" s="14"/>
      <c r="Y776" s="14"/>
      <c r="Z776" s="14"/>
      <c r="AA776" s="14"/>
      <c r="AB776" s="14"/>
      <c r="AC776" s="14"/>
      <c r="AD776" s="14"/>
      <c r="AE776" s="14"/>
      <c r="AT776" s="251" t="s">
        <v>191</v>
      </c>
      <c r="AU776" s="251" t="s">
        <v>81</v>
      </c>
      <c r="AV776" s="14" t="s">
        <v>81</v>
      </c>
      <c r="AW776" s="14" t="s">
        <v>33</v>
      </c>
      <c r="AX776" s="14" t="s">
        <v>72</v>
      </c>
      <c r="AY776" s="251" t="s">
        <v>116</v>
      </c>
    </row>
    <row r="777" s="16" customFormat="1">
      <c r="A777" s="16"/>
      <c r="B777" s="273"/>
      <c r="C777" s="274"/>
      <c r="D777" s="229" t="s">
        <v>191</v>
      </c>
      <c r="E777" s="275" t="s">
        <v>19</v>
      </c>
      <c r="F777" s="276" t="s">
        <v>399</v>
      </c>
      <c r="G777" s="274"/>
      <c r="H777" s="277">
        <v>1337.7790000000002</v>
      </c>
      <c r="I777" s="278"/>
      <c r="J777" s="274"/>
      <c r="K777" s="274"/>
      <c r="L777" s="279"/>
      <c r="M777" s="280"/>
      <c r="N777" s="281"/>
      <c r="O777" s="281"/>
      <c r="P777" s="281"/>
      <c r="Q777" s="281"/>
      <c r="R777" s="281"/>
      <c r="S777" s="281"/>
      <c r="T777" s="282"/>
      <c r="U777" s="16"/>
      <c r="V777" s="16"/>
      <c r="W777" s="16"/>
      <c r="X777" s="16"/>
      <c r="Y777" s="16"/>
      <c r="Z777" s="16"/>
      <c r="AA777" s="16"/>
      <c r="AB777" s="16"/>
      <c r="AC777" s="16"/>
      <c r="AD777" s="16"/>
      <c r="AE777" s="16"/>
      <c r="AT777" s="283" t="s">
        <v>191</v>
      </c>
      <c r="AU777" s="283" t="s">
        <v>81</v>
      </c>
      <c r="AV777" s="16" t="s">
        <v>132</v>
      </c>
      <c r="AW777" s="16" t="s">
        <v>33</v>
      </c>
      <c r="AX777" s="16" t="s">
        <v>72</v>
      </c>
      <c r="AY777" s="283" t="s">
        <v>116</v>
      </c>
    </row>
    <row r="778" s="14" customFormat="1">
      <c r="A778" s="14"/>
      <c r="B778" s="241"/>
      <c r="C778" s="242"/>
      <c r="D778" s="229" t="s">
        <v>191</v>
      </c>
      <c r="E778" s="243" t="s">
        <v>19</v>
      </c>
      <c r="F778" s="244" t="s">
        <v>1160</v>
      </c>
      <c r="G778" s="242"/>
      <c r="H778" s="245">
        <v>60.125</v>
      </c>
      <c r="I778" s="246"/>
      <c r="J778" s="242"/>
      <c r="K778" s="242"/>
      <c r="L778" s="247"/>
      <c r="M778" s="248"/>
      <c r="N778" s="249"/>
      <c r="O778" s="249"/>
      <c r="P778" s="249"/>
      <c r="Q778" s="249"/>
      <c r="R778" s="249"/>
      <c r="S778" s="249"/>
      <c r="T778" s="250"/>
      <c r="U778" s="14"/>
      <c r="V778" s="14"/>
      <c r="W778" s="14"/>
      <c r="X778" s="14"/>
      <c r="Y778" s="14"/>
      <c r="Z778" s="14"/>
      <c r="AA778" s="14"/>
      <c r="AB778" s="14"/>
      <c r="AC778" s="14"/>
      <c r="AD778" s="14"/>
      <c r="AE778" s="14"/>
      <c r="AT778" s="251" t="s">
        <v>191</v>
      </c>
      <c r="AU778" s="251" t="s">
        <v>81</v>
      </c>
      <c r="AV778" s="14" t="s">
        <v>81</v>
      </c>
      <c r="AW778" s="14" t="s">
        <v>33</v>
      </c>
      <c r="AX778" s="14" t="s">
        <v>72</v>
      </c>
      <c r="AY778" s="251" t="s">
        <v>116</v>
      </c>
    </row>
    <row r="779" s="14" customFormat="1">
      <c r="A779" s="14"/>
      <c r="B779" s="241"/>
      <c r="C779" s="242"/>
      <c r="D779" s="229" t="s">
        <v>191</v>
      </c>
      <c r="E779" s="243" t="s">
        <v>19</v>
      </c>
      <c r="F779" s="244" t="s">
        <v>1161</v>
      </c>
      <c r="G779" s="242"/>
      <c r="H779" s="245">
        <v>35.909999999999997</v>
      </c>
      <c r="I779" s="246"/>
      <c r="J779" s="242"/>
      <c r="K779" s="242"/>
      <c r="L779" s="247"/>
      <c r="M779" s="248"/>
      <c r="N779" s="249"/>
      <c r="O779" s="249"/>
      <c r="P779" s="249"/>
      <c r="Q779" s="249"/>
      <c r="R779" s="249"/>
      <c r="S779" s="249"/>
      <c r="T779" s="250"/>
      <c r="U779" s="14"/>
      <c r="V779" s="14"/>
      <c r="W779" s="14"/>
      <c r="X779" s="14"/>
      <c r="Y779" s="14"/>
      <c r="Z779" s="14"/>
      <c r="AA779" s="14"/>
      <c r="AB779" s="14"/>
      <c r="AC779" s="14"/>
      <c r="AD779" s="14"/>
      <c r="AE779" s="14"/>
      <c r="AT779" s="251" t="s">
        <v>191</v>
      </c>
      <c r="AU779" s="251" t="s">
        <v>81</v>
      </c>
      <c r="AV779" s="14" t="s">
        <v>81</v>
      </c>
      <c r="AW779" s="14" t="s">
        <v>33</v>
      </c>
      <c r="AX779" s="14" t="s">
        <v>72</v>
      </c>
      <c r="AY779" s="251" t="s">
        <v>116</v>
      </c>
    </row>
    <row r="780" s="14" customFormat="1">
      <c r="A780" s="14"/>
      <c r="B780" s="241"/>
      <c r="C780" s="242"/>
      <c r="D780" s="229" t="s">
        <v>191</v>
      </c>
      <c r="E780" s="243" t="s">
        <v>19</v>
      </c>
      <c r="F780" s="244" t="s">
        <v>1162</v>
      </c>
      <c r="G780" s="242"/>
      <c r="H780" s="245">
        <v>32.445</v>
      </c>
      <c r="I780" s="246"/>
      <c r="J780" s="242"/>
      <c r="K780" s="242"/>
      <c r="L780" s="247"/>
      <c r="M780" s="248"/>
      <c r="N780" s="249"/>
      <c r="O780" s="249"/>
      <c r="P780" s="249"/>
      <c r="Q780" s="249"/>
      <c r="R780" s="249"/>
      <c r="S780" s="249"/>
      <c r="T780" s="250"/>
      <c r="U780" s="14"/>
      <c r="V780" s="14"/>
      <c r="W780" s="14"/>
      <c r="X780" s="14"/>
      <c r="Y780" s="14"/>
      <c r="Z780" s="14"/>
      <c r="AA780" s="14"/>
      <c r="AB780" s="14"/>
      <c r="AC780" s="14"/>
      <c r="AD780" s="14"/>
      <c r="AE780" s="14"/>
      <c r="AT780" s="251" t="s">
        <v>191</v>
      </c>
      <c r="AU780" s="251" t="s">
        <v>81</v>
      </c>
      <c r="AV780" s="14" t="s">
        <v>81</v>
      </c>
      <c r="AW780" s="14" t="s">
        <v>33</v>
      </c>
      <c r="AX780" s="14" t="s">
        <v>72</v>
      </c>
      <c r="AY780" s="251" t="s">
        <v>116</v>
      </c>
    </row>
    <row r="781" s="14" customFormat="1">
      <c r="A781" s="14"/>
      <c r="B781" s="241"/>
      <c r="C781" s="242"/>
      <c r="D781" s="229" t="s">
        <v>191</v>
      </c>
      <c r="E781" s="243" t="s">
        <v>19</v>
      </c>
      <c r="F781" s="244" t="s">
        <v>1163</v>
      </c>
      <c r="G781" s="242"/>
      <c r="H781" s="245">
        <v>50.850000000000001</v>
      </c>
      <c r="I781" s="246"/>
      <c r="J781" s="242"/>
      <c r="K781" s="242"/>
      <c r="L781" s="247"/>
      <c r="M781" s="248"/>
      <c r="N781" s="249"/>
      <c r="O781" s="249"/>
      <c r="P781" s="249"/>
      <c r="Q781" s="249"/>
      <c r="R781" s="249"/>
      <c r="S781" s="249"/>
      <c r="T781" s="250"/>
      <c r="U781" s="14"/>
      <c r="V781" s="14"/>
      <c r="W781" s="14"/>
      <c r="X781" s="14"/>
      <c r="Y781" s="14"/>
      <c r="Z781" s="14"/>
      <c r="AA781" s="14"/>
      <c r="AB781" s="14"/>
      <c r="AC781" s="14"/>
      <c r="AD781" s="14"/>
      <c r="AE781" s="14"/>
      <c r="AT781" s="251" t="s">
        <v>191</v>
      </c>
      <c r="AU781" s="251" t="s">
        <v>81</v>
      </c>
      <c r="AV781" s="14" t="s">
        <v>81</v>
      </c>
      <c r="AW781" s="14" t="s">
        <v>33</v>
      </c>
      <c r="AX781" s="14" t="s">
        <v>72</v>
      </c>
      <c r="AY781" s="251" t="s">
        <v>116</v>
      </c>
    </row>
    <row r="782" s="14" customFormat="1">
      <c r="A782" s="14"/>
      <c r="B782" s="241"/>
      <c r="C782" s="242"/>
      <c r="D782" s="229" t="s">
        <v>191</v>
      </c>
      <c r="E782" s="243" t="s">
        <v>19</v>
      </c>
      <c r="F782" s="244" t="s">
        <v>1164</v>
      </c>
      <c r="G782" s="242"/>
      <c r="H782" s="245">
        <v>14.1</v>
      </c>
      <c r="I782" s="246"/>
      <c r="J782" s="242"/>
      <c r="K782" s="242"/>
      <c r="L782" s="247"/>
      <c r="M782" s="248"/>
      <c r="N782" s="249"/>
      <c r="O782" s="249"/>
      <c r="P782" s="249"/>
      <c r="Q782" s="249"/>
      <c r="R782" s="249"/>
      <c r="S782" s="249"/>
      <c r="T782" s="250"/>
      <c r="U782" s="14"/>
      <c r="V782" s="14"/>
      <c r="W782" s="14"/>
      <c r="X782" s="14"/>
      <c r="Y782" s="14"/>
      <c r="Z782" s="14"/>
      <c r="AA782" s="14"/>
      <c r="AB782" s="14"/>
      <c r="AC782" s="14"/>
      <c r="AD782" s="14"/>
      <c r="AE782" s="14"/>
      <c r="AT782" s="251" t="s">
        <v>191</v>
      </c>
      <c r="AU782" s="251" t="s">
        <v>81</v>
      </c>
      <c r="AV782" s="14" t="s">
        <v>81</v>
      </c>
      <c r="AW782" s="14" t="s">
        <v>33</v>
      </c>
      <c r="AX782" s="14" t="s">
        <v>72</v>
      </c>
      <c r="AY782" s="251" t="s">
        <v>116</v>
      </c>
    </row>
    <row r="783" s="14" customFormat="1">
      <c r="A783" s="14"/>
      <c r="B783" s="241"/>
      <c r="C783" s="242"/>
      <c r="D783" s="229" t="s">
        <v>191</v>
      </c>
      <c r="E783" s="243" t="s">
        <v>19</v>
      </c>
      <c r="F783" s="244" t="s">
        <v>1165</v>
      </c>
      <c r="G783" s="242"/>
      <c r="H783" s="245">
        <v>10.433999999999999</v>
      </c>
      <c r="I783" s="246"/>
      <c r="J783" s="242"/>
      <c r="K783" s="242"/>
      <c r="L783" s="247"/>
      <c r="M783" s="248"/>
      <c r="N783" s="249"/>
      <c r="O783" s="249"/>
      <c r="P783" s="249"/>
      <c r="Q783" s="249"/>
      <c r="R783" s="249"/>
      <c r="S783" s="249"/>
      <c r="T783" s="250"/>
      <c r="U783" s="14"/>
      <c r="V783" s="14"/>
      <c r="W783" s="14"/>
      <c r="X783" s="14"/>
      <c r="Y783" s="14"/>
      <c r="Z783" s="14"/>
      <c r="AA783" s="14"/>
      <c r="AB783" s="14"/>
      <c r="AC783" s="14"/>
      <c r="AD783" s="14"/>
      <c r="AE783" s="14"/>
      <c r="AT783" s="251" t="s">
        <v>191</v>
      </c>
      <c r="AU783" s="251" t="s">
        <v>81</v>
      </c>
      <c r="AV783" s="14" t="s">
        <v>81</v>
      </c>
      <c r="AW783" s="14" t="s">
        <v>33</v>
      </c>
      <c r="AX783" s="14" t="s">
        <v>72</v>
      </c>
      <c r="AY783" s="251" t="s">
        <v>116</v>
      </c>
    </row>
    <row r="784" s="14" customFormat="1">
      <c r="A784" s="14"/>
      <c r="B784" s="241"/>
      <c r="C784" s="242"/>
      <c r="D784" s="229" t="s">
        <v>191</v>
      </c>
      <c r="E784" s="243" t="s">
        <v>19</v>
      </c>
      <c r="F784" s="244" t="s">
        <v>1166</v>
      </c>
      <c r="G784" s="242"/>
      <c r="H784" s="245">
        <v>28.097999999999999</v>
      </c>
      <c r="I784" s="246"/>
      <c r="J784" s="242"/>
      <c r="K784" s="242"/>
      <c r="L784" s="247"/>
      <c r="M784" s="248"/>
      <c r="N784" s="249"/>
      <c r="O784" s="249"/>
      <c r="P784" s="249"/>
      <c r="Q784" s="249"/>
      <c r="R784" s="249"/>
      <c r="S784" s="249"/>
      <c r="T784" s="250"/>
      <c r="U784" s="14"/>
      <c r="V784" s="14"/>
      <c r="W784" s="14"/>
      <c r="X784" s="14"/>
      <c r="Y784" s="14"/>
      <c r="Z784" s="14"/>
      <c r="AA784" s="14"/>
      <c r="AB784" s="14"/>
      <c r="AC784" s="14"/>
      <c r="AD784" s="14"/>
      <c r="AE784" s="14"/>
      <c r="AT784" s="251" t="s">
        <v>191</v>
      </c>
      <c r="AU784" s="251" t="s">
        <v>81</v>
      </c>
      <c r="AV784" s="14" t="s">
        <v>81</v>
      </c>
      <c r="AW784" s="14" t="s">
        <v>33</v>
      </c>
      <c r="AX784" s="14" t="s">
        <v>72</v>
      </c>
      <c r="AY784" s="251" t="s">
        <v>116</v>
      </c>
    </row>
    <row r="785" s="14" customFormat="1">
      <c r="A785" s="14"/>
      <c r="B785" s="241"/>
      <c r="C785" s="242"/>
      <c r="D785" s="229" t="s">
        <v>191</v>
      </c>
      <c r="E785" s="243" t="s">
        <v>19</v>
      </c>
      <c r="F785" s="244" t="s">
        <v>1167</v>
      </c>
      <c r="G785" s="242"/>
      <c r="H785" s="245">
        <v>36.859999999999999</v>
      </c>
      <c r="I785" s="246"/>
      <c r="J785" s="242"/>
      <c r="K785" s="242"/>
      <c r="L785" s="247"/>
      <c r="M785" s="248"/>
      <c r="N785" s="249"/>
      <c r="O785" s="249"/>
      <c r="P785" s="249"/>
      <c r="Q785" s="249"/>
      <c r="R785" s="249"/>
      <c r="S785" s="249"/>
      <c r="T785" s="250"/>
      <c r="U785" s="14"/>
      <c r="V785" s="14"/>
      <c r="W785" s="14"/>
      <c r="X785" s="14"/>
      <c r="Y785" s="14"/>
      <c r="Z785" s="14"/>
      <c r="AA785" s="14"/>
      <c r="AB785" s="14"/>
      <c r="AC785" s="14"/>
      <c r="AD785" s="14"/>
      <c r="AE785" s="14"/>
      <c r="AT785" s="251" t="s">
        <v>191</v>
      </c>
      <c r="AU785" s="251" t="s">
        <v>81</v>
      </c>
      <c r="AV785" s="14" t="s">
        <v>81</v>
      </c>
      <c r="AW785" s="14" t="s">
        <v>33</v>
      </c>
      <c r="AX785" s="14" t="s">
        <v>72</v>
      </c>
      <c r="AY785" s="251" t="s">
        <v>116</v>
      </c>
    </row>
    <row r="786" s="14" customFormat="1">
      <c r="A786" s="14"/>
      <c r="B786" s="241"/>
      <c r="C786" s="242"/>
      <c r="D786" s="229" t="s">
        <v>191</v>
      </c>
      <c r="E786" s="243" t="s">
        <v>19</v>
      </c>
      <c r="F786" s="244" t="s">
        <v>1168</v>
      </c>
      <c r="G786" s="242"/>
      <c r="H786" s="245">
        <v>5.4749999999999996</v>
      </c>
      <c r="I786" s="246"/>
      <c r="J786" s="242"/>
      <c r="K786" s="242"/>
      <c r="L786" s="247"/>
      <c r="M786" s="248"/>
      <c r="N786" s="249"/>
      <c r="O786" s="249"/>
      <c r="P786" s="249"/>
      <c r="Q786" s="249"/>
      <c r="R786" s="249"/>
      <c r="S786" s="249"/>
      <c r="T786" s="250"/>
      <c r="U786" s="14"/>
      <c r="V786" s="14"/>
      <c r="W786" s="14"/>
      <c r="X786" s="14"/>
      <c r="Y786" s="14"/>
      <c r="Z786" s="14"/>
      <c r="AA786" s="14"/>
      <c r="AB786" s="14"/>
      <c r="AC786" s="14"/>
      <c r="AD786" s="14"/>
      <c r="AE786" s="14"/>
      <c r="AT786" s="251" t="s">
        <v>191</v>
      </c>
      <c r="AU786" s="251" t="s">
        <v>81</v>
      </c>
      <c r="AV786" s="14" t="s">
        <v>81</v>
      </c>
      <c r="AW786" s="14" t="s">
        <v>33</v>
      </c>
      <c r="AX786" s="14" t="s">
        <v>72</v>
      </c>
      <c r="AY786" s="251" t="s">
        <v>116</v>
      </c>
    </row>
    <row r="787" s="14" customFormat="1">
      <c r="A787" s="14"/>
      <c r="B787" s="241"/>
      <c r="C787" s="242"/>
      <c r="D787" s="229" t="s">
        <v>191</v>
      </c>
      <c r="E787" s="243" t="s">
        <v>19</v>
      </c>
      <c r="F787" s="244" t="s">
        <v>1168</v>
      </c>
      <c r="G787" s="242"/>
      <c r="H787" s="245">
        <v>5.4749999999999996</v>
      </c>
      <c r="I787" s="246"/>
      <c r="J787" s="242"/>
      <c r="K787" s="242"/>
      <c r="L787" s="247"/>
      <c r="M787" s="248"/>
      <c r="N787" s="249"/>
      <c r="O787" s="249"/>
      <c r="P787" s="249"/>
      <c r="Q787" s="249"/>
      <c r="R787" s="249"/>
      <c r="S787" s="249"/>
      <c r="T787" s="250"/>
      <c r="U787" s="14"/>
      <c r="V787" s="14"/>
      <c r="W787" s="14"/>
      <c r="X787" s="14"/>
      <c r="Y787" s="14"/>
      <c r="Z787" s="14"/>
      <c r="AA787" s="14"/>
      <c r="AB787" s="14"/>
      <c r="AC787" s="14"/>
      <c r="AD787" s="14"/>
      <c r="AE787" s="14"/>
      <c r="AT787" s="251" t="s">
        <v>191</v>
      </c>
      <c r="AU787" s="251" t="s">
        <v>81</v>
      </c>
      <c r="AV787" s="14" t="s">
        <v>81</v>
      </c>
      <c r="AW787" s="14" t="s">
        <v>33</v>
      </c>
      <c r="AX787" s="14" t="s">
        <v>72</v>
      </c>
      <c r="AY787" s="251" t="s">
        <v>116</v>
      </c>
    </row>
    <row r="788" s="14" customFormat="1">
      <c r="A788" s="14"/>
      <c r="B788" s="241"/>
      <c r="C788" s="242"/>
      <c r="D788" s="229" t="s">
        <v>191</v>
      </c>
      <c r="E788" s="243" t="s">
        <v>19</v>
      </c>
      <c r="F788" s="244" t="s">
        <v>1169</v>
      </c>
      <c r="G788" s="242"/>
      <c r="H788" s="245">
        <v>6.4790000000000001</v>
      </c>
      <c r="I788" s="246"/>
      <c r="J788" s="242"/>
      <c r="K788" s="242"/>
      <c r="L788" s="247"/>
      <c r="M788" s="248"/>
      <c r="N788" s="249"/>
      <c r="O788" s="249"/>
      <c r="P788" s="249"/>
      <c r="Q788" s="249"/>
      <c r="R788" s="249"/>
      <c r="S788" s="249"/>
      <c r="T788" s="250"/>
      <c r="U788" s="14"/>
      <c r="V788" s="14"/>
      <c r="W788" s="14"/>
      <c r="X788" s="14"/>
      <c r="Y788" s="14"/>
      <c r="Z788" s="14"/>
      <c r="AA788" s="14"/>
      <c r="AB788" s="14"/>
      <c r="AC788" s="14"/>
      <c r="AD788" s="14"/>
      <c r="AE788" s="14"/>
      <c r="AT788" s="251" t="s">
        <v>191</v>
      </c>
      <c r="AU788" s="251" t="s">
        <v>81</v>
      </c>
      <c r="AV788" s="14" t="s">
        <v>81</v>
      </c>
      <c r="AW788" s="14" t="s">
        <v>33</v>
      </c>
      <c r="AX788" s="14" t="s">
        <v>72</v>
      </c>
      <c r="AY788" s="251" t="s">
        <v>116</v>
      </c>
    </row>
    <row r="789" s="14" customFormat="1">
      <c r="A789" s="14"/>
      <c r="B789" s="241"/>
      <c r="C789" s="242"/>
      <c r="D789" s="229" t="s">
        <v>191</v>
      </c>
      <c r="E789" s="243" t="s">
        <v>19</v>
      </c>
      <c r="F789" s="244" t="s">
        <v>1170</v>
      </c>
      <c r="G789" s="242"/>
      <c r="H789" s="245">
        <v>3.0600000000000001</v>
      </c>
      <c r="I789" s="246"/>
      <c r="J789" s="242"/>
      <c r="K789" s="242"/>
      <c r="L789" s="247"/>
      <c r="M789" s="248"/>
      <c r="N789" s="249"/>
      <c r="O789" s="249"/>
      <c r="P789" s="249"/>
      <c r="Q789" s="249"/>
      <c r="R789" s="249"/>
      <c r="S789" s="249"/>
      <c r="T789" s="250"/>
      <c r="U789" s="14"/>
      <c r="V789" s="14"/>
      <c r="W789" s="14"/>
      <c r="X789" s="14"/>
      <c r="Y789" s="14"/>
      <c r="Z789" s="14"/>
      <c r="AA789" s="14"/>
      <c r="AB789" s="14"/>
      <c r="AC789" s="14"/>
      <c r="AD789" s="14"/>
      <c r="AE789" s="14"/>
      <c r="AT789" s="251" t="s">
        <v>191</v>
      </c>
      <c r="AU789" s="251" t="s">
        <v>81</v>
      </c>
      <c r="AV789" s="14" t="s">
        <v>81</v>
      </c>
      <c r="AW789" s="14" t="s">
        <v>33</v>
      </c>
      <c r="AX789" s="14" t="s">
        <v>72</v>
      </c>
      <c r="AY789" s="251" t="s">
        <v>116</v>
      </c>
    </row>
    <row r="790" s="14" customFormat="1">
      <c r="A790" s="14"/>
      <c r="B790" s="241"/>
      <c r="C790" s="242"/>
      <c r="D790" s="229" t="s">
        <v>191</v>
      </c>
      <c r="E790" s="243" t="s">
        <v>19</v>
      </c>
      <c r="F790" s="244" t="s">
        <v>1171</v>
      </c>
      <c r="G790" s="242"/>
      <c r="H790" s="245">
        <v>3.3660000000000001</v>
      </c>
      <c r="I790" s="246"/>
      <c r="J790" s="242"/>
      <c r="K790" s="242"/>
      <c r="L790" s="247"/>
      <c r="M790" s="248"/>
      <c r="N790" s="249"/>
      <c r="O790" s="249"/>
      <c r="P790" s="249"/>
      <c r="Q790" s="249"/>
      <c r="R790" s="249"/>
      <c r="S790" s="249"/>
      <c r="T790" s="250"/>
      <c r="U790" s="14"/>
      <c r="V790" s="14"/>
      <c r="W790" s="14"/>
      <c r="X790" s="14"/>
      <c r="Y790" s="14"/>
      <c r="Z790" s="14"/>
      <c r="AA790" s="14"/>
      <c r="AB790" s="14"/>
      <c r="AC790" s="14"/>
      <c r="AD790" s="14"/>
      <c r="AE790" s="14"/>
      <c r="AT790" s="251" t="s">
        <v>191</v>
      </c>
      <c r="AU790" s="251" t="s">
        <v>81</v>
      </c>
      <c r="AV790" s="14" t="s">
        <v>81</v>
      </c>
      <c r="AW790" s="14" t="s">
        <v>33</v>
      </c>
      <c r="AX790" s="14" t="s">
        <v>72</v>
      </c>
      <c r="AY790" s="251" t="s">
        <v>116</v>
      </c>
    </row>
    <row r="791" s="14" customFormat="1">
      <c r="A791" s="14"/>
      <c r="B791" s="241"/>
      <c r="C791" s="242"/>
      <c r="D791" s="229" t="s">
        <v>191</v>
      </c>
      <c r="E791" s="243" t="s">
        <v>19</v>
      </c>
      <c r="F791" s="244" t="s">
        <v>1172</v>
      </c>
      <c r="G791" s="242"/>
      <c r="H791" s="245">
        <v>1.067</v>
      </c>
      <c r="I791" s="246"/>
      <c r="J791" s="242"/>
      <c r="K791" s="242"/>
      <c r="L791" s="247"/>
      <c r="M791" s="248"/>
      <c r="N791" s="249"/>
      <c r="O791" s="249"/>
      <c r="P791" s="249"/>
      <c r="Q791" s="249"/>
      <c r="R791" s="249"/>
      <c r="S791" s="249"/>
      <c r="T791" s="250"/>
      <c r="U791" s="14"/>
      <c r="V791" s="14"/>
      <c r="W791" s="14"/>
      <c r="X791" s="14"/>
      <c r="Y791" s="14"/>
      <c r="Z791" s="14"/>
      <c r="AA791" s="14"/>
      <c r="AB791" s="14"/>
      <c r="AC791" s="14"/>
      <c r="AD791" s="14"/>
      <c r="AE791" s="14"/>
      <c r="AT791" s="251" t="s">
        <v>191</v>
      </c>
      <c r="AU791" s="251" t="s">
        <v>81</v>
      </c>
      <c r="AV791" s="14" t="s">
        <v>81</v>
      </c>
      <c r="AW791" s="14" t="s">
        <v>33</v>
      </c>
      <c r="AX791" s="14" t="s">
        <v>72</v>
      </c>
      <c r="AY791" s="251" t="s">
        <v>116</v>
      </c>
    </row>
    <row r="792" s="14" customFormat="1">
      <c r="A792" s="14"/>
      <c r="B792" s="241"/>
      <c r="C792" s="242"/>
      <c r="D792" s="229" t="s">
        <v>191</v>
      </c>
      <c r="E792" s="243" t="s">
        <v>19</v>
      </c>
      <c r="F792" s="244" t="s">
        <v>1172</v>
      </c>
      <c r="G792" s="242"/>
      <c r="H792" s="245">
        <v>1.067</v>
      </c>
      <c r="I792" s="246"/>
      <c r="J792" s="242"/>
      <c r="K792" s="242"/>
      <c r="L792" s="247"/>
      <c r="M792" s="248"/>
      <c r="N792" s="249"/>
      <c r="O792" s="249"/>
      <c r="P792" s="249"/>
      <c r="Q792" s="249"/>
      <c r="R792" s="249"/>
      <c r="S792" s="249"/>
      <c r="T792" s="250"/>
      <c r="U792" s="14"/>
      <c r="V792" s="14"/>
      <c r="W792" s="14"/>
      <c r="X792" s="14"/>
      <c r="Y792" s="14"/>
      <c r="Z792" s="14"/>
      <c r="AA792" s="14"/>
      <c r="AB792" s="14"/>
      <c r="AC792" s="14"/>
      <c r="AD792" s="14"/>
      <c r="AE792" s="14"/>
      <c r="AT792" s="251" t="s">
        <v>191</v>
      </c>
      <c r="AU792" s="251" t="s">
        <v>81</v>
      </c>
      <c r="AV792" s="14" t="s">
        <v>81</v>
      </c>
      <c r="AW792" s="14" t="s">
        <v>33</v>
      </c>
      <c r="AX792" s="14" t="s">
        <v>72</v>
      </c>
      <c r="AY792" s="251" t="s">
        <v>116</v>
      </c>
    </row>
    <row r="793" s="14" customFormat="1">
      <c r="A793" s="14"/>
      <c r="B793" s="241"/>
      <c r="C793" s="242"/>
      <c r="D793" s="229" t="s">
        <v>191</v>
      </c>
      <c r="E793" s="243" t="s">
        <v>19</v>
      </c>
      <c r="F793" s="244" t="s">
        <v>1173</v>
      </c>
      <c r="G793" s="242"/>
      <c r="H793" s="245">
        <v>1.6080000000000001</v>
      </c>
      <c r="I793" s="246"/>
      <c r="J793" s="242"/>
      <c r="K793" s="242"/>
      <c r="L793" s="247"/>
      <c r="M793" s="248"/>
      <c r="N793" s="249"/>
      <c r="O793" s="249"/>
      <c r="P793" s="249"/>
      <c r="Q793" s="249"/>
      <c r="R793" s="249"/>
      <c r="S793" s="249"/>
      <c r="T793" s="250"/>
      <c r="U793" s="14"/>
      <c r="V793" s="14"/>
      <c r="W793" s="14"/>
      <c r="X793" s="14"/>
      <c r="Y793" s="14"/>
      <c r="Z793" s="14"/>
      <c r="AA793" s="14"/>
      <c r="AB793" s="14"/>
      <c r="AC793" s="14"/>
      <c r="AD793" s="14"/>
      <c r="AE793" s="14"/>
      <c r="AT793" s="251" t="s">
        <v>191</v>
      </c>
      <c r="AU793" s="251" t="s">
        <v>81</v>
      </c>
      <c r="AV793" s="14" t="s">
        <v>81</v>
      </c>
      <c r="AW793" s="14" t="s">
        <v>33</v>
      </c>
      <c r="AX793" s="14" t="s">
        <v>72</v>
      </c>
      <c r="AY793" s="251" t="s">
        <v>116</v>
      </c>
    </row>
    <row r="794" s="14" customFormat="1">
      <c r="A794" s="14"/>
      <c r="B794" s="241"/>
      <c r="C794" s="242"/>
      <c r="D794" s="229" t="s">
        <v>191</v>
      </c>
      <c r="E794" s="243" t="s">
        <v>19</v>
      </c>
      <c r="F794" s="244" t="s">
        <v>1174</v>
      </c>
      <c r="G794" s="242"/>
      <c r="H794" s="245">
        <v>3.9199999999999999</v>
      </c>
      <c r="I794" s="246"/>
      <c r="J794" s="242"/>
      <c r="K794" s="242"/>
      <c r="L794" s="247"/>
      <c r="M794" s="248"/>
      <c r="N794" s="249"/>
      <c r="O794" s="249"/>
      <c r="P794" s="249"/>
      <c r="Q794" s="249"/>
      <c r="R794" s="249"/>
      <c r="S794" s="249"/>
      <c r="T794" s="250"/>
      <c r="U794" s="14"/>
      <c r="V794" s="14"/>
      <c r="W794" s="14"/>
      <c r="X794" s="14"/>
      <c r="Y794" s="14"/>
      <c r="Z794" s="14"/>
      <c r="AA794" s="14"/>
      <c r="AB794" s="14"/>
      <c r="AC794" s="14"/>
      <c r="AD794" s="14"/>
      <c r="AE794" s="14"/>
      <c r="AT794" s="251" t="s">
        <v>191</v>
      </c>
      <c r="AU794" s="251" t="s">
        <v>81</v>
      </c>
      <c r="AV794" s="14" t="s">
        <v>81</v>
      </c>
      <c r="AW794" s="14" t="s">
        <v>33</v>
      </c>
      <c r="AX794" s="14" t="s">
        <v>72</v>
      </c>
      <c r="AY794" s="251" t="s">
        <v>116</v>
      </c>
    </row>
    <row r="795" s="14" customFormat="1">
      <c r="A795" s="14"/>
      <c r="B795" s="241"/>
      <c r="C795" s="242"/>
      <c r="D795" s="229" t="s">
        <v>191</v>
      </c>
      <c r="E795" s="243" t="s">
        <v>19</v>
      </c>
      <c r="F795" s="244" t="s">
        <v>1175</v>
      </c>
      <c r="G795" s="242"/>
      <c r="H795" s="245">
        <v>3.0150000000000001</v>
      </c>
      <c r="I795" s="246"/>
      <c r="J795" s="242"/>
      <c r="K795" s="242"/>
      <c r="L795" s="247"/>
      <c r="M795" s="248"/>
      <c r="N795" s="249"/>
      <c r="O795" s="249"/>
      <c r="P795" s="249"/>
      <c r="Q795" s="249"/>
      <c r="R795" s="249"/>
      <c r="S795" s="249"/>
      <c r="T795" s="250"/>
      <c r="U795" s="14"/>
      <c r="V795" s="14"/>
      <c r="W795" s="14"/>
      <c r="X795" s="14"/>
      <c r="Y795" s="14"/>
      <c r="Z795" s="14"/>
      <c r="AA795" s="14"/>
      <c r="AB795" s="14"/>
      <c r="AC795" s="14"/>
      <c r="AD795" s="14"/>
      <c r="AE795" s="14"/>
      <c r="AT795" s="251" t="s">
        <v>191</v>
      </c>
      <c r="AU795" s="251" t="s">
        <v>81</v>
      </c>
      <c r="AV795" s="14" t="s">
        <v>81</v>
      </c>
      <c r="AW795" s="14" t="s">
        <v>33</v>
      </c>
      <c r="AX795" s="14" t="s">
        <v>72</v>
      </c>
      <c r="AY795" s="251" t="s">
        <v>116</v>
      </c>
    </row>
    <row r="796" s="14" customFormat="1">
      <c r="A796" s="14"/>
      <c r="B796" s="241"/>
      <c r="C796" s="242"/>
      <c r="D796" s="229" t="s">
        <v>191</v>
      </c>
      <c r="E796" s="243" t="s">
        <v>19</v>
      </c>
      <c r="F796" s="244" t="s">
        <v>1176</v>
      </c>
      <c r="G796" s="242"/>
      <c r="H796" s="245">
        <v>777.44600000000003</v>
      </c>
      <c r="I796" s="246"/>
      <c r="J796" s="242"/>
      <c r="K796" s="242"/>
      <c r="L796" s="247"/>
      <c r="M796" s="248"/>
      <c r="N796" s="249"/>
      <c r="O796" s="249"/>
      <c r="P796" s="249"/>
      <c r="Q796" s="249"/>
      <c r="R796" s="249"/>
      <c r="S796" s="249"/>
      <c r="T796" s="250"/>
      <c r="U796" s="14"/>
      <c r="V796" s="14"/>
      <c r="W796" s="14"/>
      <c r="X796" s="14"/>
      <c r="Y796" s="14"/>
      <c r="Z796" s="14"/>
      <c r="AA796" s="14"/>
      <c r="AB796" s="14"/>
      <c r="AC796" s="14"/>
      <c r="AD796" s="14"/>
      <c r="AE796" s="14"/>
      <c r="AT796" s="251" t="s">
        <v>191</v>
      </c>
      <c r="AU796" s="251" t="s">
        <v>81</v>
      </c>
      <c r="AV796" s="14" t="s">
        <v>81</v>
      </c>
      <c r="AW796" s="14" t="s">
        <v>33</v>
      </c>
      <c r="AX796" s="14" t="s">
        <v>72</v>
      </c>
      <c r="AY796" s="251" t="s">
        <v>116</v>
      </c>
    </row>
    <row r="797" s="14" customFormat="1">
      <c r="A797" s="14"/>
      <c r="B797" s="241"/>
      <c r="C797" s="242"/>
      <c r="D797" s="229" t="s">
        <v>191</v>
      </c>
      <c r="E797" s="243" t="s">
        <v>19</v>
      </c>
      <c r="F797" s="244" t="s">
        <v>1177</v>
      </c>
      <c r="G797" s="242"/>
      <c r="H797" s="245">
        <v>34.618000000000002</v>
      </c>
      <c r="I797" s="246"/>
      <c r="J797" s="242"/>
      <c r="K797" s="242"/>
      <c r="L797" s="247"/>
      <c r="M797" s="248"/>
      <c r="N797" s="249"/>
      <c r="O797" s="249"/>
      <c r="P797" s="249"/>
      <c r="Q797" s="249"/>
      <c r="R797" s="249"/>
      <c r="S797" s="249"/>
      <c r="T797" s="250"/>
      <c r="U797" s="14"/>
      <c r="V797" s="14"/>
      <c r="W797" s="14"/>
      <c r="X797" s="14"/>
      <c r="Y797" s="14"/>
      <c r="Z797" s="14"/>
      <c r="AA797" s="14"/>
      <c r="AB797" s="14"/>
      <c r="AC797" s="14"/>
      <c r="AD797" s="14"/>
      <c r="AE797" s="14"/>
      <c r="AT797" s="251" t="s">
        <v>191</v>
      </c>
      <c r="AU797" s="251" t="s">
        <v>81</v>
      </c>
      <c r="AV797" s="14" t="s">
        <v>81</v>
      </c>
      <c r="AW797" s="14" t="s">
        <v>33</v>
      </c>
      <c r="AX797" s="14" t="s">
        <v>72</v>
      </c>
      <c r="AY797" s="251" t="s">
        <v>116</v>
      </c>
    </row>
    <row r="798" s="14" customFormat="1">
      <c r="A798" s="14"/>
      <c r="B798" s="241"/>
      <c r="C798" s="242"/>
      <c r="D798" s="229" t="s">
        <v>191</v>
      </c>
      <c r="E798" s="243" t="s">
        <v>19</v>
      </c>
      <c r="F798" s="244" t="s">
        <v>1178</v>
      </c>
      <c r="G798" s="242"/>
      <c r="H798" s="245">
        <v>44.598999999999997</v>
      </c>
      <c r="I798" s="246"/>
      <c r="J798" s="242"/>
      <c r="K798" s="242"/>
      <c r="L798" s="247"/>
      <c r="M798" s="248"/>
      <c r="N798" s="249"/>
      <c r="O798" s="249"/>
      <c r="P798" s="249"/>
      <c r="Q798" s="249"/>
      <c r="R798" s="249"/>
      <c r="S798" s="249"/>
      <c r="T798" s="250"/>
      <c r="U798" s="14"/>
      <c r="V798" s="14"/>
      <c r="W798" s="14"/>
      <c r="X798" s="14"/>
      <c r="Y798" s="14"/>
      <c r="Z798" s="14"/>
      <c r="AA798" s="14"/>
      <c r="AB798" s="14"/>
      <c r="AC798" s="14"/>
      <c r="AD798" s="14"/>
      <c r="AE798" s="14"/>
      <c r="AT798" s="251" t="s">
        <v>191</v>
      </c>
      <c r="AU798" s="251" t="s">
        <v>81</v>
      </c>
      <c r="AV798" s="14" t="s">
        <v>81</v>
      </c>
      <c r="AW798" s="14" t="s">
        <v>33</v>
      </c>
      <c r="AX798" s="14" t="s">
        <v>72</v>
      </c>
      <c r="AY798" s="251" t="s">
        <v>116</v>
      </c>
    </row>
    <row r="799" s="14" customFormat="1">
      <c r="A799" s="14"/>
      <c r="B799" s="241"/>
      <c r="C799" s="242"/>
      <c r="D799" s="229" t="s">
        <v>191</v>
      </c>
      <c r="E799" s="243" t="s">
        <v>19</v>
      </c>
      <c r="F799" s="244" t="s">
        <v>1179</v>
      </c>
      <c r="G799" s="242"/>
      <c r="H799" s="245">
        <v>-20.52</v>
      </c>
      <c r="I799" s="246"/>
      <c r="J799" s="242"/>
      <c r="K799" s="242"/>
      <c r="L799" s="247"/>
      <c r="M799" s="248"/>
      <c r="N799" s="249"/>
      <c r="O799" s="249"/>
      <c r="P799" s="249"/>
      <c r="Q799" s="249"/>
      <c r="R799" s="249"/>
      <c r="S799" s="249"/>
      <c r="T799" s="250"/>
      <c r="U799" s="14"/>
      <c r="V799" s="14"/>
      <c r="W799" s="14"/>
      <c r="X799" s="14"/>
      <c r="Y799" s="14"/>
      <c r="Z799" s="14"/>
      <c r="AA799" s="14"/>
      <c r="AB799" s="14"/>
      <c r="AC799" s="14"/>
      <c r="AD799" s="14"/>
      <c r="AE799" s="14"/>
      <c r="AT799" s="251" t="s">
        <v>191</v>
      </c>
      <c r="AU799" s="251" t="s">
        <v>81</v>
      </c>
      <c r="AV799" s="14" t="s">
        <v>81</v>
      </c>
      <c r="AW799" s="14" t="s">
        <v>33</v>
      </c>
      <c r="AX799" s="14" t="s">
        <v>72</v>
      </c>
      <c r="AY799" s="251" t="s">
        <v>116</v>
      </c>
    </row>
    <row r="800" s="14" customFormat="1">
      <c r="A800" s="14"/>
      <c r="B800" s="241"/>
      <c r="C800" s="242"/>
      <c r="D800" s="229" t="s">
        <v>191</v>
      </c>
      <c r="E800" s="243" t="s">
        <v>19</v>
      </c>
      <c r="F800" s="244" t="s">
        <v>1180</v>
      </c>
      <c r="G800" s="242"/>
      <c r="H800" s="245">
        <v>-8.8800000000000008</v>
      </c>
      <c r="I800" s="246"/>
      <c r="J800" s="242"/>
      <c r="K800" s="242"/>
      <c r="L800" s="247"/>
      <c r="M800" s="248"/>
      <c r="N800" s="249"/>
      <c r="O800" s="249"/>
      <c r="P800" s="249"/>
      <c r="Q800" s="249"/>
      <c r="R800" s="249"/>
      <c r="S800" s="249"/>
      <c r="T800" s="250"/>
      <c r="U800" s="14"/>
      <c r="V800" s="14"/>
      <c r="W800" s="14"/>
      <c r="X800" s="14"/>
      <c r="Y800" s="14"/>
      <c r="Z800" s="14"/>
      <c r="AA800" s="14"/>
      <c r="AB800" s="14"/>
      <c r="AC800" s="14"/>
      <c r="AD800" s="14"/>
      <c r="AE800" s="14"/>
      <c r="AT800" s="251" t="s">
        <v>191</v>
      </c>
      <c r="AU800" s="251" t="s">
        <v>81</v>
      </c>
      <c r="AV800" s="14" t="s">
        <v>81</v>
      </c>
      <c r="AW800" s="14" t="s">
        <v>33</v>
      </c>
      <c r="AX800" s="14" t="s">
        <v>72</v>
      </c>
      <c r="AY800" s="251" t="s">
        <v>116</v>
      </c>
    </row>
    <row r="801" s="14" customFormat="1">
      <c r="A801" s="14"/>
      <c r="B801" s="241"/>
      <c r="C801" s="242"/>
      <c r="D801" s="229" t="s">
        <v>191</v>
      </c>
      <c r="E801" s="243" t="s">
        <v>19</v>
      </c>
      <c r="F801" s="244" t="s">
        <v>1131</v>
      </c>
      <c r="G801" s="242"/>
      <c r="H801" s="245">
        <v>-2.2799999999999998</v>
      </c>
      <c r="I801" s="246"/>
      <c r="J801" s="242"/>
      <c r="K801" s="242"/>
      <c r="L801" s="247"/>
      <c r="M801" s="248"/>
      <c r="N801" s="249"/>
      <c r="O801" s="249"/>
      <c r="P801" s="249"/>
      <c r="Q801" s="249"/>
      <c r="R801" s="249"/>
      <c r="S801" s="249"/>
      <c r="T801" s="250"/>
      <c r="U801" s="14"/>
      <c r="V801" s="14"/>
      <c r="W801" s="14"/>
      <c r="X801" s="14"/>
      <c r="Y801" s="14"/>
      <c r="Z801" s="14"/>
      <c r="AA801" s="14"/>
      <c r="AB801" s="14"/>
      <c r="AC801" s="14"/>
      <c r="AD801" s="14"/>
      <c r="AE801" s="14"/>
      <c r="AT801" s="251" t="s">
        <v>191</v>
      </c>
      <c r="AU801" s="251" t="s">
        <v>81</v>
      </c>
      <c r="AV801" s="14" t="s">
        <v>81</v>
      </c>
      <c r="AW801" s="14" t="s">
        <v>33</v>
      </c>
      <c r="AX801" s="14" t="s">
        <v>72</v>
      </c>
      <c r="AY801" s="251" t="s">
        <v>116</v>
      </c>
    </row>
    <row r="802" s="14" customFormat="1">
      <c r="A802" s="14"/>
      <c r="B802" s="241"/>
      <c r="C802" s="242"/>
      <c r="D802" s="229" t="s">
        <v>191</v>
      </c>
      <c r="E802" s="243" t="s">
        <v>19</v>
      </c>
      <c r="F802" s="244" t="s">
        <v>1128</v>
      </c>
      <c r="G802" s="242"/>
      <c r="H802" s="245">
        <v>-0.90000000000000002</v>
      </c>
      <c r="I802" s="246"/>
      <c r="J802" s="242"/>
      <c r="K802" s="242"/>
      <c r="L802" s="247"/>
      <c r="M802" s="248"/>
      <c r="N802" s="249"/>
      <c r="O802" s="249"/>
      <c r="P802" s="249"/>
      <c r="Q802" s="249"/>
      <c r="R802" s="249"/>
      <c r="S802" s="249"/>
      <c r="T802" s="250"/>
      <c r="U802" s="14"/>
      <c r="V802" s="14"/>
      <c r="W802" s="14"/>
      <c r="X802" s="14"/>
      <c r="Y802" s="14"/>
      <c r="Z802" s="14"/>
      <c r="AA802" s="14"/>
      <c r="AB802" s="14"/>
      <c r="AC802" s="14"/>
      <c r="AD802" s="14"/>
      <c r="AE802" s="14"/>
      <c r="AT802" s="251" t="s">
        <v>191</v>
      </c>
      <c r="AU802" s="251" t="s">
        <v>81</v>
      </c>
      <c r="AV802" s="14" t="s">
        <v>81</v>
      </c>
      <c r="AW802" s="14" t="s">
        <v>33</v>
      </c>
      <c r="AX802" s="14" t="s">
        <v>72</v>
      </c>
      <c r="AY802" s="251" t="s">
        <v>116</v>
      </c>
    </row>
    <row r="803" s="14" customFormat="1">
      <c r="A803" s="14"/>
      <c r="B803" s="241"/>
      <c r="C803" s="242"/>
      <c r="D803" s="229" t="s">
        <v>191</v>
      </c>
      <c r="E803" s="243" t="s">
        <v>19</v>
      </c>
      <c r="F803" s="244" t="s">
        <v>1129</v>
      </c>
      <c r="G803" s="242"/>
      <c r="H803" s="245">
        <v>-0.93600000000000005</v>
      </c>
      <c r="I803" s="246"/>
      <c r="J803" s="242"/>
      <c r="K803" s="242"/>
      <c r="L803" s="247"/>
      <c r="M803" s="248"/>
      <c r="N803" s="249"/>
      <c r="O803" s="249"/>
      <c r="P803" s="249"/>
      <c r="Q803" s="249"/>
      <c r="R803" s="249"/>
      <c r="S803" s="249"/>
      <c r="T803" s="250"/>
      <c r="U803" s="14"/>
      <c r="V803" s="14"/>
      <c r="W803" s="14"/>
      <c r="X803" s="14"/>
      <c r="Y803" s="14"/>
      <c r="Z803" s="14"/>
      <c r="AA803" s="14"/>
      <c r="AB803" s="14"/>
      <c r="AC803" s="14"/>
      <c r="AD803" s="14"/>
      <c r="AE803" s="14"/>
      <c r="AT803" s="251" t="s">
        <v>191</v>
      </c>
      <c r="AU803" s="251" t="s">
        <v>81</v>
      </c>
      <c r="AV803" s="14" t="s">
        <v>81</v>
      </c>
      <c r="AW803" s="14" t="s">
        <v>33</v>
      </c>
      <c r="AX803" s="14" t="s">
        <v>72</v>
      </c>
      <c r="AY803" s="251" t="s">
        <v>116</v>
      </c>
    </row>
    <row r="804" s="14" customFormat="1">
      <c r="A804" s="14"/>
      <c r="B804" s="241"/>
      <c r="C804" s="242"/>
      <c r="D804" s="229" t="s">
        <v>191</v>
      </c>
      <c r="E804" s="243" t="s">
        <v>19</v>
      </c>
      <c r="F804" s="244" t="s">
        <v>1130</v>
      </c>
      <c r="G804" s="242"/>
      <c r="H804" s="245">
        <v>-1.54</v>
      </c>
      <c r="I804" s="246"/>
      <c r="J804" s="242"/>
      <c r="K804" s="242"/>
      <c r="L804" s="247"/>
      <c r="M804" s="248"/>
      <c r="N804" s="249"/>
      <c r="O804" s="249"/>
      <c r="P804" s="249"/>
      <c r="Q804" s="249"/>
      <c r="R804" s="249"/>
      <c r="S804" s="249"/>
      <c r="T804" s="250"/>
      <c r="U804" s="14"/>
      <c r="V804" s="14"/>
      <c r="W804" s="14"/>
      <c r="X804" s="14"/>
      <c r="Y804" s="14"/>
      <c r="Z804" s="14"/>
      <c r="AA804" s="14"/>
      <c r="AB804" s="14"/>
      <c r="AC804" s="14"/>
      <c r="AD804" s="14"/>
      <c r="AE804" s="14"/>
      <c r="AT804" s="251" t="s">
        <v>191</v>
      </c>
      <c r="AU804" s="251" t="s">
        <v>81</v>
      </c>
      <c r="AV804" s="14" t="s">
        <v>81</v>
      </c>
      <c r="AW804" s="14" t="s">
        <v>33</v>
      </c>
      <c r="AX804" s="14" t="s">
        <v>72</v>
      </c>
      <c r="AY804" s="251" t="s">
        <v>116</v>
      </c>
    </row>
    <row r="805" s="14" customFormat="1">
      <c r="A805" s="14"/>
      <c r="B805" s="241"/>
      <c r="C805" s="242"/>
      <c r="D805" s="229" t="s">
        <v>191</v>
      </c>
      <c r="E805" s="243" t="s">
        <v>19</v>
      </c>
      <c r="F805" s="244" t="s">
        <v>1181</v>
      </c>
      <c r="G805" s="242"/>
      <c r="H805" s="245">
        <v>-1.8899999999999999</v>
      </c>
      <c r="I805" s="246"/>
      <c r="J805" s="242"/>
      <c r="K805" s="242"/>
      <c r="L805" s="247"/>
      <c r="M805" s="248"/>
      <c r="N805" s="249"/>
      <c r="O805" s="249"/>
      <c r="P805" s="249"/>
      <c r="Q805" s="249"/>
      <c r="R805" s="249"/>
      <c r="S805" s="249"/>
      <c r="T805" s="250"/>
      <c r="U805" s="14"/>
      <c r="V805" s="14"/>
      <c r="W805" s="14"/>
      <c r="X805" s="14"/>
      <c r="Y805" s="14"/>
      <c r="Z805" s="14"/>
      <c r="AA805" s="14"/>
      <c r="AB805" s="14"/>
      <c r="AC805" s="14"/>
      <c r="AD805" s="14"/>
      <c r="AE805" s="14"/>
      <c r="AT805" s="251" t="s">
        <v>191</v>
      </c>
      <c r="AU805" s="251" t="s">
        <v>81</v>
      </c>
      <c r="AV805" s="14" t="s">
        <v>81</v>
      </c>
      <c r="AW805" s="14" t="s">
        <v>33</v>
      </c>
      <c r="AX805" s="14" t="s">
        <v>72</v>
      </c>
      <c r="AY805" s="251" t="s">
        <v>116</v>
      </c>
    </row>
    <row r="806" s="14" customFormat="1">
      <c r="A806" s="14"/>
      <c r="B806" s="241"/>
      <c r="C806" s="242"/>
      <c r="D806" s="229" t="s">
        <v>191</v>
      </c>
      <c r="E806" s="243" t="s">
        <v>19</v>
      </c>
      <c r="F806" s="244" t="s">
        <v>425</v>
      </c>
      <c r="G806" s="242"/>
      <c r="H806" s="245">
        <v>-2.0899999999999999</v>
      </c>
      <c r="I806" s="246"/>
      <c r="J806" s="242"/>
      <c r="K806" s="242"/>
      <c r="L806" s="247"/>
      <c r="M806" s="248"/>
      <c r="N806" s="249"/>
      <c r="O806" s="249"/>
      <c r="P806" s="249"/>
      <c r="Q806" s="249"/>
      <c r="R806" s="249"/>
      <c r="S806" s="249"/>
      <c r="T806" s="250"/>
      <c r="U806" s="14"/>
      <c r="V806" s="14"/>
      <c r="W806" s="14"/>
      <c r="X806" s="14"/>
      <c r="Y806" s="14"/>
      <c r="Z806" s="14"/>
      <c r="AA806" s="14"/>
      <c r="AB806" s="14"/>
      <c r="AC806" s="14"/>
      <c r="AD806" s="14"/>
      <c r="AE806" s="14"/>
      <c r="AT806" s="251" t="s">
        <v>191</v>
      </c>
      <c r="AU806" s="251" t="s">
        <v>81</v>
      </c>
      <c r="AV806" s="14" t="s">
        <v>81</v>
      </c>
      <c r="AW806" s="14" t="s">
        <v>33</v>
      </c>
      <c r="AX806" s="14" t="s">
        <v>72</v>
      </c>
      <c r="AY806" s="251" t="s">
        <v>116</v>
      </c>
    </row>
    <row r="807" s="14" customFormat="1">
      <c r="A807" s="14"/>
      <c r="B807" s="241"/>
      <c r="C807" s="242"/>
      <c r="D807" s="229" t="s">
        <v>191</v>
      </c>
      <c r="E807" s="243" t="s">
        <v>19</v>
      </c>
      <c r="F807" s="244" t="s">
        <v>1131</v>
      </c>
      <c r="G807" s="242"/>
      <c r="H807" s="245">
        <v>-2.2799999999999998</v>
      </c>
      <c r="I807" s="246"/>
      <c r="J807" s="242"/>
      <c r="K807" s="242"/>
      <c r="L807" s="247"/>
      <c r="M807" s="248"/>
      <c r="N807" s="249"/>
      <c r="O807" s="249"/>
      <c r="P807" s="249"/>
      <c r="Q807" s="249"/>
      <c r="R807" s="249"/>
      <c r="S807" s="249"/>
      <c r="T807" s="250"/>
      <c r="U807" s="14"/>
      <c r="V807" s="14"/>
      <c r="W807" s="14"/>
      <c r="X807" s="14"/>
      <c r="Y807" s="14"/>
      <c r="Z807" s="14"/>
      <c r="AA807" s="14"/>
      <c r="AB807" s="14"/>
      <c r="AC807" s="14"/>
      <c r="AD807" s="14"/>
      <c r="AE807" s="14"/>
      <c r="AT807" s="251" t="s">
        <v>191</v>
      </c>
      <c r="AU807" s="251" t="s">
        <v>81</v>
      </c>
      <c r="AV807" s="14" t="s">
        <v>81</v>
      </c>
      <c r="AW807" s="14" t="s">
        <v>33</v>
      </c>
      <c r="AX807" s="14" t="s">
        <v>72</v>
      </c>
      <c r="AY807" s="251" t="s">
        <v>116</v>
      </c>
    </row>
    <row r="808" s="14" customFormat="1">
      <c r="A808" s="14"/>
      <c r="B808" s="241"/>
      <c r="C808" s="242"/>
      <c r="D808" s="229" t="s">
        <v>191</v>
      </c>
      <c r="E808" s="243" t="s">
        <v>19</v>
      </c>
      <c r="F808" s="244" t="s">
        <v>1182</v>
      </c>
      <c r="G808" s="242"/>
      <c r="H808" s="245">
        <v>12.43</v>
      </c>
      <c r="I808" s="246"/>
      <c r="J808" s="242"/>
      <c r="K808" s="242"/>
      <c r="L808" s="247"/>
      <c r="M808" s="248"/>
      <c r="N808" s="249"/>
      <c r="O808" s="249"/>
      <c r="P808" s="249"/>
      <c r="Q808" s="249"/>
      <c r="R808" s="249"/>
      <c r="S808" s="249"/>
      <c r="T808" s="250"/>
      <c r="U808" s="14"/>
      <c r="V808" s="14"/>
      <c r="W808" s="14"/>
      <c r="X808" s="14"/>
      <c r="Y808" s="14"/>
      <c r="Z808" s="14"/>
      <c r="AA808" s="14"/>
      <c r="AB808" s="14"/>
      <c r="AC808" s="14"/>
      <c r="AD808" s="14"/>
      <c r="AE808" s="14"/>
      <c r="AT808" s="251" t="s">
        <v>191</v>
      </c>
      <c r="AU808" s="251" t="s">
        <v>81</v>
      </c>
      <c r="AV808" s="14" t="s">
        <v>81</v>
      </c>
      <c r="AW808" s="14" t="s">
        <v>33</v>
      </c>
      <c r="AX808" s="14" t="s">
        <v>72</v>
      </c>
      <c r="AY808" s="251" t="s">
        <v>116</v>
      </c>
    </row>
    <row r="809" s="14" customFormat="1">
      <c r="A809" s="14"/>
      <c r="B809" s="241"/>
      <c r="C809" s="242"/>
      <c r="D809" s="229" t="s">
        <v>191</v>
      </c>
      <c r="E809" s="243" t="s">
        <v>19</v>
      </c>
      <c r="F809" s="244" t="s">
        <v>1183</v>
      </c>
      <c r="G809" s="242"/>
      <c r="H809" s="245">
        <v>14.125</v>
      </c>
      <c r="I809" s="246"/>
      <c r="J809" s="242"/>
      <c r="K809" s="242"/>
      <c r="L809" s="247"/>
      <c r="M809" s="248"/>
      <c r="N809" s="249"/>
      <c r="O809" s="249"/>
      <c r="P809" s="249"/>
      <c r="Q809" s="249"/>
      <c r="R809" s="249"/>
      <c r="S809" s="249"/>
      <c r="T809" s="250"/>
      <c r="U809" s="14"/>
      <c r="V809" s="14"/>
      <c r="W809" s="14"/>
      <c r="X809" s="14"/>
      <c r="Y809" s="14"/>
      <c r="Z809" s="14"/>
      <c r="AA809" s="14"/>
      <c r="AB809" s="14"/>
      <c r="AC809" s="14"/>
      <c r="AD809" s="14"/>
      <c r="AE809" s="14"/>
      <c r="AT809" s="251" t="s">
        <v>191</v>
      </c>
      <c r="AU809" s="251" t="s">
        <v>81</v>
      </c>
      <c r="AV809" s="14" t="s">
        <v>81</v>
      </c>
      <c r="AW809" s="14" t="s">
        <v>33</v>
      </c>
      <c r="AX809" s="14" t="s">
        <v>72</v>
      </c>
      <c r="AY809" s="251" t="s">
        <v>116</v>
      </c>
    </row>
    <row r="810" s="14" customFormat="1">
      <c r="A810" s="14"/>
      <c r="B810" s="241"/>
      <c r="C810" s="242"/>
      <c r="D810" s="229" t="s">
        <v>191</v>
      </c>
      <c r="E810" s="243" t="s">
        <v>19</v>
      </c>
      <c r="F810" s="244" t="s">
        <v>1184</v>
      </c>
      <c r="G810" s="242"/>
      <c r="H810" s="245">
        <v>13.5</v>
      </c>
      <c r="I810" s="246"/>
      <c r="J810" s="242"/>
      <c r="K810" s="242"/>
      <c r="L810" s="247"/>
      <c r="M810" s="248"/>
      <c r="N810" s="249"/>
      <c r="O810" s="249"/>
      <c r="P810" s="249"/>
      <c r="Q810" s="249"/>
      <c r="R810" s="249"/>
      <c r="S810" s="249"/>
      <c r="T810" s="250"/>
      <c r="U810" s="14"/>
      <c r="V810" s="14"/>
      <c r="W810" s="14"/>
      <c r="X810" s="14"/>
      <c r="Y810" s="14"/>
      <c r="Z810" s="14"/>
      <c r="AA810" s="14"/>
      <c r="AB810" s="14"/>
      <c r="AC810" s="14"/>
      <c r="AD810" s="14"/>
      <c r="AE810" s="14"/>
      <c r="AT810" s="251" t="s">
        <v>191</v>
      </c>
      <c r="AU810" s="251" t="s">
        <v>81</v>
      </c>
      <c r="AV810" s="14" t="s">
        <v>81</v>
      </c>
      <c r="AW810" s="14" t="s">
        <v>33</v>
      </c>
      <c r="AX810" s="14" t="s">
        <v>72</v>
      </c>
      <c r="AY810" s="251" t="s">
        <v>116</v>
      </c>
    </row>
    <row r="811" s="14" customFormat="1">
      <c r="A811" s="14"/>
      <c r="B811" s="241"/>
      <c r="C811" s="242"/>
      <c r="D811" s="229" t="s">
        <v>191</v>
      </c>
      <c r="E811" s="243" t="s">
        <v>19</v>
      </c>
      <c r="F811" s="244" t="s">
        <v>1185</v>
      </c>
      <c r="G811" s="242"/>
      <c r="H811" s="245">
        <v>4.165</v>
      </c>
      <c r="I811" s="246"/>
      <c r="J811" s="242"/>
      <c r="K811" s="242"/>
      <c r="L811" s="247"/>
      <c r="M811" s="248"/>
      <c r="N811" s="249"/>
      <c r="O811" s="249"/>
      <c r="P811" s="249"/>
      <c r="Q811" s="249"/>
      <c r="R811" s="249"/>
      <c r="S811" s="249"/>
      <c r="T811" s="250"/>
      <c r="U811" s="14"/>
      <c r="V811" s="14"/>
      <c r="W811" s="14"/>
      <c r="X811" s="14"/>
      <c r="Y811" s="14"/>
      <c r="Z811" s="14"/>
      <c r="AA811" s="14"/>
      <c r="AB811" s="14"/>
      <c r="AC811" s="14"/>
      <c r="AD811" s="14"/>
      <c r="AE811" s="14"/>
      <c r="AT811" s="251" t="s">
        <v>191</v>
      </c>
      <c r="AU811" s="251" t="s">
        <v>81</v>
      </c>
      <c r="AV811" s="14" t="s">
        <v>81</v>
      </c>
      <c r="AW811" s="14" t="s">
        <v>33</v>
      </c>
      <c r="AX811" s="14" t="s">
        <v>72</v>
      </c>
      <c r="AY811" s="251" t="s">
        <v>116</v>
      </c>
    </row>
    <row r="812" s="14" customFormat="1">
      <c r="A812" s="14"/>
      <c r="B812" s="241"/>
      <c r="C812" s="242"/>
      <c r="D812" s="229" t="s">
        <v>191</v>
      </c>
      <c r="E812" s="243" t="s">
        <v>19</v>
      </c>
      <c r="F812" s="244" t="s">
        <v>1186</v>
      </c>
      <c r="G812" s="242"/>
      <c r="H812" s="245">
        <v>2.8500000000000001</v>
      </c>
      <c r="I812" s="246"/>
      <c r="J812" s="242"/>
      <c r="K812" s="242"/>
      <c r="L812" s="247"/>
      <c r="M812" s="248"/>
      <c r="N812" s="249"/>
      <c r="O812" s="249"/>
      <c r="P812" s="249"/>
      <c r="Q812" s="249"/>
      <c r="R812" s="249"/>
      <c r="S812" s="249"/>
      <c r="T812" s="250"/>
      <c r="U812" s="14"/>
      <c r="V812" s="14"/>
      <c r="W812" s="14"/>
      <c r="X812" s="14"/>
      <c r="Y812" s="14"/>
      <c r="Z812" s="14"/>
      <c r="AA812" s="14"/>
      <c r="AB812" s="14"/>
      <c r="AC812" s="14"/>
      <c r="AD812" s="14"/>
      <c r="AE812" s="14"/>
      <c r="AT812" s="251" t="s">
        <v>191</v>
      </c>
      <c r="AU812" s="251" t="s">
        <v>81</v>
      </c>
      <c r="AV812" s="14" t="s">
        <v>81</v>
      </c>
      <c r="AW812" s="14" t="s">
        <v>33</v>
      </c>
      <c r="AX812" s="14" t="s">
        <v>72</v>
      </c>
      <c r="AY812" s="251" t="s">
        <v>116</v>
      </c>
    </row>
    <row r="813" s="14" customFormat="1">
      <c r="A813" s="14"/>
      <c r="B813" s="241"/>
      <c r="C813" s="242"/>
      <c r="D813" s="229" t="s">
        <v>191</v>
      </c>
      <c r="E813" s="243" t="s">
        <v>19</v>
      </c>
      <c r="F813" s="244" t="s">
        <v>1187</v>
      </c>
      <c r="G813" s="242"/>
      <c r="H813" s="245">
        <v>0.92000000000000004</v>
      </c>
      <c r="I813" s="246"/>
      <c r="J813" s="242"/>
      <c r="K813" s="242"/>
      <c r="L813" s="247"/>
      <c r="M813" s="248"/>
      <c r="N813" s="249"/>
      <c r="O813" s="249"/>
      <c r="P813" s="249"/>
      <c r="Q813" s="249"/>
      <c r="R813" s="249"/>
      <c r="S813" s="249"/>
      <c r="T813" s="250"/>
      <c r="U813" s="14"/>
      <c r="V813" s="14"/>
      <c r="W813" s="14"/>
      <c r="X813" s="14"/>
      <c r="Y813" s="14"/>
      <c r="Z813" s="14"/>
      <c r="AA813" s="14"/>
      <c r="AB813" s="14"/>
      <c r="AC813" s="14"/>
      <c r="AD813" s="14"/>
      <c r="AE813" s="14"/>
      <c r="AT813" s="251" t="s">
        <v>191</v>
      </c>
      <c r="AU813" s="251" t="s">
        <v>81</v>
      </c>
      <c r="AV813" s="14" t="s">
        <v>81</v>
      </c>
      <c r="AW813" s="14" t="s">
        <v>33</v>
      </c>
      <c r="AX813" s="14" t="s">
        <v>72</v>
      </c>
      <c r="AY813" s="251" t="s">
        <v>116</v>
      </c>
    </row>
    <row r="814" s="14" customFormat="1">
      <c r="A814" s="14"/>
      <c r="B814" s="241"/>
      <c r="C814" s="242"/>
      <c r="D814" s="229" t="s">
        <v>191</v>
      </c>
      <c r="E814" s="243" t="s">
        <v>19</v>
      </c>
      <c r="F814" s="244" t="s">
        <v>1188</v>
      </c>
      <c r="G814" s="242"/>
      <c r="H814" s="245">
        <v>0.93999999999999995</v>
      </c>
      <c r="I814" s="246"/>
      <c r="J814" s="242"/>
      <c r="K814" s="242"/>
      <c r="L814" s="247"/>
      <c r="M814" s="248"/>
      <c r="N814" s="249"/>
      <c r="O814" s="249"/>
      <c r="P814" s="249"/>
      <c r="Q814" s="249"/>
      <c r="R814" s="249"/>
      <c r="S814" s="249"/>
      <c r="T814" s="250"/>
      <c r="U814" s="14"/>
      <c r="V814" s="14"/>
      <c r="W814" s="14"/>
      <c r="X814" s="14"/>
      <c r="Y814" s="14"/>
      <c r="Z814" s="14"/>
      <c r="AA814" s="14"/>
      <c r="AB814" s="14"/>
      <c r="AC814" s="14"/>
      <c r="AD814" s="14"/>
      <c r="AE814" s="14"/>
      <c r="AT814" s="251" t="s">
        <v>191</v>
      </c>
      <c r="AU814" s="251" t="s">
        <v>81</v>
      </c>
      <c r="AV814" s="14" t="s">
        <v>81</v>
      </c>
      <c r="AW814" s="14" t="s">
        <v>33</v>
      </c>
      <c r="AX814" s="14" t="s">
        <v>72</v>
      </c>
      <c r="AY814" s="251" t="s">
        <v>116</v>
      </c>
    </row>
    <row r="815" s="14" customFormat="1">
      <c r="A815" s="14"/>
      <c r="B815" s="241"/>
      <c r="C815" s="242"/>
      <c r="D815" s="229" t="s">
        <v>191</v>
      </c>
      <c r="E815" s="243" t="s">
        <v>19</v>
      </c>
      <c r="F815" s="244" t="s">
        <v>1189</v>
      </c>
      <c r="G815" s="242"/>
      <c r="H815" s="245">
        <v>1</v>
      </c>
      <c r="I815" s="246"/>
      <c r="J815" s="242"/>
      <c r="K815" s="242"/>
      <c r="L815" s="247"/>
      <c r="M815" s="248"/>
      <c r="N815" s="249"/>
      <c r="O815" s="249"/>
      <c r="P815" s="249"/>
      <c r="Q815" s="249"/>
      <c r="R815" s="249"/>
      <c r="S815" s="249"/>
      <c r="T815" s="250"/>
      <c r="U815" s="14"/>
      <c r="V815" s="14"/>
      <c r="W815" s="14"/>
      <c r="X815" s="14"/>
      <c r="Y815" s="14"/>
      <c r="Z815" s="14"/>
      <c r="AA815" s="14"/>
      <c r="AB815" s="14"/>
      <c r="AC815" s="14"/>
      <c r="AD815" s="14"/>
      <c r="AE815" s="14"/>
      <c r="AT815" s="251" t="s">
        <v>191</v>
      </c>
      <c r="AU815" s="251" t="s">
        <v>81</v>
      </c>
      <c r="AV815" s="14" t="s">
        <v>81</v>
      </c>
      <c r="AW815" s="14" t="s">
        <v>33</v>
      </c>
      <c r="AX815" s="14" t="s">
        <v>72</v>
      </c>
      <c r="AY815" s="251" t="s">
        <v>116</v>
      </c>
    </row>
    <row r="816" s="14" customFormat="1">
      <c r="A816" s="14"/>
      <c r="B816" s="241"/>
      <c r="C816" s="242"/>
      <c r="D816" s="229" t="s">
        <v>191</v>
      </c>
      <c r="E816" s="243" t="s">
        <v>19</v>
      </c>
      <c r="F816" s="244" t="s">
        <v>1190</v>
      </c>
      <c r="G816" s="242"/>
      <c r="H816" s="245">
        <v>2.375</v>
      </c>
      <c r="I816" s="246"/>
      <c r="J816" s="242"/>
      <c r="K816" s="242"/>
      <c r="L816" s="247"/>
      <c r="M816" s="248"/>
      <c r="N816" s="249"/>
      <c r="O816" s="249"/>
      <c r="P816" s="249"/>
      <c r="Q816" s="249"/>
      <c r="R816" s="249"/>
      <c r="S816" s="249"/>
      <c r="T816" s="250"/>
      <c r="U816" s="14"/>
      <c r="V816" s="14"/>
      <c r="W816" s="14"/>
      <c r="X816" s="14"/>
      <c r="Y816" s="14"/>
      <c r="Z816" s="14"/>
      <c r="AA816" s="14"/>
      <c r="AB816" s="14"/>
      <c r="AC816" s="14"/>
      <c r="AD816" s="14"/>
      <c r="AE816" s="14"/>
      <c r="AT816" s="251" t="s">
        <v>191</v>
      </c>
      <c r="AU816" s="251" t="s">
        <v>81</v>
      </c>
      <c r="AV816" s="14" t="s">
        <v>81</v>
      </c>
      <c r="AW816" s="14" t="s">
        <v>33</v>
      </c>
      <c r="AX816" s="14" t="s">
        <v>72</v>
      </c>
      <c r="AY816" s="251" t="s">
        <v>116</v>
      </c>
    </row>
    <row r="817" s="14" customFormat="1">
      <c r="A817" s="14"/>
      <c r="B817" s="241"/>
      <c r="C817" s="242"/>
      <c r="D817" s="229" t="s">
        <v>191</v>
      </c>
      <c r="E817" s="243" t="s">
        <v>19</v>
      </c>
      <c r="F817" s="244" t="s">
        <v>1191</v>
      </c>
      <c r="G817" s="242"/>
      <c r="H817" s="245">
        <v>8.4000000000000004</v>
      </c>
      <c r="I817" s="246"/>
      <c r="J817" s="242"/>
      <c r="K817" s="242"/>
      <c r="L817" s="247"/>
      <c r="M817" s="248"/>
      <c r="N817" s="249"/>
      <c r="O817" s="249"/>
      <c r="P817" s="249"/>
      <c r="Q817" s="249"/>
      <c r="R817" s="249"/>
      <c r="S817" s="249"/>
      <c r="T817" s="250"/>
      <c r="U817" s="14"/>
      <c r="V817" s="14"/>
      <c r="W817" s="14"/>
      <c r="X817" s="14"/>
      <c r="Y817" s="14"/>
      <c r="Z817" s="14"/>
      <c r="AA817" s="14"/>
      <c r="AB817" s="14"/>
      <c r="AC817" s="14"/>
      <c r="AD817" s="14"/>
      <c r="AE817" s="14"/>
      <c r="AT817" s="251" t="s">
        <v>191</v>
      </c>
      <c r="AU817" s="251" t="s">
        <v>81</v>
      </c>
      <c r="AV817" s="14" t="s">
        <v>81</v>
      </c>
      <c r="AW817" s="14" t="s">
        <v>33</v>
      </c>
      <c r="AX817" s="14" t="s">
        <v>72</v>
      </c>
      <c r="AY817" s="251" t="s">
        <v>116</v>
      </c>
    </row>
    <row r="818" s="14" customFormat="1">
      <c r="A818" s="14"/>
      <c r="B818" s="241"/>
      <c r="C818" s="242"/>
      <c r="D818" s="229" t="s">
        <v>191</v>
      </c>
      <c r="E818" s="243" t="s">
        <v>19</v>
      </c>
      <c r="F818" s="244" t="s">
        <v>1192</v>
      </c>
      <c r="G818" s="242"/>
      <c r="H818" s="245">
        <v>-18</v>
      </c>
      <c r="I818" s="246"/>
      <c r="J818" s="242"/>
      <c r="K818" s="242"/>
      <c r="L818" s="247"/>
      <c r="M818" s="248"/>
      <c r="N818" s="249"/>
      <c r="O818" s="249"/>
      <c r="P818" s="249"/>
      <c r="Q818" s="249"/>
      <c r="R818" s="249"/>
      <c r="S818" s="249"/>
      <c r="T818" s="250"/>
      <c r="U818" s="14"/>
      <c r="V818" s="14"/>
      <c r="W818" s="14"/>
      <c r="X818" s="14"/>
      <c r="Y818" s="14"/>
      <c r="Z818" s="14"/>
      <c r="AA818" s="14"/>
      <c r="AB818" s="14"/>
      <c r="AC818" s="14"/>
      <c r="AD818" s="14"/>
      <c r="AE818" s="14"/>
      <c r="AT818" s="251" t="s">
        <v>191</v>
      </c>
      <c r="AU818" s="251" t="s">
        <v>81</v>
      </c>
      <c r="AV818" s="14" t="s">
        <v>81</v>
      </c>
      <c r="AW818" s="14" t="s">
        <v>33</v>
      </c>
      <c r="AX818" s="14" t="s">
        <v>72</v>
      </c>
      <c r="AY818" s="251" t="s">
        <v>116</v>
      </c>
    </row>
    <row r="819" s="14" customFormat="1">
      <c r="A819" s="14"/>
      <c r="B819" s="241"/>
      <c r="C819" s="242"/>
      <c r="D819" s="229" t="s">
        <v>191</v>
      </c>
      <c r="E819" s="243" t="s">
        <v>19</v>
      </c>
      <c r="F819" s="244" t="s">
        <v>1193</v>
      </c>
      <c r="G819" s="242"/>
      <c r="H819" s="245">
        <v>2.8980000000000001</v>
      </c>
      <c r="I819" s="246"/>
      <c r="J819" s="242"/>
      <c r="K819" s="242"/>
      <c r="L819" s="247"/>
      <c r="M819" s="248"/>
      <c r="N819" s="249"/>
      <c r="O819" s="249"/>
      <c r="P819" s="249"/>
      <c r="Q819" s="249"/>
      <c r="R819" s="249"/>
      <c r="S819" s="249"/>
      <c r="T819" s="250"/>
      <c r="U819" s="14"/>
      <c r="V819" s="14"/>
      <c r="W819" s="14"/>
      <c r="X819" s="14"/>
      <c r="Y819" s="14"/>
      <c r="Z819" s="14"/>
      <c r="AA819" s="14"/>
      <c r="AB819" s="14"/>
      <c r="AC819" s="14"/>
      <c r="AD819" s="14"/>
      <c r="AE819" s="14"/>
      <c r="AT819" s="251" t="s">
        <v>191</v>
      </c>
      <c r="AU819" s="251" t="s">
        <v>81</v>
      </c>
      <c r="AV819" s="14" t="s">
        <v>81</v>
      </c>
      <c r="AW819" s="14" t="s">
        <v>33</v>
      </c>
      <c r="AX819" s="14" t="s">
        <v>72</v>
      </c>
      <c r="AY819" s="251" t="s">
        <v>116</v>
      </c>
    </row>
    <row r="820" s="14" customFormat="1">
      <c r="A820" s="14"/>
      <c r="B820" s="241"/>
      <c r="C820" s="242"/>
      <c r="D820" s="229" t="s">
        <v>191</v>
      </c>
      <c r="E820" s="243" t="s">
        <v>19</v>
      </c>
      <c r="F820" s="244" t="s">
        <v>1194</v>
      </c>
      <c r="G820" s="242"/>
      <c r="H820" s="245">
        <v>2.125</v>
      </c>
      <c r="I820" s="246"/>
      <c r="J820" s="242"/>
      <c r="K820" s="242"/>
      <c r="L820" s="247"/>
      <c r="M820" s="248"/>
      <c r="N820" s="249"/>
      <c r="O820" s="249"/>
      <c r="P820" s="249"/>
      <c r="Q820" s="249"/>
      <c r="R820" s="249"/>
      <c r="S820" s="249"/>
      <c r="T820" s="250"/>
      <c r="U820" s="14"/>
      <c r="V820" s="14"/>
      <c r="W820" s="14"/>
      <c r="X820" s="14"/>
      <c r="Y820" s="14"/>
      <c r="Z820" s="14"/>
      <c r="AA820" s="14"/>
      <c r="AB820" s="14"/>
      <c r="AC820" s="14"/>
      <c r="AD820" s="14"/>
      <c r="AE820" s="14"/>
      <c r="AT820" s="251" t="s">
        <v>191</v>
      </c>
      <c r="AU820" s="251" t="s">
        <v>81</v>
      </c>
      <c r="AV820" s="14" t="s">
        <v>81</v>
      </c>
      <c r="AW820" s="14" t="s">
        <v>33</v>
      </c>
      <c r="AX820" s="14" t="s">
        <v>72</v>
      </c>
      <c r="AY820" s="251" t="s">
        <v>116</v>
      </c>
    </row>
    <row r="821" s="14" customFormat="1">
      <c r="A821" s="14"/>
      <c r="B821" s="241"/>
      <c r="C821" s="242"/>
      <c r="D821" s="229" t="s">
        <v>191</v>
      </c>
      <c r="E821" s="243" t="s">
        <v>19</v>
      </c>
      <c r="F821" s="244" t="s">
        <v>1195</v>
      </c>
      <c r="G821" s="242"/>
      <c r="H821" s="245">
        <v>1.716</v>
      </c>
      <c r="I821" s="246"/>
      <c r="J821" s="242"/>
      <c r="K821" s="242"/>
      <c r="L821" s="247"/>
      <c r="M821" s="248"/>
      <c r="N821" s="249"/>
      <c r="O821" s="249"/>
      <c r="P821" s="249"/>
      <c r="Q821" s="249"/>
      <c r="R821" s="249"/>
      <c r="S821" s="249"/>
      <c r="T821" s="250"/>
      <c r="U821" s="14"/>
      <c r="V821" s="14"/>
      <c r="W821" s="14"/>
      <c r="X821" s="14"/>
      <c r="Y821" s="14"/>
      <c r="Z821" s="14"/>
      <c r="AA821" s="14"/>
      <c r="AB821" s="14"/>
      <c r="AC821" s="14"/>
      <c r="AD821" s="14"/>
      <c r="AE821" s="14"/>
      <c r="AT821" s="251" t="s">
        <v>191</v>
      </c>
      <c r="AU821" s="251" t="s">
        <v>81</v>
      </c>
      <c r="AV821" s="14" t="s">
        <v>81</v>
      </c>
      <c r="AW821" s="14" t="s">
        <v>33</v>
      </c>
      <c r="AX821" s="14" t="s">
        <v>72</v>
      </c>
      <c r="AY821" s="251" t="s">
        <v>116</v>
      </c>
    </row>
    <row r="822" s="14" customFormat="1">
      <c r="A822" s="14"/>
      <c r="B822" s="241"/>
      <c r="C822" s="242"/>
      <c r="D822" s="229" t="s">
        <v>191</v>
      </c>
      <c r="E822" s="243" t="s">
        <v>19</v>
      </c>
      <c r="F822" s="244" t="s">
        <v>1196</v>
      </c>
      <c r="G822" s="242"/>
      <c r="H822" s="245">
        <v>1.04</v>
      </c>
      <c r="I822" s="246"/>
      <c r="J822" s="242"/>
      <c r="K822" s="242"/>
      <c r="L822" s="247"/>
      <c r="M822" s="248"/>
      <c r="N822" s="249"/>
      <c r="O822" s="249"/>
      <c r="P822" s="249"/>
      <c r="Q822" s="249"/>
      <c r="R822" s="249"/>
      <c r="S822" s="249"/>
      <c r="T822" s="250"/>
      <c r="U822" s="14"/>
      <c r="V822" s="14"/>
      <c r="W822" s="14"/>
      <c r="X822" s="14"/>
      <c r="Y822" s="14"/>
      <c r="Z822" s="14"/>
      <c r="AA822" s="14"/>
      <c r="AB822" s="14"/>
      <c r="AC822" s="14"/>
      <c r="AD822" s="14"/>
      <c r="AE822" s="14"/>
      <c r="AT822" s="251" t="s">
        <v>191</v>
      </c>
      <c r="AU822" s="251" t="s">
        <v>81</v>
      </c>
      <c r="AV822" s="14" t="s">
        <v>81</v>
      </c>
      <c r="AW822" s="14" t="s">
        <v>33</v>
      </c>
      <c r="AX822" s="14" t="s">
        <v>72</v>
      </c>
      <c r="AY822" s="251" t="s">
        <v>116</v>
      </c>
    </row>
    <row r="823" s="14" customFormat="1">
      <c r="A823" s="14"/>
      <c r="B823" s="241"/>
      <c r="C823" s="242"/>
      <c r="D823" s="229" t="s">
        <v>191</v>
      </c>
      <c r="E823" s="243" t="s">
        <v>19</v>
      </c>
      <c r="F823" s="244" t="s">
        <v>1155</v>
      </c>
      <c r="G823" s="242"/>
      <c r="H823" s="245">
        <v>0.81000000000000005</v>
      </c>
      <c r="I823" s="246"/>
      <c r="J823" s="242"/>
      <c r="K823" s="242"/>
      <c r="L823" s="247"/>
      <c r="M823" s="248"/>
      <c r="N823" s="249"/>
      <c r="O823" s="249"/>
      <c r="P823" s="249"/>
      <c r="Q823" s="249"/>
      <c r="R823" s="249"/>
      <c r="S823" s="249"/>
      <c r="T823" s="250"/>
      <c r="U823" s="14"/>
      <c r="V823" s="14"/>
      <c r="W823" s="14"/>
      <c r="X823" s="14"/>
      <c r="Y823" s="14"/>
      <c r="Z823" s="14"/>
      <c r="AA823" s="14"/>
      <c r="AB823" s="14"/>
      <c r="AC823" s="14"/>
      <c r="AD823" s="14"/>
      <c r="AE823" s="14"/>
      <c r="AT823" s="251" t="s">
        <v>191</v>
      </c>
      <c r="AU823" s="251" t="s">
        <v>81</v>
      </c>
      <c r="AV823" s="14" t="s">
        <v>81</v>
      </c>
      <c r="AW823" s="14" t="s">
        <v>33</v>
      </c>
      <c r="AX823" s="14" t="s">
        <v>72</v>
      </c>
      <c r="AY823" s="251" t="s">
        <v>116</v>
      </c>
    </row>
    <row r="824" s="14" customFormat="1">
      <c r="A824" s="14"/>
      <c r="B824" s="241"/>
      <c r="C824" s="242"/>
      <c r="D824" s="229" t="s">
        <v>191</v>
      </c>
      <c r="E824" s="243" t="s">
        <v>19</v>
      </c>
      <c r="F824" s="244" t="s">
        <v>1197</v>
      </c>
      <c r="G824" s="242"/>
      <c r="H824" s="245">
        <v>-6.4000000000000004</v>
      </c>
      <c r="I824" s="246"/>
      <c r="J824" s="242"/>
      <c r="K824" s="242"/>
      <c r="L824" s="247"/>
      <c r="M824" s="248"/>
      <c r="N824" s="249"/>
      <c r="O824" s="249"/>
      <c r="P824" s="249"/>
      <c r="Q824" s="249"/>
      <c r="R824" s="249"/>
      <c r="S824" s="249"/>
      <c r="T824" s="250"/>
      <c r="U824" s="14"/>
      <c r="V824" s="14"/>
      <c r="W824" s="14"/>
      <c r="X824" s="14"/>
      <c r="Y824" s="14"/>
      <c r="Z824" s="14"/>
      <c r="AA824" s="14"/>
      <c r="AB824" s="14"/>
      <c r="AC824" s="14"/>
      <c r="AD824" s="14"/>
      <c r="AE824" s="14"/>
      <c r="AT824" s="251" t="s">
        <v>191</v>
      </c>
      <c r="AU824" s="251" t="s">
        <v>81</v>
      </c>
      <c r="AV824" s="14" t="s">
        <v>81</v>
      </c>
      <c r="AW824" s="14" t="s">
        <v>33</v>
      </c>
      <c r="AX824" s="14" t="s">
        <v>72</v>
      </c>
      <c r="AY824" s="251" t="s">
        <v>116</v>
      </c>
    </row>
    <row r="825" s="14" customFormat="1">
      <c r="A825" s="14"/>
      <c r="B825" s="241"/>
      <c r="C825" s="242"/>
      <c r="D825" s="229" t="s">
        <v>191</v>
      </c>
      <c r="E825" s="243" t="s">
        <v>19</v>
      </c>
      <c r="F825" s="244" t="s">
        <v>1198</v>
      </c>
      <c r="G825" s="242"/>
      <c r="H825" s="245">
        <v>6.3719999999999999</v>
      </c>
      <c r="I825" s="246"/>
      <c r="J825" s="242"/>
      <c r="K825" s="242"/>
      <c r="L825" s="247"/>
      <c r="M825" s="248"/>
      <c r="N825" s="249"/>
      <c r="O825" s="249"/>
      <c r="P825" s="249"/>
      <c r="Q825" s="249"/>
      <c r="R825" s="249"/>
      <c r="S825" s="249"/>
      <c r="T825" s="250"/>
      <c r="U825" s="14"/>
      <c r="V825" s="14"/>
      <c r="W825" s="14"/>
      <c r="X825" s="14"/>
      <c r="Y825" s="14"/>
      <c r="Z825" s="14"/>
      <c r="AA825" s="14"/>
      <c r="AB825" s="14"/>
      <c r="AC825" s="14"/>
      <c r="AD825" s="14"/>
      <c r="AE825" s="14"/>
      <c r="AT825" s="251" t="s">
        <v>191</v>
      </c>
      <c r="AU825" s="251" t="s">
        <v>81</v>
      </c>
      <c r="AV825" s="14" t="s">
        <v>81</v>
      </c>
      <c r="AW825" s="14" t="s">
        <v>33</v>
      </c>
      <c r="AX825" s="14" t="s">
        <v>72</v>
      </c>
      <c r="AY825" s="251" t="s">
        <v>116</v>
      </c>
    </row>
    <row r="826" s="16" customFormat="1">
      <c r="A826" s="16"/>
      <c r="B826" s="273"/>
      <c r="C826" s="274"/>
      <c r="D826" s="229" t="s">
        <v>191</v>
      </c>
      <c r="E826" s="275" t="s">
        <v>19</v>
      </c>
      <c r="F826" s="276" t="s">
        <v>399</v>
      </c>
      <c r="G826" s="274"/>
      <c r="H826" s="277">
        <v>1169.9669999999999</v>
      </c>
      <c r="I826" s="278"/>
      <c r="J826" s="274"/>
      <c r="K826" s="274"/>
      <c r="L826" s="279"/>
      <c r="M826" s="280"/>
      <c r="N826" s="281"/>
      <c r="O826" s="281"/>
      <c r="P826" s="281"/>
      <c r="Q826" s="281"/>
      <c r="R826" s="281"/>
      <c r="S826" s="281"/>
      <c r="T826" s="282"/>
      <c r="U826" s="16"/>
      <c r="V826" s="16"/>
      <c r="W826" s="16"/>
      <c r="X826" s="16"/>
      <c r="Y826" s="16"/>
      <c r="Z826" s="16"/>
      <c r="AA826" s="16"/>
      <c r="AB826" s="16"/>
      <c r="AC826" s="16"/>
      <c r="AD826" s="16"/>
      <c r="AE826" s="16"/>
      <c r="AT826" s="283" t="s">
        <v>191</v>
      </c>
      <c r="AU826" s="283" t="s">
        <v>81</v>
      </c>
      <c r="AV826" s="16" t="s">
        <v>132</v>
      </c>
      <c r="AW826" s="16" t="s">
        <v>33</v>
      </c>
      <c r="AX826" s="16" t="s">
        <v>72</v>
      </c>
      <c r="AY826" s="283" t="s">
        <v>116</v>
      </c>
    </row>
    <row r="827" s="15" customFormat="1">
      <c r="A827" s="15"/>
      <c r="B827" s="262"/>
      <c r="C827" s="263"/>
      <c r="D827" s="229" t="s">
        <v>191</v>
      </c>
      <c r="E827" s="264" t="s">
        <v>19</v>
      </c>
      <c r="F827" s="265" t="s">
        <v>275</v>
      </c>
      <c r="G827" s="263"/>
      <c r="H827" s="266">
        <v>2507.7459999999987</v>
      </c>
      <c r="I827" s="267"/>
      <c r="J827" s="263"/>
      <c r="K827" s="263"/>
      <c r="L827" s="268"/>
      <c r="M827" s="269"/>
      <c r="N827" s="270"/>
      <c r="O827" s="270"/>
      <c r="P827" s="270"/>
      <c r="Q827" s="270"/>
      <c r="R827" s="270"/>
      <c r="S827" s="270"/>
      <c r="T827" s="271"/>
      <c r="U827" s="15"/>
      <c r="V827" s="15"/>
      <c r="W827" s="15"/>
      <c r="X827" s="15"/>
      <c r="Y827" s="15"/>
      <c r="Z827" s="15"/>
      <c r="AA827" s="15"/>
      <c r="AB827" s="15"/>
      <c r="AC827" s="15"/>
      <c r="AD827" s="15"/>
      <c r="AE827" s="15"/>
      <c r="AT827" s="272" t="s">
        <v>191</v>
      </c>
      <c r="AU827" s="272" t="s">
        <v>81</v>
      </c>
      <c r="AV827" s="15" t="s">
        <v>135</v>
      </c>
      <c r="AW827" s="15" t="s">
        <v>33</v>
      </c>
      <c r="AX827" s="15" t="s">
        <v>79</v>
      </c>
      <c r="AY827" s="272" t="s">
        <v>116</v>
      </c>
    </row>
    <row r="828" s="2" customFormat="1" ht="16.5" customHeight="1">
      <c r="A828" s="40"/>
      <c r="B828" s="41"/>
      <c r="C828" s="206" t="s">
        <v>1199</v>
      </c>
      <c r="D828" s="206" t="s">
        <v>119</v>
      </c>
      <c r="E828" s="207" t="s">
        <v>1200</v>
      </c>
      <c r="F828" s="208" t="s">
        <v>1201</v>
      </c>
      <c r="G828" s="209" t="s">
        <v>236</v>
      </c>
      <c r="H828" s="210">
        <v>2507.7460000000001</v>
      </c>
      <c r="I828" s="211"/>
      <c r="J828" s="212">
        <f>ROUND(I828*H828,2)</f>
        <v>0</v>
      </c>
      <c r="K828" s="208" t="s">
        <v>196</v>
      </c>
      <c r="L828" s="46"/>
      <c r="M828" s="213" t="s">
        <v>19</v>
      </c>
      <c r="N828" s="214" t="s">
        <v>43</v>
      </c>
      <c r="O828" s="86"/>
      <c r="P828" s="215">
        <f>O828*H828</f>
        <v>0</v>
      </c>
      <c r="Q828" s="215">
        <v>0.00020000000000000001</v>
      </c>
      <c r="R828" s="215">
        <f>Q828*H828</f>
        <v>0.50154920000000003</v>
      </c>
      <c r="S828" s="215">
        <v>0</v>
      </c>
      <c r="T828" s="216">
        <f>S828*H828</f>
        <v>0</v>
      </c>
      <c r="U828" s="40"/>
      <c r="V828" s="40"/>
      <c r="W828" s="40"/>
      <c r="X828" s="40"/>
      <c r="Y828" s="40"/>
      <c r="Z828" s="40"/>
      <c r="AA828" s="40"/>
      <c r="AB828" s="40"/>
      <c r="AC828" s="40"/>
      <c r="AD828" s="40"/>
      <c r="AE828" s="40"/>
      <c r="AR828" s="217" t="s">
        <v>281</v>
      </c>
      <c r="AT828" s="217" t="s">
        <v>119</v>
      </c>
      <c r="AU828" s="217" t="s">
        <v>81</v>
      </c>
      <c r="AY828" s="19" t="s">
        <v>116</v>
      </c>
      <c r="BE828" s="218">
        <f>IF(N828="základní",J828,0)</f>
        <v>0</v>
      </c>
      <c r="BF828" s="218">
        <f>IF(N828="snížená",J828,0)</f>
        <v>0</v>
      </c>
      <c r="BG828" s="218">
        <f>IF(N828="zákl. přenesená",J828,0)</f>
        <v>0</v>
      </c>
      <c r="BH828" s="218">
        <f>IF(N828="sníž. přenesená",J828,0)</f>
        <v>0</v>
      </c>
      <c r="BI828" s="218">
        <f>IF(N828="nulová",J828,0)</f>
        <v>0</v>
      </c>
      <c r="BJ828" s="19" t="s">
        <v>79</v>
      </c>
      <c r="BK828" s="218">
        <f>ROUND(I828*H828,2)</f>
        <v>0</v>
      </c>
      <c r="BL828" s="19" t="s">
        <v>281</v>
      </c>
      <c r="BM828" s="217" t="s">
        <v>1202</v>
      </c>
    </row>
    <row r="829" s="2" customFormat="1">
      <c r="A829" s="40"/>
      <c r="B829" s="41"/>
      <c r="C829" s="42"/>
      <c r="D829" s="224" t="s">
        <v>187</v>
      </c>
      <c r="E829" s="42"/>
      <c r="F829" s="225" t="s">
        <v>1203</v>
      </c>
      <c r="G829" s="42"/>
      <c r="H829" s="42"/>
      <c r="I829" s="226"/>
      <c r="J829" s="42"/>
      <c r="K829" s="42"/>
      <c r="L829" s="46"/>
      <c r="M829" s="227"/>
      <c r="N829" s="228"/>
      <c r="O829" s="86"/>
      <c r="P829" s="86"/>
      <c r="Q829" s="86"/>
      <c r="R829" s="86"/>
      <c r="S829" s="86"/>
      <c r="T829" s="87"/>
      <c r="U829" s="40"/>
      <c r="V829" s="40"/>
      <c r="W829" s="40"/>
      <c r="X829" s="40"/>
      <c r="Y829" s="40"/>
      <c r="Z829" s="40"/>
      <c r="AA829" s="40"/>
      <c r="AB829" s="40"/>
      <c r="AC829" s="40"/>
      <c r="AD829" s="40"/>
      <c r="AE829" s="40"/>
      <c r="AT829" s="19" t="s">
        <v>187</v>
      </c>
      <c r="AU829" s="19" t="s">
        <v>81</v>
      </c>
    </row>
    <row r="830" s="2" customFormat="1" ht="24.15" customHeight="1">
      <c r="A830" s="40"/>
      <c r="B830" s="41"/>
      <c r="C830" s="206" t="s">
        <v>1204</v>
      </c>
      <c r="D830" s="206" t="s">
        <v>119</v>
      </c>
      <c r="E830" s="207" t="s">
        <v>1205</v>
      </c>
      <c r="F830" s="208" t="s">
        <v>1206</v>
      </c>
      <c r="G830" s="209" t="s">
        <v>236</v>
      </c>
      <c r="H830" s="210">
        <v>2507.7460000000001</v>
      </c>
      <c r="I830" s="211"/>
      <c r="J830" s="212">
        <f>ROUND(I830*H830,2)</f>
        <v>0</v>
      </c>
      <c r="K830" s="208" t="s">
        <v>196</v>
      </c>
      <c r="L830" s="46"/>
      <c r="M830" s="213" t="s">
        <v>19</v>
      </c>
      <c r="N830" s="214" t="s">
        <v>43</v>
      </c>
      <c r="O830" s="86"/>
      <c r="P830" s="215">
        <f>O830*H830</f>
        <v>0</v>
      </c>
      <c r="Q830" s="215">
        <v>0.00025999999999999998</v>
      </c>
      <c r="R830" s="215">
        <f>Q830*H830</f>
        <v>0.65201396</v>
      </c>
      <c r="S830" s="215">
        <v>0</v>
      </c>
      <c r="T830" s="216">
        <f>S830*H830</f>
        <v>0</v>
      </c>
      <c r="U830" s="40"/>
      <c r="V830" s="40"/>
      <c r="W830" s="40"/>
      <c r="X830" s="40"/>
      <c r="Y830" s="40"/>
      <c r="Z830" s="40"/>
      <c r="AA830" s="40"/>
      <c r="AB830" s="40"/>
      <c r="AC830" s="40"/>
      <c r="AD830" s="40"/>
      <c r="AE830" s="40"/>
      <c r="AR830" s="217" t="s">
        <v>281</v>
      </c>
      <c r="AT830" s="217" t="s">
        <v>119</v>
      </c>
      <c r="AU830" s="217" t="s">
        <v>81</v>
      </c>
      <c r="AY830" s="19" t="s">
        <v>116</v>
      </c>
      <c r="BE830" s="218">
        <f>IF(N830="základní",J830,0)</f>
        <v>0</v>
      </c>
      <c r="BF830" s="218">
        <f>IF(N830="snížená",J830,0)</f>
        <v>0</v>
      </c>
      <c r="BG830" s="218">
        <f>IF(N830="zákl. přenesená",J830,0)</f>
        <v>0</v>
      </c>
      <c r="BH830" s="218">
        <f>IF(N830="sníž. přenesená",J830,0)</f>
        <v>0</v>
      </c>
      <c r="BI830" s="218">
        <f>IF(N830="nulová",J830,0)</f>
        <v>0</v>
      </c>
      <c r="BJ830" s="19" t="s">
        <v>79</v>
      </c>
      <c r="BK830" s="218">
        <f>ROUND(I830*H830,2)</f>
        <v>0</v>
      </c>
      <c r="BL830" s="19" t="s">
        <v>281</v>
      </c>
      <c r="BM830" s="217" t="s">
        <v>1207</v>
      </c>
    </row>
    <row r="831" s="2" customFormat="1">
      <c r="A831" s="40"/>
      <c r="B831" s="41"/>
      <c r="C831" s="42"/>
      <c r="D831" s="224" t="s">
        <v>187</v>
      </c>
      <c r="E831" s="42"/>
      <c r="F831" s="225" t="s">
        <v>1208</v>
      </c>
      <c r="G831" s="42"/>
      <c r="H831" s="42"/>
      <c r="I831" s="226"/>
      <c r="J831" s="42"/>
      <c r="K831" s="42"/>
      <c r="L831" s="46"/>
      <c r="M831" s="227"/>
      <c r="N831" s="228"/>
      <c r="O831" s="86"/>
      <c r="P831" s="86"/>
      <c r="Q831" s="86"/>
      <c r="R831" s="86"/>
      <c r="S831" s="86"/>
      <c r="T831" s="87"/>
      <c r="U831" s="40"/>
      <c r="V831" s="40"/>
      <c r="W831" s="40"/>
      <c r="X831" s="40"/>
      <c r="Y831" s="40"/>
      <c r="Z831" s="40"/>
      <c r="AA831" s="40"/>
      <c r="AB831" s="40"/>
      <c r="AC831" s="40"/>
      <c r="AD831" s="40"/>
      <c r="AE831" s="40"/>
      <c r="AT831" s="19" t="s">
        <v>187</v>
      </c>
      <c r="AU831" s="19" t="s">
        <v>81</v>
      </c>
    </row>
    <row r="832" s="12" customFormat="1" ht="25.92" customHeight="1">
      <c r="A832" s="12"/>
      <c r="B832" s="190"/>
      <c r="C832" s="191"/>
      <c r="D832" s="192" t="s">
        <v>71</v>
      </c>
      <c r="E832" s="193" t="s">
        <v>1209</v>
      </c>
      <c r="F832" s="193" t="s">
        <v>1210</v>
      </c>
      <c r="G832" s="191"/>
      <c r="H832" s="191"/>
      <c r="I832" s="194"/>
      <c r="J832" s="195">
        <f>BK832</f>
        <v>0</v>
      </c>
      <c r="K832" s="191"/>
      <c r="L832" s="196"/>
      <c r="M832" s="197"/>
      <c r="N832" s="198"/>
      <c r="O832" s="198"/>
      <c r="P832" s="199">
        <f>SUM(P833:P836)</f>
        <v>0</v>
      </c>
      <c r="Q832" s="198"/>
      <c r="R832" s="199">
        <f>SUM(R833:R836)</f>
        <v>0</v>
      </c>
      <c r="S832" s="198"/>
      <c r="T832" s="200">
        <f>SUM(T833:T836)</f>
        <v>0</v>
      </c>
      <c r="U832" s="12"/>
      <c r="V832" s="12"/>
      <c r="W832" s="12"/>
      <c r="X832" s="12"/>
      <c r="Y832" s="12"/>
      <c r="Z832" s="12"/>
      <c r="AA832" s="12"/>
      <c r="AB832" s="12"/>
      <c r="AC832" s="12"/>
      <c r="AD832" s="12"/>
      <c r="AE832" s="12"/>
      <c r="AR832" s="201" t="s">
        <v>135</v>
      </c>
      <c r="AT832" s="202" t="s">
        <v>71</v>
      </c>
      <c r="AU832" s="202" t="s">
        <v>72</v>
      </c>
      <c r="AY832" s="201" t="s">
        <v>116</v>
      </c>
      <c r="BK832" s="203">
        <f>SUM(BK833:BK836)</f>
        <v>0</v>
      </c>
    </row>
    <row r="833" s="2" customFormat="1" ht="16.5" customHeight="1">
      <c r="A833" s="40"/>
      <c r="B833" s="41"/>
      <c r="C833" s="206" t="s">
        <v>1211</v>
      </c>
      <c r="D833" s="206" t="s">
        <v>119</v>
      </c>
      <c r="E833" s="207" t="s">
        <v>1212</v>
      </c>
      <c r="F833" s="208" t="s">
        <v>1213</v>
      </c>
      <c r="G833" s="209" t="s">
        <v>815</v>
      </c>
      <c r="H833" s="210">
        <v>4</v>
      </c>
      <c r="I833" s="211"/>
      <c r="J833" s="212">
        <f>ROUND(I833*H833,2)</f>
        <v>0</v>
      </c>
      <c r="K833" s="208" t="s">
        <v>19</v>
      </c>
      <c r="L833" s="46"/>
      <c r="M833" s="213" t="s">
        <v>19</v>
      </c>
      <c r="N833" s="214" t="s">
        <v>43</v>
      </c>
      <c r="O833" s="86"/>
      <c r="P833" s="215">
        <f>O833*H833</f>
        <v>0</v>
      </c>
      <c r="Q833" s="215">
        <v>0</v>
      </c>
      <c r="R833" s="215">
        <f>Q833*H833</f>
        <v>0</v>
      </c>
      <c r="S833" s="215">
        <v>0</v>
      </c>
      <c r="T833" s="216">
        <f>S833*H833</f>
        <v>0</v>
      </c>
      <c r="U833" s="40"/>
      <c r="V833" s="40"/>
      <c r="W833" s="40"/>
      <c r="X833" s="40"/>
      <c r="Y833" s="40"/>
      <c r="Z833" s="40"/>
      <c r="AA833" s="40"/>
      <c r="AB833" s="40"/>
      <c r="AC833" s="40"/>
      <c r="AD833" s="40"/>
      <c r="AE833" s="40"/>
      <c r="AR833" s="217" t="s">
        <v>135</v>
      </c>
      <c r="AT833" s="217" t="s">
        <v>119</v>
      </c>
      <c r="AU833" s="217" t="s">
        <v>79</v>
      </c>
      <c r="AY833" s="19" t="s">
        <v>116</v>
      </c>
      <c r="BE833" s="218">
        <f>IF(N833="základní",J833,0)</f>
        <v>0</v>
      </c>
      <c r="BF833" s="218">
        <f>IF(N833="snížená",J833,0)</f>
        <v>0</v>
      </c>
      <c r="BG833" s="218">
        <f>IF(N833="zákl. přenesená",J833,0)</f>
        <v>0</v>
      </c>
      <c r="BH833" s="218">
        <f>IF(N833="sníž. přenesená",J833,0)</f>
        <v>0</v>
      </c>
      <c r="BI833" s="218">
        <f>IF(N833="nulová",J833,0)</f>
        <v>0</v>
      </c>
      <c r="BJ833" s="19" t="s">
        <v>79</v>
      </c>
      <c r="BK833" s="218">
        <f>ROUND(I833*H833,2)</f>
        <v>0</v>
      </c>
      <c r="BL833" s="19" t="s">
        <v>135</v>
      </c>
      <c r="BM833" s="217" t="s">
        <v>1214</v>
      </c>
    </row>
    <row r="834" s="2" customFormat="1" ht="16.5" customHeight="1">
      <c r="A834" s="40"/>
      <c r="B834" s="41"/>
      <c r="C834" s="206" t="s">
        <v>1215</v>
      </c>
      <c r="D834" s="206" t="s">
        <v>119</v>
      </c>
      <c r="E834" s="207" t="s">
        <v>1216</v>
      </c>
      <c r="F834" s="208" t="s">
        <v>1217</v>
      </c>
      <c r="G834" s="209" t="s">
        <v>815</v>
      </c>
      <c r="H834" s="210">
        <v>2</v>
      </c>
      <c r="I834" s="211"/>
      <c r="J834" s="212">
        <f>ROUND(I834*H834,2)</f>
        <v>0</v>
      </c>
      <c r="K834" s="208" t="s">
        <v>19</v>
      </c>
      <c r="L834" s="46"/>
      <c r="M834" s="213" t="s">
        <v>19</v>
      </c>
      <c r="N834" s="214" t="s">
        <v>43</v>
      </c>
      <c r="O834" s="86"/>
      <c r="P834" s="215">
        <f>O834*H834</f>
        <v>0</v>
      </c>
      <c r="Q834" s="215">
        <v>0</v>
      </c>
      <c r="R834" s="215">
        <f>Q834*H834</f>
        <v>0</v>
      </c>
      <c r="S834" s="215">
        <v>0</v>
      </c>
      <c r="T834" s="216">
        <f>S834*H834</f>
        <v>0</v>
      </c>
      <c r="U834" s="40"/>
      <c r="V834" s="40"/>
      <c r="W834" s="40"/>
      <c r="X834" s="40"/>
      <c r="Y834" s="40"/>
      <c r="Z834" s="40"/>
      <c r="AA834" s="40"/>
      <c r="AB834" s="40"/>
      <c r="AC834" s="40"/>
      <c r="AD834" s="40"/>
      <c r="AE834" s="40"/>
      <c r="AR834" s="217" t="s">
        <v>135</v>
      </c>
      <c r="AT834" s="217" t="s">
        <v>119</v>
      </c>
      <c r="AU834" s="217" t="s">
        <v>79</v>
      </c>
      <c r="AY834" s="19" t="s">
        <v>116</v>
      </c>
      <c r="BE834" s="218">
        <f>IF(N834="základní",J834,0)</f>
        <v>0</v>
      </c>
      <c r="BF834" s="218">
        <f>IF(N834="snížená",J834,0)</f>
        <v>0</v>
      </c>
      <c r="BG834" s="218">
        <f>IF(N834="zákl. přenesená",J834,0)</f>
        <v>0</v>
      </c>
      <c r="BH834" s="218">
        <f>IF(N834="sníž. přenesená",J834,0)</f>
        <v>0</v>
      </c>
      <c r="BI834" s="218">
        <f>IF(N834="nulová",J834,0)</f>
        <v>0</v>
      </c>
      <c r="BJ834" s="19" t="s">
        <v>79</v>
      </c>
      <c r="BK834" s="218">
        <f>ROUND(I834*H834,2)</f>
        <v>0</v>
      </c>
      <c r="BL834" s="19" t="s">
        <v>135</v>
      </c>
      <c r="BM834" s="217" t="s">
        <v>1218</v>
      </c>
    </row>
    <row r="835" s="2" customFormat="1" ht="16.5" customHeight="1">
      <c r="A835" s="40"/>
      <c r="B835" s="41"/>
      <c r="C835" s="206" t="s">
        <v>1219</v>
      </c>
      <c r="D835" s="206" t="s">
        <v>119</v>
      </c>
      <c r="E835" s="207" t="s">
        <v>1220</v>
      </c>
      <c r="F835" s="208" t="s">
        <v>1221</v>
      </c>
      <c r="G835" s="209" t="s">
        <v>815</v>
      </c>
      <c r="H835" s="210">
        <v>2</v>
      </c>
      <c r="I835" s="211"/>
      <c r="J835" s="212">
        <f>ROUND(I835*H835,2)</f>
        <v>0</v>
      </c>
      <c r="K835" s="208" t="s">
        <v>19</v>
      </c>
      <c r="L835" s="46"/>
      <c r="M835" s="213" t="s">
        <v>19</v>
      </c>
      <c r="N835" s="214" t="s">
        <v>43</v>
      </c>
      <c r="O835" s="86"/>
      <c r="P835" s="215">
        <f>O835*H835</f>
        <v>0</v>
      </c>
      <c r="Q835" s="215">
        <v>0</v>
      </c>
      <c r="R835" s="215">
        <f>Q835*H835</f>
        <v>0</v>
      </c>
      <c r="S835" s="215">
        <v>0</v>
      </c>
      <c r="T835" s="216">
        <f>S835*H835</f>
        <v>0</v>
      </c>
      <c r="U835" s="40"/>
      <c r="V835" s="40"/>
      <c r="W835" s="40"/>
      <c r="X835" s="40"/>
      <c r="Y835" s="40"/>
      <c r="Z835" s="40"/>
      <c r="AA835" s="40"/>
      <c r="AB835" s="40"/>
      <c r="AC835" s="40"/>
      <c r="AD835" s="40"/>
      <c r="AE835" s="40"/>
      <c r="AR835" s="217" t="s">
        <v>135</v>
      </c>
      <c r="AT835" s="217" t="s">
        <v>119</v>
      </c>
      <c r="AU835" s="217" t="s">
        <v>79</v>
      </c>
      <c r="AY835" s="19" t="s">
        <v>116</v>
      </c>
      <c r="BE835" s="218">
        <f>IF(N835="základní",J835,0)</f>
        <v>0</v>
      </c>
      <c r="BF835" s="218">
        <f>IF(N835="snížená",J835,0)</f>
        <v>0</v>
      </c>
      <c r="BG835" s="218">
        <f>IF(N835="zákl. přenesená",J835,0)</f>
        <v>0</v>
      </c>
      <c r="BH835" s="218">
        <f>IF(N835="sníž. přenesená",J835,0)</f>
        <v>0</v>
      </c>
      <c r="BI835" s="218">
        <f>IF(N835="nulová",J835,0)</f>
        <v>0</v>
      </c>
      <c r="BJ835" s="19" t="s">
        <v>79</v>
      </c>
      <c r="BK835" s="218">
        <f>ROUND(I835*H835,2)</f>
        <v>0</v>
      </c>
      <c r="BL835" s="19" t="s">
        <v>135</v>
      </c>
      <c r="BM835" s="217" t="s">
        <v>1222</v>
      </c>
    </row>
    <row r="836" s="2" customFormat="1" ht="24.15" customHeight="1">
      <c r="A836" s="40"/>
      <c r="B836" s="41"/>
      <c r="C836" s="206" t="s">
        <v>1223</v>
      </c>
      <c r="D836" s="206" t="s">
        <v>119</v>
      </c>
      <c r="E836" s="207" t="s">
        <v>1224</v>
      </c>
      <c r="F836" s="208" t="s">
        <v>1225</v>
      </c>
      <c r="G836" s="209" t="s">
        <v>250</v>
      </c>
      <c r="H836" s="210">
        <v>29.5</v>
      </c>
      <c r="I836" s="211"/>
      <c r="J836" s="212">
        <f>ROUND(I836*H836,2)</f>
        <v>0</v>
      </c>
      <c r="K836" s="208" t="s">
        <v>19</v>
      </c>
      <c r="L836" s="46"/>
      <c r="M836" s="219" t="s">
        <v>19</v>
      </c>
      <c r="N836" s="220" t="s">
        <v>43</v>
      </c>
      <c r="O836" s="221"/>
      <c r="P836" s="222">
        <f>O836*H836</f>
        <v>0</v>
      </c>
      <c r="Q836" s="222">
        <v>0</v>
      </c>
      <c r="R836" s="222">
        <f>Q836*H836</f>
        <v>0</v>
      </c>
      <c r="S836" s="222">
        <v>0</v>
      </c>
      <c r="T836" s="223">
        <f>S836*H836</f>
        <v>0</v>
      </c>
      <c r="U836" s="40"/>
      <c r="V836" s="40"/>
      <c r="W836" s="40"/>
      <c r="X836" s="40"/>
      <c r="Y836" s="40"/>
      <c r="Z836" s="40"/>
      <c r="AA836" s="40"/>
      <c r="AB836" s="40"/>
      <c r="AC836" s="40"/>
      <c r="AD836" s="40"/>
      <c r="AE836" s="40"/>
      <c r="AR836" s="217" t="s">
        <v>135</v>
      </c>
      <c r="AT836" s="217" t="s">
        <v>119</v>
      </c>
      <c r="AU836" s="217" t="s">
        <v>79</v>
      </c>
      <c r="AY836" s="19" t="s">
        <v>116</v>
      </c>
      <c r="BE836" s="218">
        <f>IF(N836="základní",J836,0)</f>
        <v>0</v>
      </c>
      <c r="BF836" s="218">
        <f>IF(N836="snížená",J836,0)</f>
        <v>0</v>
      </c>
      <c r="BG836" s="218">
        <f>IF(N836="zákl. přenesená",J836,0)</f>
        <v>0</v>
      </c>
      <c r="BH836" s="218">
        <f>IF(N836="sníž. přenesená",J836,0)</f>
        <v>0</v>
      </c>
      <c r="BI836" s="218">
        <f>IF(N836="nulová",J836,0)</f>
        <v>0</v>
      </c>
      <c r="BJ836" s="19" t="s">
        <v>79</v>
      </c>
      <c r="BK836" s="218">
        <f>ROUND(I836*H836,2)</f>
        <v>0</v>
      </c>
      <c r="BL836" s="19" t="s">
        <v>135</v>
      </c>
      <c r="BM836" s="217" t="s">
        <v>1226</v>
      </c>
    </row>
    <row r="837" s="2" customFormat="1" ht="6.96" customHeight="1">
      <c r="A837" s="40"/>
      <c r="B837" s="61"/>
      <c r="C837" s="62"/>
      <c r="D837" s="62"/>
      <c r="E837" s="62"/>
      <c r="F837" s="62"/>
      <c r="G837" s="62"/>
      <c r="H837" s="62"/>
      <c r="I837" s="62"/>
      <c r="J837" s="62"/>
      <c r="K837" s="62"/>
      <c r="L837" s="46"/>
      <c r="M837" s="40"/>
      <c r="O837" s="40"/>
      <c r="P837" s="40"/>
      <c r="Q837" s="40"/>
      <c r="R837" s="40"/>
      <c r="S837" s="40"/>
      <c r="T837" s="40"/>
      <c r="U837" s="40"/>
      <c r="V837" s="40"/>
      <c r="W837" s="40"/>
      <c r="X837" s="40"/>
      <c r="Y837" s="40"/>
      <c r="Z837" s="40"/>
      <c r="AA837" s="40"/>
      <c r="AB837" s="40"/>
      <c r="AC837" s="40"/>
      <c r="AD837" s="40"/>
      <c r="AE837" s="40"/>
    </row>
  </sheetData>
  <sheetProtection sheet="1" autoFilter="0" formatColumns="0" formatRows="0" objects="1" scenarios="1" spinCount="100000" saltValue="4TFCQKNK1xeqvw2nYMogYZXOqq5GqrH3OaJNe8OThEBlK9Fu5lTHULFVcIjHL2DamKqmDGxacx4weg1c+sfv9g==" hashValue="dTHjp/JaB1cjgv0c0adF0H9YCpCWns0Lb00zOcYrwlu9n9WGS0/dE6nkQMQPCNLSNpbM+oKOHkttC09h9ZGMmw==" algorithmName="SHA-512" password="80EB"/>
  <autoFilter ref="C94:K836"/>
  <mergeCells count="9">
    <mergeCell ref="E7:H7"/>
    <mergeCell ref="E9:H9"/>
    <mergeCell ref="E18:H18"/>
    <mergeCell ref="E27:H27"/>
    <mergeCell ref="E48:H48"/>
    <mergeCell ref="E50:H50"/>
    <mergeCell ref="E85:H85"/>
    <mergeCell ref="E87:H87"/>
    <mergeCell ref="L2:V2"/>
  </mergeCells>
  <hyperlinks>
    <hyperlink ref="F99" r:id="rId1" display="https://podminky.urs.cz/item/CS_URS_2021_01/132112111"/>
    <hyperlink ref="F104" r:id="rId2" display="https://podminky.urs.cz/item/CS_URS_2022_02/162211311"/>
    <hyperlink ref="F106" r:id="rId3" display="https://podminky.urs.cz/item/CS_URS_2022_02/162211319"/>
    <hyperlink ref="F109" r:id="rId4" display="https://podminky.urs.cz/item/CS_URS_2022_02/167111101"/>
    <hyperlink ref="F112" r:id="rId5" display="https://podminky.urs.cz/item/CS_URS_2022_02/162751117"/>
    <hyperlink ref="F115" r:id="rId6" display="https://podminky.urs.cz/item/CS_URS_2022_02/171251201"/>
    <hyperlink ref="F118" r:id="rId7" display="https://podminky.urs.cz/item/CS_URS_2022_02/171201231"/>
    <hyperlink ref="F123" r:id="rId8" display="https://podminky.urs.cz/item/CS_URS_2022_02/212312111"/>
    <hyperlink ref="F128" r:id="rId9" display="https://podminky.urs.cz/item/CS_URS_2022_02/211971110"/>
    <hyperlink ref="F134" r:id="rId10" display="https://podminky.urs.cz/item/CS_URS_2022_02/212755214"/>
    <hyperlink ref="F138" r:id="rId11" display="https://podminky.urs.cz/item/CS_URS_2022_02/211531111"/>
    <hyperlink ref="F145" r:id="rId12" display="https://podminky.urs.cz/item/CS_URS_2022_02/340271021"/>
    <hyperlink ref="F153" r:id="rId13" display="https://podminky.urs.cz/item/CS_URS_2022_02/342291121"/>
    <hyperlink ref="F167" r:id="rId14" display="https://podminky.urs.cz/item/CS_URS_2022_02/619991001"/>
    <hyperlink ref="F175" r:id="rId15" display="https://podminky.urs.cz/item/CS_URS_2022_02/619995001"/>
    <hyperlink ref="F188" r:id="rId16" display="https://podminky.urs.cz/item/CS_URS_2022_02/629991011"/>
    <hyperlink ref="F206" r:id="rId17" display="https://podminky.urs.cz/item/CS_URS_2022_02/629995101"/>
    <hyperlink ref="F209" r:id="rId18" display="https://podminky.urs.cz/item/CS_URS_2022_02/622325102"/>
    <hyperlink ref="F211" r:id="rId19" display="https://podminky.urs.cz/item/CS_URS_2022_02/622131100"/>
    <hyperlink ref="F218" r:id="rId20" display="https://podminky.urs.cz/item/CS_URS_2022_02/622321121"/>
    <hyperlink ref="F226" r:id="rId21" display="https://podminky.urs.cz/item/CS_URS_2022_02/622321191"/>
    <hyperlink ref="F229" r:id="rId22" display="https://podminky.urs.cz/item/CS_URS_2022_02/622142001"/>
    <hyperlink ref="F250" r:id="rId23" display="https://podminky.urs.cz/item/CS_URS_2022_02/622131121"/>
    <hyperlink ref="F253" r:id="rId24" display="https://podminky.urs.cz/item/CS_URS_2022_02/622211041"/>
    <hyperlink ref="F273" r:id="rId25" display="https://podminky.urs.cz/item/CS_URS_2022_02/622211201"/>
    <hyperlink ref="F280" r:id="rId26" display="https://podminky.urs.cz/item/CS_URS_2022_02/622221041"/>
    <hyperlink ref="F286" r:id="rId27" display="https://podminky.urs.cz/item/CS_URS_2022_02/622251101"/>
    <hyperlink ref="F289" r:id="rId28" display="https://podminky.urs.cz/item/CS_URS_2022_02/622251105"/>
    <hyperlink ref="F292" r:id="rId29" display="https://podminky.urs.cz/item/CS_URS_2022_02/622252001"/>
    <hyperlink ref="F298" r:id="rId30" display="https://podminky.urs.cz/item/CS_URS_2022_02/622143003"/>
    <hyperlink ref="F318" r:id="rId31" display="https://podminky.urs.cz/item/CS_URS_2022_02/622143004"/>
    <hyperlink ref="F337" r:id="rId32" display="https://podminky.urs.cz/item/CS_URS_2022_02/622252002"/>
    <hyperlink ref="F349" r:id="rId33" display="https://podminky.urs.cz/item/CS_URS_2021_01/622511111"/>
    <hyperlink ref="F353" r:id="rId34" display="https://podminky.urs.cz/item/CS_URS_2021_01/622531011"/>
    <hyperlink ref="F356" r:id="rId35" display="https://podminky.urs.cz/item/CS_URS_2022_02/637211111"/>
    <hyperlink ref="F366" r:id="rId36" display="https://podminky.urs.cz/item/CS_URS_2022_02/965042141"/>
    <hyperlink ref="F370" r:id="rId37" display="https://podminky.urs.cz/item/CS_URS_2022_02/968062374"/>
    <hyperlink ref="F377" r:id="rId38" display="https://podminky.urs.cz/item/CS_URS_2022_02/968062375"/>
    <hyperlink ref="F386" r:id="rId39" display="https://podminky.urs.cz/item/CS_URS_2022_02/968062376"/>
    <hyperlink ref="F395" r:id="rId40" display="https://podminky.urs.cz/item/CS_URS_2022_02/968062377"/>
    <hyperlink ref="F399" r:id="rId41" display="https://podminky.urs.cz/item/CS_URS_2022_02/968062456"/>
    <hyperlink ref="F406" r:id="rId42" display="https://podminky.urs.cz/item/CS_URS_2022_02/978015341"/>
    <hyperlink ref="F424" r:id="rId43" display="https://podminky.urs.cz/item/CS_URS_2022_02/978015391"/>
    <hyperlink ref="F441" r:id="rId44" display="https://podminky.urs.cz/item/CS_URS_2022_02/941211112"/>
    <hyperlink ref="F462" r:id="rId45" display="https://podminky.urs.cz/item/CS_URS_2022_02/941211211"/>
    <hyperlink ref="F466" r:id="rId46" display="https://podminky.urs.cz/item/CS_URS_2022_02/941211812"/>
    <hyperlink ref="F469" r:id="rId47" display="https://podminky.urs.cz/item/CS_URS_2022_02/944511111"/>
    <hyperlink ref="F472" r:id="rId48" display="https://podminky.urs.cz/item/CS_URS_2022_02/944511211"/>
    <hyperlink ref="F475" r:id="rId49" display="https://podminky.urs.cz/item/CS_URS_2022_02/944511811"/>
    <hyperlink ref="F477" r:id="rId50" display="https://podminky.urs.cz/item/CS_URS_2022_02/949101111"/>
    <hyperlink ref="F485" r:id="rId51" display="https://podminky.urs.cz/item/CS_URS_2022_02/952901111"/>
    <hyperlink ref="F494" r:id="rId52" display="https://podminky.urs.cz/item/CS_URS_2022_02/997013213"/>
    <hyperlink ref="F497" r:id="rId53" display="https://podminky.urs.cz/item/CS_URS_2022_02/997002611"/>
    <hyperlink ref="F500" r:id="rId54" display="https://podminky.urs.cz/item/CS_URS_2022_02/997013501"/>
    <hyperlink ref="F503" r:id="rId55" display="https://podminky.urs.cz/item/CS_URS_2022_02/997013509"/>
    <hyperlink ref="F507" r:id="rId56" display="https://podminky.urs.cz/item/CS_URS_2022_02/997013601"/>
    <hyperlink ref="F510" r:id="rId57" display="https://podminky.urs.cz/item/CS_URS_2022_02/997013603"/>
    <hyperlink ref="F513" r:id="rId58" display="https://podminky.urs.cz/item/CS_URS_2022_02/997013631"/>
    <hyperlink ref="F517" r:id="rId59" display="https://podminky.urs.cz/item/CS_URS_2022_02/998018002"/>
    <hyperlink ref="F522" r:id="rId60" display="https://podminky.urs.cz/item/CS_URS_2022_02/711161212"/>
    <hyperlink ref="F526" r:id="rId61" display="https://podminky.urs.cz/item/CS_URS_2022_02/711161383"/>
    <hyperlink ref="F530" r:id="rId62" display="https://podminky.urs.cz/item/CS_URS_2022_02/998711202"/>
    <hyperlink ref="F535" r:id="rId63" display="https://podminky.urs.cz/item/CS_URS_2022_02/998713202"/>
    <hyperlink ref="F543" r:id="rId64" display="https://podminky.urs.cz/item/CS_URS_2022_02/998741202"/>
    <hyperlink ref="F547" r:id="rId65" display="https://podminky.urs.cz/item/CS_URS_2022_02/764002851"/>
    <hyperlink ref="F559" r:id="rId66" display="https://podminky.urs.cz/item/CS_URS_2022_02/764002861"/>
    <hyperlink ref="F563" r:id="rId67" display="https://podminky.urs.cz/item/CS_URS_2022_02/764226443"/>
    <hyperlink ref="F579" r:id="rId68" display="https://podminky.urs.cz/item/CS_URS_2022_02/998764202"/>
    <hyperlink ref="F583" r:id="rId69" display="https://podminky.urs.cz/item/CS_URS_2022_02/766691915"/>
    <hyperlink ref="F586" r:id="rId70" display="https://podminky.urs.cz/item/CS_URS_2022_02/766441811"/>
    <hyperlink ref="F588" r:id="rId71" display="https://podminky.urs.cz/item/CS_URS_2022_02/766441812"/>
    <hyperlink ref="F590" r:id="rId72" display="https://podminky.urs.cz/item/CS_URS_2022_02/766441821"/>
    <hyperlink ref="F592" r:id="rId73" display="https://podminky.urs.cz/item/CS_URS_2022_02/766441822"/>
    <hyperlink ref="F594" r:id="rId74" display="https://podminky.urs.cz/item/CS_URS_2022_02/766622212"/>
    <hyperlink ref="F597" r:id="rId75" display="https://podminky.urs.cz/item/CS_URS_2022_02/766622131"/>
    <hyperlink ref="F605" r:id="rId76" display="https://podminky.urs.cz/item/CS_URS_2022_02/766622132"/>
    <hyperlink ref="F611" r:id="rId77" display="https://podminky.urs.cz/item/CS_URS_2022_02/766660411"/>
    <hyperlink ref="F614" r:id="rId78" display="https://podminky.urs.cz/item/CS_URS_2022_02/766660461"/>
    <hyperlink ref="F617" r:id="rId79" display="https://podminky.urs.cz/item/CS_URS_2022_02/766629214"/>
    <hyperlink ref="F643" r:id="rId80" display="https://podminky.urs.cz/item/CS_URS_2022_02/766694111"/>
    <hyperlink ref="F646" r:id="rId81" display="https://podminky.urs.cz/item/CS_URS_2022_02/766694112"/>
    <hyperlink ref="F649" r:id="rId82" display="https://podminky.urs.cz/item/CS_URS_2022_02/766694113"/>
    <hyperlink ref="F652" r:id="rId83" display="https://podminky.urs.cz/item/CS_URS_2022_02/766694121"/>
    <hyperlink ref="F655" r:id="rId84" display="https://podminky.urs.cz/item/CS_URS_2022_02/766694122"/>
    <hyperlink ref="F658" r:id="rId85" display="https://podminky.urs.cz/item/CS_URS_2022_02/766694123"/>
    <hyperlink ref="F690" r:id="rId86" display="https://podminky.urs.cz/item/CS_URS_2022_02/998766202"/>
    <hyperlink ref="F694" r:id="rId87" display="https://podminky.urs.cz/item/CS_URS_2022_02/784111001"/>
    <hyperlink ref="F829" r:id="rId88" display="https://podminky.urs.cz/item/CS_URS_2022_02/784181121"/>
    <hyperlink ref="F831" r:id="rId89" display="https://podminky.urs.cz/item/CS_URS_2022_02/784211101"/>
  </hyperlinks>
  <pageMargins left="0.39375" right="0.39375" top="0.39375" bottom="0.39375" header="0" footer="0"/>
  <pageSetup paperSize="9" orientation="landscape" blackAndWhite="1" fitToHeight="100"/>
  <headerFooter>
    <oddFooter>&amp;CStrana &amp;P z &amp;N</oddFooter>
  </headerFooter>
  <drawing r:id="rId90"/>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87</v>
      </c>
    </row>
    <row r="3" s="1" customFormat="1" ht="6.96" customHeight="1">
      <c r="B3" s="130"/>
      <c r="C3" s="131"/>
      <c r="D3" s="131"/>
      <c r="E3" s="131"/>
      <c r="F3" s="131"/>
      <c r="G3" s="131"/>
      <c r="H3" s="131"/>
      <c r="I3" s="131"/>
      <c r="J3" s="131"/>
      <c r="K3" s="131"/>
      <c r="L3" s="22"/>
      <c r="AT3" s="19" t="s">
        <v>81</v>
      </c>
    </row>
    <row r="4" s="1" customFormat="1" ht="24.96" customHeight="1">
      <c r="B4" s="22"/>
      <c r="D4" s="132" t="s">
        <v>88</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Rekonstrukce budovy ZŠ v Hrubém jeseníku</v>
      </c>
      <c r="F7" s="134"/>
      <c r="G7" s="134"/>
      <c r="H7" s="134"/>
      <c r="L7" s="22"/>
    </row>
    <row r="8" s="2" customFormat="1" ht="12" customHeight="1">
      <c r="A8" s="40"/>
      <c r="B8" s="46"/>
      <c r="C8" s="40"/>
      <c r="D8" s="134" t="s">
        <v>89</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1227</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13. 5. 2021</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19</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27</v>
      </c>
      <c r="F15" s="40"/>
      <c r="G15" s="40"/>
      <c r="H15" s="40"/>
      <c r="I15" s="134" t="s">
        <v>28</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29</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28</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31</v>
      </c>
      <c r="E20" s="40"/>
      <c r="F20" s="40"/>
      <c r="G20" s="40"/>
      <c r="H20" s="40"/>
      <c r="I20" s="134" t="s">
        <v>26</v>
      </c>
      <c r="J20" s="138" t="s">
        <v>19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32</v>
      </c>
      <c r="F21" s="40"/>
      <c r="G21" s="40"/>
      <c r="H21" s="40"/>
      <c r="I21" s="134" t="s">
        <v>28</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34</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35</v>
      </c>
      <c r="F24" s="40"/>
      <c r="G24" s="40"/>
      <c r="H24" s="40"/>
      <c r="I24" s="134" t="s">
        <v>28</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36</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38</v>
      </c>
      <c r="E30" s="40"/>
      <c r="F30" s="40"/>
      <c r="G30" s="40"/>
      <c r="H30" s="40"/>
      <c r="I30" s="40"/>
      <c r="J30" s="146">
        <f>ROUND(J88,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40</v>
      </c>
      <c r="G32" s="40"/>
      <c r="H32" s="40"/>
      <c r="I32" s="147" t="s">
        <v>39</v>
      </c>
      <c r="J32" s="147" t="s">
        <v>41</v>
      </c>
      <c r="K32" s="40"/>
      <c r="L32" s="136"/>
      <c r="S32" s="40"/>
      <c r="T32" s="40"/>
      <c r="U32" s="40"/>
      <c r="V32" s="40"/>
      <c r="W32" s="40"/>
      <c r="X32" s="40"/>
      <c r="Y32" s="40"/>
      <c r="Z32" s="40"/>
      <c r="AA32" s="40"/>
      <c r="AB32" s="40"/>
      <c r="AC32" s="40"/>
      <c r="AD32" s="40"/>
      <c r="AE32" s="40"/>
    </row>
    <row r="33" s="2" customFormat="1" ht="14.4" customHeight="1">
      <c r="A33" s="40"/>
      <c r="B33" s="46"/>
      <c r="C33" s="40"/>
      <c r="D33" s="148" t="s">
        <v>42</v>
      </c>
      <c r="E33" s="134" t="s">
        <v>43</v>
      </c>
      <c r="F33" s="149">
        <f>ROUND((SUM(BE88:BE165)),  2)</f>
        <v>0</v>
      </c>
      <c r="G33" s="40"/>
      <c r="H33" s="40"/>
      <c r="I33" s="150">
        <v>0.20999999999999999</v>
      </c>
      <c r="J33" s="149">
        <f>ROUND(((SUM(BE88:BE165))*I33),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44</v>
      </c>
      <c r="F34" s="149">
        <f>ROUND((SUM(BF88:BF165)),  2)</f>
        <v>0</v>
      </c>
      <c r="G34" s="40"/>
      <c r="H34" s="40"/>
      <c r="I34" s="150">
        <v>0.14999999999999999</v>
      </c>
      <c r="J34" s="149">
        <f>ROUND(((SUM(BF88:BF165))*I34),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45</v>
      </c>
      <c r="F35" s="149">
        <f>ROUND((SUM(BG88:BG165)),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46</v>
      </c>
      <c r="F36" s="149">
        <f>ROUND((SUM(BH88:BH165)),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47</v>
      </c>
      <c r="F37" s="149">
        <f>ROUND((SUM(BI88:BI165)),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48</v>
      </c>
      <c r="E39" s="153"/>
      <c r="F39" s="153"/>
      <c r="G39" s="154" t="s">
        <v>49</v>
      </c>
      <c r="H39" s="155" t="s">
        <v>50</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91</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Rekonstrukce budovy ZŠ v Hrubém jeseníku</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89</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02 - Vytápění</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Hrubý Jeseník, č.p. 123, parc. č. St. 76</v>
      </c>
      <c r="G52" s="42"/>
      <c r="H52" s="42"/>
      <c r="I52" s="34" t="s">
        <v>23</v>
      </c>
      <c r="J52" s="74" t="str">
        <f>IF(J12="","",J12)</f>
        <v>13. 5. 2021</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Obec Hrubý Jeseník</v>
      </c>
      <c r="G54" s="42"/>
      <c r="H54" s="42"/>
      <c r="I54" s="34" t="s">
        <v>31</v>
      </c>
      <c r="J54" s="38" t="str">
        <f>E21</f>
        <v>ANDAMI s.r.o.</v>
      </c>
      <c r="K54" s="42"/>
      <c r="L54" s="136"/>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34" t="s">
        <v>34</v>
      </c>
      <c r="J55" s="38" t="str">
        <f>E24</f>
        <v>Michal Kubelka</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92</v>
      </c>
      <c r="D57" s="164"/>
      <c r="E57" s="164"/>
      <c r="F57" s="164"/>
      <c r="G57" s="164"/>
      <c r="H57" s="164"/>
      <c r="I57" s="164"/>
      <c r="J57" s="165" t="s">
        <v>93</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70</v>
      </c>
      <c r="D59" s="42"/>
      <c r="E59" s="42"/>
      <c r="F59" s="42"/>
      <c r="G59" s="42"/>
      <c r="H59" s="42"/>
      <c r="I59" s="42"/>
      <c r="J59" s="104">
        <f>J88</f>
        <v>0</v>
      </c>
      <c r="K59" s="42"/>
      <c r="L59" s="136"/>
      <c r="S59" s="40"/>
      <c r="T59" s="40"/>
      <c r="U59" s="40"/>
      <c r="V59" s="40"/>
      <c r="W59" s="40"/>
      <c r="X59" s="40"/>
      <c r="Y59" s="40"/>
      <c r="Z59" s="40"/>
      <c r="AA59" s="40"/>
      <c r="AB59" s="40"/>
      <c r="AC59" s="40"/>
      <c r="AD59" s="40"/>
      <c r="AE59" s="40"/>
      <c r="AU59" s="19" t="s">
        <v>94</v>
      </c>
    </row>
    <row r="60" s="9" customFormat="1" ht="24.96" customHeight="1">
      <c r="A60" s="9"/>
      <c r="B60" s="167"/>
      <c r="C60" s="168"/>
      <c r="D60" s="169" t="s">
        <v>163</v>
      </c>
      <c r="E60" s="170"/>
      <c r="F60" s="170"/>
      <c r="G60" s="170"/>
      <c r="H60" s="170"/>
      <c r="I60" s="170"/>
      <c r="J60" s="171">
        <f>J89</f>
        <v>0</v>
      </c>
      <c r="K60" s="168"/>
      <c r="L60" s="172"/>
      <c r="S60" s="9"/>
      <c r="T60" s="9"/>
      <c r="U60" s="9"/>
      <c r="V60" s="9"/>
      <c r="W60" s="9"/>
      <c r="X60" s="9"/>
      <c r="Y60" s="9"/>
      <c r="Z60" s="9"/>
      <c r="AA60" s="9"/>
      <c r="AB60" s="9"/>
      <c r="AC60" s="9"/>
      <c r="AD60" s="9"/>
      <c r="AE60" s="9"/>
    </row>
    <row r="61" s="10" customFormat="1" ht="19.92" customHeight="1">
      <c r="A61" s="10"/>
      <c r="B61" s="173"/>
      <c r="C61" s="174"/>
      <c r="D61" s="175" t="s">
        <v>165</v>
      </c>
      <c r="E61" s="176"/>
      <c r="F61" s="176"/>
      <c r="G61" s="176"/>
      <c r="H61" s="176"/>
      <c r="I61" s="176"/>
      <c r="J61" s="177">
        <f>J90</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168</v>
      </c>
      <c r="E62" s="176"/>
      <c r="F62" s="176"/>
      <c r="G62" s="176"/>
      <c r="H62" s="176"/>
      <c r="I62" s="176"/>
      <c r="J62" s="177">
        <f>J92</f>
        <v>0</v>
      </c>
      <c r="K62" s="174"/>
      <c r="L62" s="178"/>
      <c r="S62" s="10"/>
      <c r="T62" s="10"/>
      <c r="U62" s="10"/>
      <c r="V62" s="10"/>
      <c r="W62" s="10"/>
      <c r="X62" s="10"/>
      <c r="Y62" s="10"/>
      <c r="Z62" s="10"/>
      <c r="AA62" s="10"/>
      <c r="AB62" s="10"/>
      <c r="AC62" s="10"/>
      <c r="AD62" s="10"/>
      <c r="AE62" s="10"/>
    </row>
    <row r="63" s="9" customFormat="1" ht="24.96" customHeight="1">
      <c r="A63" s="9"/>
      <c r="B63" s="167"/>
      <c r="C63" s="168"/>
      <c r="D63" s="169" t="s">
        <v>171</v>
      </c>
      <c r="E63" s="170"/>
      <c r="F63" s="170"/>
      <c r="G63" s="170"/>
      <c r="H63" s="170"/>
      <c r="I63" s="170"/>
      <c r="J63" s="171">
        <f>J94</f>
        <v>0</v>
      </c>
      <c r="K63" s="168"/>
      <c r="L63" s="172"/>
      <c r="S63" s="9"/>
      <c r="T63" s="9"/>
      <c r="U63" s="9"/>
      <c r="V63" s="9"/>
      <c r="W63" s="9"/>
      <c r="X63" s="9"/>
      <c r="Y63" s="9"/>
      <c r="Z63" s="9"/>
      <c r="AA63" s="9"/>
      <c r="AB63" s="9"/>
      <c r="AC63" s="9"/>
      <c r="AD63" s="9"/>
      <c r="AE63" s="9"/>
    </row>
    <row r="64" s="10" customFormat="1" ht="19.92" customHeight="1">
      <c r="A64" s="10"/>
      <c r="B64" s="173"/>
      <c r="C64" s="174"/>
      <c r="D64" s="175" t="s">
        <v>1228</v>
      </c>
      <c r="E64" s="176"/>
      <c r="F64" s="176"/>
      <c r="G64" s="176"/>
      <c r="H64" s="176"/>
      <c r="I64" s="176"/>
      <c r="J64" s="177">
        <f>J95</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1229</v>
      </c>
      <c r="E65" s="176"/>
      <c r="F65" s="176"/>
      <c r="G65" s="176"/>
      <c r="H65" s="176"/>
      <c r="I65" s="176"/>
      <c r="J65" s="177">
        <f>J102</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1230</v>
      </c>
      <c r="E66" s="176"/>
      <c r="F66" s="176"/>
      <c r="G66" s="176"/>
      <c r="H66" s="176"/>
      <c r="I66" s="176"/>
      <c r="J66" s="177">
        <f>J129</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1231</v>
      </c>
      <c r="E67" s="176"/>
      <c r="F67" s="176"/>
      <c r="G67" s="176"/>
      <c r="H67" s="176"/>
      <c r="I67" s="176"/>
      <c r="J67" s="177">
        <f>J140</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174</v>
      </c>
      <c r="E68" s="176"/>
      <c r="F68" s="176"/>
      <c r="G68" s="176"/>
      <c r="H68" s="176"/>
      <c r="I68" s="176"/>
      <c r="J68" s="177">
        <f>J164</f>
        <v>0</v>
      </c>
      <c r="K68" s="174"/>
      <c r="L68" s="178"/>
      <c r="S68" s="10"/>
      <c r="T68" s="10"/>
      <c r="U68" s="10"/>
      <c r="V68" s="10"/>
      <c r="W68" s="10"/>
      <c r="X68" s="10"/>
      <c r="Y68" s="10"/>
      <c r="Z68" s="10"/>
      <c r="AA68" s="10"/>
      <c r="AB68" s="10"/>
      <c r="AC68" s="10"/>
      <c r="AD68" s="10"/>
      <c r="AE68" s="10"/>
    </row>
    <row r="69" s="2" customFormat="1" ht="21.84" customHeight="1">
      <c r="A69" s="40"/>
      <c r="B69" s="41"/>
      <c r="C69" s="42"/>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3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36"/>
      <c r="S74" s="40"/>
      <c r="T74" s="40"/>
      <c r="U74" s="40"/>
      <c r="V74" s="40"/>
      <c r="W74" s="40"/>
      <c r="X74" s="40"/>
      <c r="Y74" s="40"/>
      <c r="Z74" s="40"/>
      <c r="AA74" s="40"/>
      <c r="AB74" s="40"/>
      <c r="AC74" s="40"/>
      <c r="AD74" s="40"/>
      <c r="AE74" s="40"/>
    </row>
    <row r="75" s="2" customFormat="1" ht="24.96" customHeight="1">
      <c r="A75" s="40"/>
      <c r="B75" s="41"/>
      <c r="C75" s="25" t="s">
        <v>101</v>
      </c>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6.5" customHeight="1">
      <c r="A78" s="40"/>
      <c r="B78" s="41"/>
      <c r="C78" s="42"/>
      <c r="D78" s="42"/>
      <c r="E78" s="162" t="str">
        <f>E7</f>
        <v>Rekonstrukce budovy ZŠ v Hrubém jeseníku</v>
      </c>
      <c r="F78" s="34"/>
      <c r="G78" s="34"/>
      <c r="H78" s="34"/>
      <c r="I78" s="42"/>
      <c r="J78" s="42"/>
      <c r="K78" s="42"/>
      <c r="L78" s="136"/>
      <c r="S78" s="40"/>
      <c r="T78" s="40"/>
      <c r="U78" s="40"/>
      <c r="V78" s="40"/>
      <c r="W78" s="40"/>
      <c r="X78" s="40"/>
      <c r="Y78" s="40"/>
      <c r="Z78" s="40"/>
      <c r="AA78" s="40"/>
      <c r="AB78" s="40"/>
      <c r="AC78" s="40"/>
      <c r="AD78" s="40"/>
      <c r="AE78" s="40"/>
    </row>
    <row r="79" s="2" customFormat="1" ht="12" customHeight="1">
      <c r="A79" s="40"/>
      <c r="B79" s="41"/>
      <c r="C79" s="34" t="s">
        <v>89</v>
      </c>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6.5" customHeight="1">
      <c r="A80" s="40"/>
      <c r="B80" s="41"/>
      <c r="C80" s="42"/>
      <c r="D80" s="42"/>
      <c r="E80" s="71" t="str">
        <f>E9</f>
        <v>02 - Vytápění</v>
      </c>
      <c r="F80" s="42"/>
      <c r="G80" s="42"/>
      <c r="H80" s="42"/>
      <c r="I80" s="42"/>
      <c r="J80" s="42"/>
      <c r="K80" s="42"/>
      <c r="L80" s="136"/>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2" customHeight="1">
      <c r="A82" s="40"/>
      <c r="B82" s="41"/>
      <c r="C82" s="34" t="s">
        <v>21</v>
      </c>
      <c r="D82" s="42"/>
      <c r="E82" s="42"/>
      <c r="F82" s="29" t="str">
        <f>F12</f>
        <v>k.ú. Hrubý Jeseník, č.p. 123, parc. č. St. 76</v>
      </c>
      <c r="G82" s="42"/>
      <c r="H82" s="42"/>
      <c r="I82" s="34" t="s">
        <v>23</v>
      </c>
      <c r="J82" s="74" t="str">
        <f>IF(J12="","",J12)</f>
        <v>13. 5. 2021</v>
      </c>
      <c r="K82" s="42"/>
      <c r="L82" s="13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5.15" customHeight="1">
      <c r="A84" s="40"/>
      <c r="B84" s="41"/>
      <c r="C84" s="34" t="s">
        <v>25</v>
      </c>
      <c r="D84" s="42"/>
      <c r="E84" s="42"/>
      <c r="F84" s="29" t="str">
        <f>E15</f>
        <v>Obec Hrubý Jeseník</v>
      </c>
      <c r="G84" s="42"/>
      <c r="H84" s="42"/>
      <c r="I84" s="34" t="s">
        <v>31</v>
      </c>
      <c r="J84" s="38" t="str">
        <f>E21</f>
        <v>ANDAMI s.r.o.</v>
      </c>
      <c r="K84" s="42"/>
      <c r="L84" s="136"/>
      <c r="S84" s="40"/>
      <c r="T84" s="40"/>
      <c r="U84" s="40"/>
      <c r="V84" s="40"/>
      <c r="W84" s="40"/>
      <c r="X84" s="40"/>
      <c r="Y84" s="40"/>
      <c r="Z84" s="40"/>
      <c r="AA84" s="40"/>
      <c r="AB84" s="40"/>
      <c r="AC84" s="40"/>
      <c r="AD84" s="40"/>
      <c r="AE84" s="40"/>
    </row>
    <row r="85" s="2" customFormat="1" ht="15.15" customHeight="1">
      <c r="A85" s="40"/>
      <c r="B85" s="41"/>
      <c r="C85" s="34" t="s">
        <v>29</v>
      </c>
      <c r="D85" s="42"/>
      <c r="E85" s="42"/>
      <c r="F85" s="29" t="str">
        <f>IF(E18="","",E18)</f>
        <v>Vyplň údaj</v>
      </c>
      <c r="G85" s="42"/>
      <c r="H85" s="42"/>
      <c r="I85" s="34" t="s">
        <v>34</v>
      </c>
      <c r="J85" s="38" t="str">
        <f>E24</f>
        <v>Michal Kubelka</v>
      </c>
      <c r="K85" s="42"/>
      <c r="L85" s="136"/>
      <c r="S85" s="40"/>
      <c r="T85" s="40"/>
      <c r="U85" s="40"/>
      <c r="V85" s="40"/>
      <c r="W85" s="40"/>
      <c r="X85" s="40"/>
      <c r="Y85" s="40"/>
      <c r="Z85" s="40"/>
      <c r="AA85" s="40"/>
      <c r="AB85" s="40"/>
      <c r="AC85" s="40"/>
      <c r="AD85" s="40"/>
      <c r="AE85" s="40"/>
    </row>
    <row r="86" s="2" customFormat="1" ht="10.32" customHeight="1">
      <c r="A86" s="40"/>
      <c r="B86" s="41"/>
      <c r="C86" s="42"/>
      <c r="D86" s="42"/>
      <c r="E86" s="42"/>
      <c r="F86" s="42"/>
      <c r="G86" s="42"/>
      <c r="H86" s="42"/>
      <c r="I86" s="42"/>
      <c r="J86" s="42"/>
      <c r="K86" s="42"/>
      <c r="L86" s="136"/>
      <c r="S86" s="40"/>
      <c r="T86" s="40"/>
      <c r="U86" s="40"/>
      <c r="V86" s="40"/>
      <c r="W86" s="40"/>
      <c r="X86" s="40"/>
      <c r="Y86" s="40"/>
      <c r="Z86" s="40"/>
      <c r="AA86" s="40"/>
      <c r="AB86" s="40"/>
      <c r="AC86" s="40"/>
      <c r="AD86" s="40"/>
      <c r="AE86" s="40"/>
    </row>
    <row r="87" s="11" customFormat="1" ht="29.28" customHeight="1">
      <c r="A87" s="179"/>
      <c r="B87" s="180"/>
      <c r="C87" s="181" t="s">
        <v>102</v>
      </c>
      <c r="D87" s="182" t="s">
        <v>57</v>
      </c>
      <c r="E87" s="182" t="s">
        <v>53</v>
      </c>
      <c r="F87" s="182" t="s">
        <v>54</v>
      </c>
      <c r="G87" s="182" t="s">
        <v>103</v>
      </c>
      <c r="H87" s="182" t="s">
        <v>104</v>
      </c>
      <c r="I87" s="182" t="s">
        <v>105</v>
      </c>
      <c r="J87" s="182" t="s">
        <v>93</v>
      </c>
      <c r="K87" s="183" t="s">
        <v>106</v>
      </c>
      <c r="L87" s="184"/>
      <c r="M87" s="94" t="s">
        <v>19</v>
      </c>
      <c r="N87" s="95" t="s">
        <v>42</v>
      </c>
      <c r="O87" s="95" t="s">
        <v>107</v>
      </c>
      <c r="P87" s="95" t="s">
        <v>108</v>
      </c>
      <c r="Q87" s="95" t="s">
        <v>109</v>
      </c>
      <c r="R87" s="95" t="s">
        <v>110</v>
      </c>
      <c r="S87" s="95" t="s">
        <v>111</v>
      </c>
      <c r="T87" s="96" t="s">
        <v>112</v>
      </c>
      <c r="U87" s="179"/>
      <c r="V87" s="179"/>
      <c r="W87" s="179"/>
      <c r="X87" s="179"/>
      <c r="Y87" s="179"/>
      <c r="Z87" s="179"/>
      <c r="AA87" s="179"/>
      <c r="AB87" s="179"/>
      <c r="AC87" s="179"/>
      <c r="AD87" s="179"/>
      <c r="AE87" s="179"/>
    </row>
    <row r="88" s="2" customFormat="1" ht="22.8" customHeight="1">
      <c r="A88" s="40"/>
      <c r="B88" s="41"/>
      <c r="C88" s="101" t="s">
        <v>113</v>
      </c>
      <c r="D88" s="42"/>
      <c r="E88" s="42"/>
      <c r="F88" s="42"/>
      <c r="G88" s="42"/>
      <c r="H88" s="42"/>
      <c r="I88" s="42"/>
      <c r="J88" s="185">
        <f>BK88</f>
        <v>0</v>
      </c>
      <c r="K88" s="42"/>
      <c r="L88" s="46"/>
      <c r="M88" s="97"/>
      <c r="N88" s="186"/>
      <c r="O88" s="98"/>
      <c r="P88" s="187">
        <f>P89+P94</f>
        <v>0</v>
      </c>
      <c r="Q88" s="98"/>
      <c r="R88" s="187">
        <f>R89+R94</f>
        <v>2.02894</v>
      </c>
      <c r="S88" s="98"/>
      <c r="T88" s="188">
        <f>T89+T94</f>
        <v>0</v>
      </c>
      <c r="U88" s="40"/>
      <c r="V88" s="40"/>
      <c r="W88" s="40"/>
      <c r="X88" s="40"/>
      <c r="Y88" s="40"/>
      <c r="Z88" s="40"/>
      <c r="AA88" s="40"/>
      <c r="AB88" s="40"/>
      <c r="AC88" s="40"/>
      <c r="AD88" s="40"/>
      <c r="AE88" s="40"/>
      <c r="AT88" s="19" t="s">
        <v>71</v>
      </c>
      <c r="AU88" s="19" t="s">
        <v>94</v>
      </c>
      <c r="BK88" s="189">
        <f>BK89+BK94</f>
        <v>0</v>
      </c>
    </row>
    <row r="89" s="12" customFormat="1" ht="25.92" customHeight="1">
      <c r="A89" s="12"/>
      <c r="B89" s="190"/>
      <c r="C89" s="191"/>
      <c r="D89" s="192" t="s">
        <v>71</v>
      </c>
      <c r="E89" s="193" t="s">
        <v>179</v>
      </c>
      <c r="F89" s="193" t="s">
        <v>180</v>
      </c>
      <c r="G89" s="191"/>
      <c r="H89" s="191"/>
      <c r="I89" s="194"/>
      <c r="J89" s="195">
        <f>BK89</f>
        <v>0</v>
      </c>
      <c r="K89" s="191"/>
      <c r="L89" s="196"/>
      <c r="M89" s="197"/>
      <c r="N89" s="198"/>
      <c r="O89" s="198"/>
      <c r="P89" s="199">
        <f>P90+P92</f>
        <v>0</v>
      </c>
      <c r="Q89" s="198"/>
      <c r="R89" s="199">
        <f>R90+R92</f>
        <v>0</v>
      </c>
      <c r="S89" s="198"/>
      <c r="T89" s="200">
        <f>T90+T92</f>
        <v>0</v>
      </c>
      <c r="U89" s="12"/>
      <c r="V89" s="12"/>
      <c r="W89" s="12"/>
      <c r="X89" s="12"/>
      <c r="Y89" s="12"/>
      <c r="Z89" s="12"/>
      <c r="AA89" s="12"/>
      <c r="AB89" s="12"/>
      <c r="AC89" s="12"/>
      <c r="AD89" s="12"/>
      <c r="AE89" s="12"/>
      <c r="AR89" s="201" t="s">
        <v>79</v>
      </c>
      <c r="AT89" s="202" t="s">
        <v>71</v>
      </c>
      <c r="AU89" s="202" t="s">
        <v>72</v>
      </c>
      <c r="AY89" s="201" t="s">
        <v>116</v>
      </c>
      <c r="BK89" s="203">
        <f>BK90+BK92</f>
        <v>0</v>
      </c>
    </row>
    <row r="90" s="12" customFormat="1" ht="22.8" customHeight="1">
      <c r="A90" s="12"/>
      <c r="B90" s="190"/>
      <c r="C90" s="191"/>
      <c r="D90" s="192" t="s">
        <v>71</v>
      </c>
      <c r="E90" s="204" t="s">
        <v>81</v>
      </c>
      <c r="F90" s="204" t="s">
        <v>226</v>
      </c>
      <c r="G90" s="191"/>
      <c r="H90" s="191"/>
      <c r="I90" s="194"/>
      <c r="J90" s="205">
        <f>BK90</f>
        <v>0</v>
      </c>
      <c r="K90" s="191"/>
      <c r="L90" s="196"/>
      <c r="M90" s="197"/>
      <c r="N90" s="198"/>
      <c r="O90" s="198"/>
      <c r="P90" s="199">
        <f>P91</f>
        <v>0</v>
      </c>
      <c r="Q90" s="198"/>
      <c r="R90" s="199">
        <f>R91</f>
        <v>0</v>
      </c>
      <c r="S90" s="198"/>
      <c r="T90" s="200">
        <f>T91</f>
        <v>0</v>
      </c>
      <c r="U90" s="12"/>
      <c r="V90" s="12"/>
      <c r="W90" s="12"/>
      <c r="X90" s="12"/>
      <c r="Y90" s="12"/>
      <c r="Z90" s="12"/>
      <c r="AA90" s="12"/>
      <c r="AB90" s="12"/>
      <c r="AC90" s="12"/>
      <c r="AD90" s="12"/>
      <c r="AE90" s="12"/>
      <c r="AR90" s="201" t="s">
        <v>79</v>
      </c>
      <c r="AT90" s="202" t="s">
        <v>71</v>
      </c>
      <c r="AU90" s="202" t="s">
        <v>79</v>
      </c>
      <c r="AY90" s="201" t="s">
        <v>116</v>
      </c>
      <c r="BK90" s="203">
        <f>BK91</f>
        <v>0</v>
      </c>
    </row>
    <row r="91" s="2" customFormat="1" ht="16.5" customHeight="1">
      <c r="A91" s="40"/>
      <c r="B91" s="41"/>
      <c r="C91" s="206" t="s">
        <v>79</v>
      </c>
      <c r="D91" s="206" t="s">
        <v>119</v>
      </c>
      <c r="E91" s="207" t="s">
        <v>264</v>
      </c>
      <c r="F91" s="208" t="s">
        <v>1232</v>
      </c>
      <c r="G91" s="209" t="s">
        <v>122</v>
      </c>
      <c r="H91" s="210">
        <v>1</v>
      </c>
      <c r="I91" s="211"/>
      <c r="J91" s="212">
        <f>ROUND(I91*H91,2)</f>
        <v>0</v>
      </c>
      <c r="K91" s="208" t="s">
        <v>19</v>
      </c>
      <c r="L91" s="46"/>
      <c r="M91" s="213" t="s">
        <v>19</v>
      </c>
      <c r="N91" s="214" t="s">
        <v>43</v>
      </c>
      <c r="O91" s="86"/>
      <c r="P91" s="215">
        <f>O91*H91</f>
        <v>0</v>
      </c>
      <c r="Q91" s="215">
        <v>0</v>
      </c>
      <c r="R91" s="215">
        <f>Q91*H91</f>
        <v>0</v>
      </c>
      <c r="S91" s="215">
        <v>0</v>
      </c>
      <c r="T91" s="216">
        <f>S91*H91</f>
        <v>0</v>
      </c>
      <c r="U91" s="40"/>
      <c r="V91" s="40"/>
      <c r="W91" s="40"/>
      <c r="X91" s="40"/>
      <c r="Y91" s="40"/>
      <c r="Z91" s="40"/>
      <c r="AA91" s="40"/>
      <c r="AB91" s="40"/>
      <c r="AC91" s="40"/>
      <c r="AD91" s="40"/>
      <c r="AE91" s="40"/>
      <c r="AR91" s="217" t="s">
        <v>135</v>
      </c>
      <c r="AT91" s="217" t="s">
        <v>119</v>
      </c>
      <c r="AU91" s="217" t="s">
        <v>81</v>
      </c>
      <c r="AY91" s="19" t="s">
        <v>116</v>
      </c>
      <c r="BE91" s="218">
        <f>IF(N91="základní",J91,0)</f>
        <v>0</v>
      </c>
      <c r="BF91" s="218">
        <f>IF(N91="snížená",J91,0)</f>
        <v>0</v>
      </c>
      <c r="BG91" s="218">
        <f>IF(N91="zákl. přenesená",J91,0)</f>
        <v>0</v>
      </c>
      <c r="BH91" s="218">
        <f>IF(N91="sníž. přenesená",J91,0)</f>
        <v>0</v>
      </c>
      <c r="BI91" s="218">
        <f>IF(N91="nulová",J91,0)</f>
        <v>0</v>
      </c>
      <c r="BJ91" s="19" t="s">
        <v>79</v>
      </c>
      <c r="BK91" s="218">
        <f>ROUND(I91*H91,2)</f>
        <v>0</v>
      </c>
      <c r="BL91" s="19" t="s">
        <v>135</v>
      </c>
      <c r="BM91" s="217" t="s">
        <v>1233</v>
      </c>
    </row>
    <row r="92" s="12" customFormat="1" ht="22.8" customHeight="1">
      <c r="A92" s="12"/>
      <c r="B92" s="190"/>
      <c r="C92" s="191"/>
      <c r="D92" s="192" t="s">
        <v>71</v>
      </c>
      <c r="E92" s="204" t="s">
        <v>158</v>
      </c>
      <c r="F92" s="204" t="s">
        <v>558</v>
      </c>
      <c r="G92" s="191"/>
      <c r="H92" s="191"/>
      <c r="I92" s="194"/>
      <c r="J92" s="205">
        <f>BK92</f>
        <v>0</v>
      </c>
      <c r="K92" s="191"/>
      <c r="L92" s="196"/>
      <c r="M92" s="197"/>
      <c r="N92" s="198"/>
      <c r="O92" s="198"/>
      <c r="P92" s="199">
        <f>P93</f>
        <v>0</v>
      </c>
      <c r="Q92" s="198"/>
      <c r="R92" s="199">
        <f>R93</f>
        <v>0</v>
      </c>
      <c r="S92" s="198"/>
      <c r="T92" s="200">
        <f>T93</f>
        <v>0</v>
      </c>
      <c r="U92" s="12"/>
      <c r="V92" s="12"/>
      <c r="W92" s="12"/>
      <c r="X92" s="12"/>
      <c r="Y92" s="12"/>
      <c r="Z92" s="12"/>
      <c r="AA92" s="12"/>
      <c r="AB92" s="12"/>
      <c r="AC92" s="12"/>
      <c r="AD92" s="12"/>
      <c r="AE92" s="12"/>
      <c r="AR92" s="201" t="s">
        <v>79</v>
      </c>
      <c r="AT92" s="202" t="s">
        <v>71</v>
      </c>
      <c r="AU92" s="202" t="s">
        <v>79</v>
      </c>
      <c r="AY92" s="201" t="s">
        <v>116</v>
      </c>
      <c r="BK92" s="203">
        <f>BK93</f>
        <v>0</v>
      </c>
    </row>
    <row r="93" s="2" customFormat="1" ht="21.75" customHeight="1">
      <c r="A93" s="40"/>
      <c r="B93" s="41"/>
      <c r="C93" s="206" t="s">
        <v>81</v>
      </c>
      <c r="D93" s="206" t="s">
        <v>119</v>
      </c>
      <c r="E93" s="207" t="s">
        <v>648</v>
      </c>
      <c r="F93" s="208" t="s">
        <v>1234</v>
      </c>
      <c r="G93" s="209" t="s">
        <v>122</v>
      </c>
      <c r="H93" s="210">
        <v>1</v>
      </c>
      <c r="I93" s="211"/>
      <c r="J93" s="212">
        <f>ROUND(I93*H93,2)</f>
        <v>0</v>
      </c>
      <c r="K93" s="208" t="s">
        <v>19</v>
      </c>
      <c r="L93" s="46"/>
      <c r="M93" s="213" t="s">
        <v>19</v>
      </c>
      <c r="N93" s="214" t="s">
        <v>43</v>
      </c>
      <c r="O93" s="86"/>
      <c r="P93" s="215">
        <f>O93*H93</f>
        <v>0</v>
      </c>
      <c r="Q93" s="215">
        <v>0</v>
      </c>
      <c r="R93" s="215">
        <f>Q93*H93</f>
        <v>0</v>
      </c>
      <c r="S93" s="215">
        <v>0</v>
      </c>
      <c r="T93" s="216">
        <f>S93*H93</f>
        <v>0</v>
      </c>
      <c r="U93" s="40"/>
      <c r="V93" s="40"/>
      <c r="W93" s="40"/>
      <c r="X93" s="40"/>
      <c r="Y93" s="40"/>
      <c r="Z93" s="40"/>
      <c r="AA93" s="40"/>
      <c r="AB93" s="40"/>
      <c r="AC93" s="40"/>
      <c r="AD93" s="40"/>
      <c r="AE93" s="40"/>
      <c r="AR93" s="217" t="s">
        <v>135</v>
      </c>
      <c r="AT93" s="217" t="s">
        <v>119</v>
      </c>
      <c r="AU93" s="217" t="s">
        <v>81</v>
      </c>
      <c r="AY93" s="19" t="s">
        <v>116</v>
      </c>
      <c r="BE93" s="218">
        <f>IF(N93="základní",J93,0)</f>
        <v>0</v>
      </c>
      <c r="BF93" s="218">
        <f>IF(N93="snížená",J93,0)</f>
        <v>0</v>
      </c>
      <c r="BG93" s="218">
        <f>IF(N93="zákl. přenesená",J93,0)</f>
        <v>0</v>
      </c>
      <c r="BH93" s="218">
        <f>IF(N93="sníž. přenesená",J93,0)</f>
        <v>0</v>
      </c>
      <c r="BI93" s="218">
        <f>IF(N93="nulová",J93,0)</f>
        <v>0</v>
      </c>
      <c r="BJ93" s="19" t="s">
        <v>79</v>
      </c>
      <c r="BK93" s="218">
        <f>ROUND(I93*H93,2)</f>
        <v>0</v>
      </c>
      <c r="BL93" s="19" t="s">
        <v>135</v>
      </c>
      <c r="BM93" s="217" t="s">
        <v>1235</v>
      </c>
    </row>
    <row r="94" s="12" customFormat="1" ht="25.92" customHeight="1">
      <c r="A94" s="12"/>
      <c r="B94" s="190"/>
      <c r="C94" s="191"/>
      <c r="D94" s="192" t="s">
        <v>71</v>
      </c>
      <c r="E94" s="193" t="s">
        <v>770</v>
      </c>
      <c r="F94" s="193" t="s">
        <v>771</v>
      </c>
      <c r="G94" s="191"/>
      <c r="H94" s="191"/>
      <c r="I94" s="194"/>
      <c r="J94" s="195">
        <f>BK94</f>
        <v>0</v>
      </c>
      <c r="K94" s="191"/>
      <c r="L94" s="196"/>
      <c r="M94" s="197"/>
      <c r="N94" s="198"/>
      <c r="O94" s="198"/>
      <c r="P94" s="199">
        <f>P95+P102+P129+P140+P164</f>
        <v>0</v>
      </c>
      <c r="Q94" s="198"/>
      <c r="R94" s="199">
        <f>R95+R102+R129+R140+R164</f>
        <v>2.02894</v>
      </c>
      <c r="S94" s="198"/>
      <c r="T94" s="200">
        <f>T95+T102+T129+T140+T164</f>
        <v>0</v>
      </c>
      <c r="U94" s="12"/>
      <c r="V94" s="12"/>
      <c r="W94" s="12"/>
      <c r="X94" s="12"/>
      <c r="Y94" s="12"/>
      <c r="Z94" s="12"/>
      <c r="AA94" s="12"/>
      <c r="AB94" s="12"/>
      <c r="AC94" s="12"/>
      <c r="AD94" s="12"/>
      <c r="AE94" s="12"/>
      <c r="AR94" s="201" t="s">
        <v>81</v>
      </c>
      <c r="AT94" s="202" t="s">
        <v>71</v>
      </c>
      <c r="AU94" s="202" t="s">
        <v>72</v>
      </c>
      <c r="AY94" s="201" t="s">
        <v>116</v>
      </c>
      <c r="BK94" s="203">
        <f>BK95+BK102+BK129+BK140+BK164</f>
        <v>0</v>
      </c>
    </row>
    <row r="95" s="12" customFormat="1" ht="22.8" customHeight="1">
      <c r="A95" s="12"/>
      <c r="B95" s="190"/>
      <c r="C95" s="191"/>
      <c r="D95" s="192" t="s">
        <v>71</v>
      </c>
      <c r="E95" s="204" t="s">
        <v>1236</v>
      </c>
      <c r="F95" s="204" t="s">
        <v>1237</v>
      </c>
      <c r="G95" s="191"/>
      <c r="H95" s="191"/>
      <c r="I95" s="194"/>
      <c r="J95" s="205">
        <f>BK95</f>
        <v>0</v>
      </c>
      <c r="K95" s="191"/>
      <c r="L95" s="196"/>
      <c r="M95" s="197"/>
      <c r="N95" s="198"/>
      <c r="O95" s="198"/>
      <c r="P95" s="199">
        <f>SUM(P96:P101)</f>
        <v>0</v>
      </c>
      <c r="Q95" s="198"/>
      <c r="R95" s="199">
        <f>SUM(R96:R101)</f>
        <v>0</v>
      </c>
      <c r="S95" s="198"/>
      <c r="T95" s="200">
        <f>SUM(T96:T101)</f>
        <v>0</v>
      </c>
      <c r="U95" s="12"/>
      <c r="V95" s="12"/>
      <c r="W95" s="12"/>
      <c r="X95" s="12"/>
      <c r="Y95" s="12"/>
      <c r="Z95" s="12"/>
      <c r="AA95" s="12"/>
      <c r="AB95" s="12"/>
      <c r="AC95" s="12"/>
      <c r="AD95" s="12"/>
      <c r="AE95" s="12"/>
      <c r="AR95" s="201" t="s">
        <v>81</v>
      </c>
      <c r="AT95" s="202" t="s">
        <v>71</v>
      </c>
      <c r="AU95" s="202" t="s">
        <v>79</v>
      </c>
      <c r="AY95" s="201" t="s">
        <v>116</v>
      </c>
      <c r="BK95" s="203">
        <f>SUM(BK96:BK101)</f>
        <v>0</v>
      </c>
    </row>
    <row r="96" s="2" customFormat="1" ht="24.15" customHeight="1">
      <c r="A96" s="40"/>
      <c r="B96" s="41"/>
      <c r="C96" s="206" t="s">
        <v>132</v>
      </c>
      <c r="D96" s="206" t="s">
        <v>119</v>
      </c>
      <c r="E96" s="207" t="s">
        <v>1238</v>
      </c>
      <c r="F96" s="208" t="s">
        <v>1239</v>
      </c>
      <c r="G96" s="209" t="s">
        <v>122</v>
      </c>
      <c r="H96" s="210">
        <v>1</v>
      </c>
      <c r="I96" s="211"/>
      <c r="J96" s="212">
        <f>ROUND(I96*H96,2)</f>
        <v>0</v>
      </c>
      <c r="K96" s="208" t="s">
        <v>19</v>
      </c>
      <c r="L96" s="46"/>
      <c r="M96" s="213" t="s">
        <v>19</v>
      </c>
      <c r="N96" s="214" t="s">
        <v>43</v>
      </c>
      <c r="O96" s="86"/>
      <c r="P96" s="215">
        <f>O96*H96</f>
        <v>0</v>
      </c>
      <c r="Q96" s="215">
        <v>0</v>
      </c>
      <c r="R96" s="215">
        <f>Q96*H96</f>
        <v>0</v>
      </c>
      <c r="S96" s="215">
        <v>0</v>
      </c>
      <c r="T96" s="216">
        <f>S96*H96</f>
        <v>0</v>
      </c>
      <c r="U96" s="40"/>
      <c r="V96" s="40"/>
      <c r="W96" s="40"/>
      <c r="X96" s="40"/>
      <c r="Y96" s="40"/>
      <c r="Z96" s="40"/>
      <c r="AA96" s="40"/>
      <c r="AB96" s="40"/>
      <c r="AC96" s="40"/>
      <c r="AD96" s="40"/>
      <c r="AE96" s="40"/>
      <c r="AR96" s="217" t="s">
        <v>281</v>
      </c>
      <c r="AT96" s="217" t="s">
        <v>119</v>
      </c>
      <c r="AU96" s="217" t="s">
        <v>81</v>
      </c>
      <c r="AY96" s="19" t="s">
        <v>116</v>
      </c>
      <c r="BE96" s="218">
        <f>IF(N96="základní",J96,0)</f>
        <v>0</v>
      </c>
      <c r="BF96" s="218">
        <f>IF(N96="snížená",J96,0)</f>
        <v>0</v>
      </c>
      <c r="BG96" s="218">
        <f>IF(N96="zákl. přenesená",J96,0)</f>
        <v>0</v>
      </c>
      <c r="BH96" s="218">
        <f>IF(N96="sníž. přenesená",J96,0)</f>
        <v>0</v>
      </c>
      <c r="BI96" s="218">
        <f>IF(N96="nulová",J96,0)</f>
        <v>0</v>
      </c>
      <c r="BJ96" s="19" t="s">
        <v>79</v>
      </c>
      <c r="BK96" s="218">
        <f>ROUND(I96*H96,2)</f>
        <v>0</v>
      </c>
      <c r="BL96" s="19" t="s">
        <v>281</v>
      </c>
      <c r="BM96" s="217" t="s">
        <v>1240</v>
      </c>
    </row>
    <row r="97" s="2" customFormat="1" ht="16.5" customHeight="1">
      <c r="A97" s="40"/>
      <c r="B97" s="41"/>
      <c r="C97" s="206" t="s">
        <v>135</v>
      </c>
      <c r="D97" s="206" t="s">
        <v>119</v>
      </c>
      <c r="E97" s="207" t="s">
        <v>1241</v>
      </c>
      <c r="F97" s="208" t="s">
        <v>1242</v>
      </c>
      <c r="G97" s="209" t="s">
        <v>122</v>
      </c>
      <c r="H97" s="210">
        <v>1</v>
      </c>
      <c r="I97" s="211"/>
      <c r="J97" s="212">
        <f>ROUND(I97*H97,2)</f>
        <v>0</v>
      </c>
      <c r="K97" s="208" t="s">
        <v>19</v>
      </c>
      <c r="L97" s="46"/>
      <c r="M97" s="213" t="s">
        <v>19</v>
      </c>
      <c r="N97" s="214" t="s">
        <v>43</v>
      </c>
      <c r="O97" s="86"/>
      <c r="P97" s="215">
        <f>O97*H97</f>
        <v>0</v>
      </c>
      <c r="Q97" s="215">
        <v>0</v>
      </c>
      <c r="R97" s="215">
        <f>Q97*H97</f>
        <v>0</v>
      </c>
      <c r="S97" s="215">
        <v>0</v>
      </c>
      <c r="T97" s="216">
        <f>S97*H97</f>
        <v>0</v>
      </c>
      <c r="U97" s="40"/>
      <c r="V97" s="40"/>
      <c r="W97" s="40"/>
      <c r="X97" s="40"/>
      <c r="Y97" s="40"/>
      <c r="Z97" s="40"/>
      <c r="AA97" s="40"/>
      <c r="AB97" s="40"/>
      <c r="AC97" s="40"/>
      <c r="AD97" s="40"/>
      <c r="AE97" s="40"/>
      <c r="AR97" s="217" t="s">
        <v>281</v>
      </c>
      <c r="AT97" s="217" t="s">
        <v>119</v>
      </c>
      <c r="AU97" s="217" t="s">
        <v>81</v>
      </c>
      <c r="AY97" s="19" t="s">
        <v>116</v>
      </c>
      <c r="BE97" s="218">
        <f>IF(N97="základní",J97,0)</f>
        <v>0</v>
      </c>
      <c r="BF97" s="218">
        <f>IF(N97="snížená",J97,0)</f>
        <v>0</v>
      </c>
      <c r="BG97" s="218">
        <f>IF(N97="zákl. přenesená",J97,0)</f>
        <v>0</v>
      </c>
      <c r="BH97" s="218">
        <f>IF(N97="sníž. přenesená",J97,0)</f>
        <v>0</v>
      </c>
      <c r="BI97" s="218">
        <f>IF(N97="nulová",J97,0)</f>
        <v>0</v>
      </c>
      <c r="BJ97" s="19" t="s">
        <v>79</v>
      </c>
      <c r="BK97" s="218">
        <f>ROUND(I97*H97,2)</f>
        <v>0</v>
      </c>
      <c r="BL97" s="19" t="s">
        <v>281</v>
      </c>
      <c r="BM97" s="217" t="s">
        <v>1243</v>
      </c>
    </row>
    <row r="98" s="2" customFormat="1" ht="16.5" customHeight="1">
      <c r="A98" s="40"/>
      <c r="B98" s="41"/>
      <c r="C98" s="206" t="s">
        <v>115</v>
      </c>
      <c r="D98" s="206" t="s">
        <v>119</v>
      </c>
      <c r="E98" s="207" t="s">
        <v>1244</v>
      </c>
      <c r="F98" s="208" t="s">
        <v>1245</v>
      </c>
      <c r="G98" s="209" t="s">
        <v>122</v>
      </c>
      <c r="H98" s="210">
        <v>1</v>
      </c>
      <c r="I98" s="211"/>
      <c r="J98" s="212">
        <f>ROUND(I98*H98,2)</f>
        <v>0</v>
      </c>
      <c r="K98" s="208" t="s">
        <v>19</v>
      </c>
      <c r="L98" s="46"/>
      <c r="M98" s="213" t="s">
        <v>19</v>
      </c>
      <c r="N98" s="214" t="s">
        <v>43</v>
      </c>
      <c r="O98" s="86"/>
      <c r="P98" s="215">
        <f>O98*H98</f>
        <v>0</v>
      </c>
      <c r="Q98" s="215">
        <v>0</v>
      </c>
      <c r="R98" s="215">
        <f>Q98*H98</f>
        <v>0</v>
      </c>
      <c r="S98" s="215">
        <v>0</v>
      </c>
      <c r="T98" s="216">
        <f>S98*H98</f>
        <v>0</v>
      </c>
      <c r="U98" s="40"/>
      <c r="V98" s="40"/>
      <c r="W98" s="40"/>
      <c r="X98" s="40"/>
      <c r="Y98" s="40"/>
      <c r="Z98" s="40"/>
      <c r="AA98" s="40"/>
      <c r="AB98" s="40"/>
      <c r="AC98" s="40"/>
      <c r="AD98" s="40"/>
      <c r="AE98" s="40"/>
      <c r="AR98" s="217" t="s">
        <v>281</v>
      </c>
      <c r="AT98" s="217" t="s">
        <v>119</v>
      </c>
      <c r="AU98" s="217" t="s">
        <v>81</v>
      </c>
      <c r="AY98" s="19" t="s">
        <v>116</v>
      </c>
      <c r="BE98" s="218">
        <f>IF(N98="základní",J98,0)</f>
        <v>0</v>
      </c>
      <c r="BF98" s="218">
        <f>IF(N98="snížená",J98,0)</f>
        <v>0</v>
      </c>
      <c r="BG98" s="218">
        <f>IF(N98="zákl. přenesená",J98,0)</f>
        <v>0</v>
      </c>
      <c r="BH98" s="218">
        <f>IF(N98="sníž. přenesená",J98,0)</f>
        <v>0</v>
      </c>
      <c r="BI98" s="218">
        <f>IF(N98="nulová",J98,0)</f>
        <v>0</v>
      </c>
      <c r="BJ98" s="19" t="s">
        <v>79</v>
      </c>
      <c r="BK98" s="218">
        <f>ROUND(I98*H98,2)</f>
        <v>0</v>
      </c>
      <c r="BL98" s="19" t="s">
        <v>281</v>
      </c>
      <c r="BM98" s="217" t="s">
        <v>1246</v>
      </c>
    </row>
    <row r="99" s="2" customFormat="1" ht="24.15" customHeight="1">
      <c r="A99" s="40"/>
      <c r="B99" s="41"/>
      <c r="C99" s="206" t="s">
        <v>142</v>
      </c>
      <c r="D99" s="206" t="s">
        <v>119</v>
      </c>
      <c r="E99" s="207" t="s">
        <v>1247</v>
      </c>
      <c r="F99" s="208" t="s">
        <v>1248</v>
      </c>
      <c r="G99" s="209" t="s">
        <v>790</v>
      </c>
      <c r="H99" s="284"/>
      <c r="I99" s="211"/>
      <c r="J99" s="212">
        <f>ROUND(I99*H99,2)</f>
        <v>0</v>
      </c>
      <c r="K99" s="208" t="s">
        <v>196</v>
      </c>
      <c r="L99" s="46"/>
      <c r="M99" s="213" t="s">
        <v>19</v>
      </c>
      <c r="N99" s="214" t="s">
        <v>43</v>
      </c>
      <c r="O99" s="86"/>
      <c r="P99" s="215">
        <f>O99*H99</f>
        <v>0</v>
      </c>
      <c r="Q99" s="215">
        <v>0</v>
      </c>
      <c r="R99" s="215">
        <f>Q99*H99</f>
        <v>0</v>
      </c>
      <c r="S99" s="215">
        <v>0</v>
      </c>
      <c r="T99" s="216">
        <f>S99*H99</f>
        <v>0</v>
      </c>
      <c r="U99" s="40"/>
      <c r="V99" s="40"/>
      <c r="W99" s="40"/>
      <c r="X99" s="40"/>
      <c r="Y99" s="40"/>
      <c r="Z99" s="40"/>
      <c r="AA99" s="40"/>
      <c r="AB99" s="40"/>
      <c r="AC99" s="40"/>
      <c r="AD99" s="40"/>
      <c r="AE99" s="40"/>
      <c r="AR99" s="217" t="s">
        <v>281</v>
      </c>
      <c r="AT99" s="217" t="s">
        <v>119</v>
      </c>
      <c r="AU99" s="217" t="s">
        <v>81</v>
      </c>
      <c r="AY99" s="19" t="s">
        <v>116</v>
      </c>
      <c r="BE99" s="218">
        <f>IF(N99="základní",J99,0)</f>
        <v>0</v>
      </c>
      <c r="BF99" s="218">
        <f>IF(N99="snížená",J99,0)</f>
        <v>0</v>
      </c>
      <c r="BG99" s="218">
        <f>IF(N99="zákl. přenesená",J99,0)</f>
        <v>0</v>
      </c>
      <c r="BH99" s="218">
        <f>IF(N99="sníž. přenesená",J99,0)</f>
        <v>0</v>
      </c>
      <c r="BI99" s="218">
        <f>IF(N99="nulová",J99,0)</f>
        <v>0</v>
      </c>
      <c r="BJ99" s="19" t="s">
        <v>79</v>
      </c>
      <c r="BK99" s="218">
        <f>ROUND(I99*H99,2)</f>
        <v>0</v>
      </c>
      <c r="BL99" s="19" t="s">
        <v>281</v>
      </c>
      <c r="BM99" s="217" t="s">
        <v>1249</v>
      </c>
    </row>
    <row r="100" s="2" customFormat="1">
      <c r="A100" s="40"/>
      <c r="B100" s="41"/>
      <c r="C100" s="42"/>
      <c r="D100" s="224" t="s">
        <v>187</v>
      </c>
      <c r="E100" s="42"/>
      <c r="F100" s="225" t="s">
        <v>1250</v>
      </c>
      <c r="G100" s="42"/>
      <c r="H100" s="42"/>
      <c r="I100" s="226"/>
      <c r="J100" s="42"/>
      <c r="K100" s="42"/>
      <c r="L100" s="46"/>
      <c r="M100" s="227"/>
      <c r="N100" s="228"/>
      <c r="O100" s="86"/>
      <c r="P100" s="86"/>
      <c r="Q100" s="86"/>
      <c r="R100" s="86"/>
      <c r="S100" s="86"/>
      <c r="T100" s="87"/>
      <c r="U100" s="40"/>
      <c r="V100" s="40"/>
      <c r="W100" s="40"/>
      <c r="X100" s="40"/>
      <c r="Y100" s="40"/>
      <c r="Z100" s="40"/>
      <c r="AA100" s="40"/>
      <c r="AB100" s="40"/>
      <c r="AC100" s="40"/>
      <c r="AD100" s="40"/>
      <c r="AE100" s="40"/>
      <c r="AT100" s="19" t="s">
        <v>187</v>
      </c>
      <c r="AU100" s="19" t="s">
        <v>81</v>
      </c>
    </row>
    <row r="101" s="2" customFormat="1">
      <c r="A101" s="40"/>
      <c r="B101" s="41"/>
      <c r="C101" s="42"/>
      <c r="D101" s="229" t="s">
        <v>189</v>
      </c>
      <c r="E101" s="42"/>
      <c r="F101" s="230" t="s">
        <v>1251</v>
      </c>
      <c r="G101" s="42"/>
      <c r="H101" s="42"/>
      <c r="I101" s="226"/>
      <c r="J101" s="42"/>
      <c r="K101" s="42"/>
      <c r="L101" s="46"/>
      <c r="M101" s="227"/>
      <c r="N101" s="228"/>
      <c r="O101" s="86"/>
      <c r="P101" s="86"/>
      <c r="Q101" s="86"/>
      <c r="R101" s="86"/>
      <c r="S101" s="86"/>
      <c r="T101" s="87"/>
      <c r="U101" s="40"/>
      <c r="V101" s="40"/>
      <c r="W101" s="40"/>
      <c r="X101" s="40"/>
      <c r="Y101" s="40"/>
      <c r="Z101" s="40"/>
      <c r="AA101" s="40"/>
      <c r="AB101" s="40"/>
      <c r="AC101" s="40"/>
      <c r="AD101" s="40"/>
      <c r="AE101" s="40"/>
      <c r="AT101" s="19" t="s">
        <v>189</v>
      </c>
      <c r="AU101" s="19" t="s">
        <v>81</v>
      </c>
    </row>
    <row r="102" s="12" customFormat="1" ht="22.8" customHeight="1">
      <c r="A102" s="12"/>
      <c r="B102" s="190"/>
      <c r="C102" s="191"/>
      <c r="D102" s="192" t="s">
        <v>71</v>
      </c>
      <c r="E102" s="204" t="s">
        <v>1252</v>
      </c>
      <c r="F102" s="204" t="s">
        <v>1253</v>
      </c>
      <c r="G102" s="191"/>
      <c r="H102" s="191"/>
      <c r="I102" s="194"/>
      <c r="J102" s="205">
        <f>BK102</f>
        <v>0</v>
      </c>
      <c r="K102" s="191"/>
      <c r="L102" s="196"/>
      <c r="M102" s="197"/>
      <c r="N102" s="198"/>
      <c r="O102" s="198"/>
      <c r="P102" s="199">
        <f>SUM(P103:P128)</f>
        <v>0</v>
      </c>
      <c r="Q102" s="198"/>
      <c r="R102" s="199">
        <f>SUM(R103:R128)</f>
        <v>0.45300000000000001</v>
      </c>
      <c r="S102" s="198"/>
      <c r="T102" s="200">
        <f>SUM(T103:T128)</f>
        <v>0</v>
      </c>
      <c r="U102" s="12"/>
      <c r="V102" s="12"/>
      <c r="W102" s="12"/>
      <c r="X102" s="12"/>
      <c r="Y102" s="12"/>
      <c r="Z102" s="12"/>
      <c r="AA102" s="12"/>
      <c r="AB102" s="12"/>
      <c r="AC102" s="12"/>
      <c r="AD102" s="12"/>
      <c r="AE102" s="12"/>
      <c r="AR102" s="201" t="s">
        <v>81</v>
      </c>
      <c r="AT102" s="202" t="s">
        <v>71</v>
      </c>
      <c r="AU102" s="202" t="s">
        <v>79</v>
      </c>
      <c r="AY102" s="201" t="s">
        <v>116</v>
      </c>
      <c r="BK102" s="203">
        <f>SUM(BK103:BK128)</f>
        <v>0</v>
      </c>
    </row>
    <row r="103" s="2" customFormat="1" ht="16.5" customHeight="1">
      <c r="A103" s="40"/>
      <c r="B103" s="41"/>
      <c r="C103" s="206" t="s">
        <v>148</v>
      </c>
      <c r="D103" s="206" t="s">
        <v>119</v>
      </c>
      <c r="E103" s="207" t="s">
        <v>1254</v>
      </c>
      <c r="F103" s="208" t="s">
        <v>1255</v>
      </c>
      <c r="G103" s="209" t="s">
        <v>250</v>
      </c>
      <c r="H103" s="210">
        <v>188</v>
      </c>
      <c r="I103" s="211"/>
      <c r="J103" s="212">
        <f>ROUND(I103*H103,2)</f>
        <v>0</v>
      </c>
      <c r="K103" s="208" t="s">
        <v>196</v>
      </c>
      <c r="L103" s="46"/>
      <c r="M103" s="213" t="s">
        <v>19</v>
      </c>
      <c r="N103" s="214" t="s">
        <v>43</v>
      </c>
      <c r="O103" s="86"/>
      <c r="P103" s="215">
        <f>O103*H103</f>
        <v>0</v>
      </c>
      <c r="Q103" s="215">
        <v>0.00048000000000000001</v>
      </c>
      <c r="R103" s="215">
        <f>Q103*H103</f>
        <v>0.090240000000000001</v>
      </c>
      <c r="S103" s="215">
        <v>0</v>
      </c>
      <c r="T103" s="216">
        <f>S103*H103</f>
        <v>0</v>
      </c>
      <c r="U103" s="40"/>
      <c r="V103" s="40"/>
      <c r="W103" s="40"/>
      <c r="X103" s="40"/>
      <c r="Y103" s="40"/>
      <c r="Z103" s="40"/>
      <c r="AA103" s="40"/>
      <c r="AB103" s="40"/>
      <c r="AC103" s="40"/>
      <c r="AD103" s="40"/>
      <c r="AE103" s="40"/>
      <c r="AR103" s="217" t="s">
        <v>281</v>
      </c>
      <c r="AT103" s="217" t="s">
        <v>119</v>
      </c>
      <c r="AU103" s="217" t="s">
        <v>81</v>
      </c>
      <c r="AY103" s="19" t="s">
        <v>116</v>
      </c>
      <c r="BE103" s="218">
        <f>IF(N103="základní",J103,0)</f>
        <v>0</v>
      </c>
      <c r="BF103" s="218">
        <f>IF(N103="snížená",J103,0)</f>
        <v>0</v>
      </c>
      <c r="BG103" s="218">
        <f>IF(N103="zákl. přenesená",J103,0)</f>
        <v>0</v>
      </c>
      <c r="BH103" s="218">
        <f>IF(N103="sníž. přenesená",J103,0)</f>
        <v>0</v>
      </c>
      <c r="BI103" s="218">
        <f>IF(N103="nulová",J103,0)</f>
        <v>0</v>
      </c>
      <c r="BJ103" s="19" t="s">
        <v>79</v>
      </c>
      <c r="BK103" s="218">
        <f>ROUND(I103*H103,2)</f>
        <v>0</v>
      </c>
      <c r="BL103" s="19" t="s">
        <v>281</v>
      </c>
      <c r="BM103" s="217" t="s">
        <v>1256</v>
      </c>
    </row>
    <row r="104" s="2" customFormat="1">
      <c r="A104" s="40"/>
      <c r="B104" s="41"/>
      <c r="C104" s="42"/>
      <c r="D104" s="224" t="s">
        <v>187</v>
      </c>
      <c r="E104" s="42"/>
      <c r="F104" s="225" t="s">
        <v>1257</v>
      </c>
      <c r="G104" s="42"/>
      <c r="H104" s="42"/>
      <c r="I104" s="226"/>
      <c r="J104" s="42"/>
      <c r="K104" s="42"/>
      <c r="L104" s="46"/>
      <c r="M104" s="227"/>
      <c r="N104" s="228"/>
      <c r="O104" s="86"/>
      <c r="P104" s="86"/>
      <c r="Q104" s="86"/>
      <c r="R104" s="86"/>
      <c r="S104" s="86"/>
      <c r="T104" s="87"/>
      <c r="U104" s="40"/>
      <c r="V104" s="40"/>
      <c r="W104" s="40"/>
      <c r="X104" s="40"/>
      <c r="Y104" s="40"/>
      <c r="Z104" s="40"/>
      <c r="AA104" s="40"/>
      <c r="AB104" s="40"/>
      <c r="AC104" s="40"/>
      <c r="AD104" s="40"/>
      <c r="AE104" s="40"/>
      <c r="AT104" s="19" t="s">
        <v>187</v>
      </c>
      <c r="AU104" s="19" t="s">
        <v>81</v>
      </c>
    </row>
    <row r="105" s="2" customFormat="1" ht="16.5" customHeight="1">
      <c r="A105" s="40"/>
      <c r="B105" s="41"/>
      <c r="C105" s="206" t="s">
        <v>154</v>
      </c>
      <c r="D105" s="206" t="s">
        <v>119</v>
      </c>
      <c r="E105" s="207" t="s">
        <v>1258</v>
      </c>
      <c r="F105" s="208" t="s">
        <v>1259</v>
      </c>
      <c r="G105" s="209" t="s">
        <v>250</v>
      </c>
      <c r="H105" s="210">
        <v>93</v>
      </c>
      <c r="I105" s="211"/>
      <c r="J105" s="212">
        <f>ROUND(I105*H105,2)</f>
        <v>0</v>
      </c>
      <c r="K105" s="208" t="s">
        <v>196</v>
      </c>
      <c r="L105" s="46"/>
      <c r="M105" s="213" t="s">
        <v>19</v>
      </c>
      <c r="N105" s="214" t="s">
        <v>43</v>
      </c>
      <c r="O105" s="86"/>
      <c r="P105" s="215">
        <f>O105*H105</f>
        <v>0</v>
      </c>
      <c r="Q105" s="215">
        <v>0.00059000000000000003</v>
      </c>
      <c r="R105" s="215">
        <f>Q105*H105</f>
        <v>0.054870000000000002</v>
      </c>
      <c r="S105" s="215">
        <v>0</v>
      </c>
      <c r="T105" s="216">
        <f>S105*H105</f>
        <v>0</v>
      </c>
      <c r="U105" s="40"/>
      <c r="V105" s="40"/>
      <c r="W105" s="40"/>
      <c r="X105" s="40"/>
      <c r="Y105" s="40"/>
      <c r="Z105" s="40"/>
      <c r="AA105" s="40"/>
      <c r="AB105" s="40"/>
      <c r="AC105" s="40"/>
      <c r="AD105" s="40"/>
      <c r="AE105" s="40"/>
      <c r="AR105" s="217" t="s">
        <v>281</v>
      </c>
      <c r="AT105" s="217" t="s">
        <v>119</v>
      </c>
      <c r="AU105" s="217" t="s">
        <v>81</v>
      </c>
      <c r="AY105" s="19" t="s">
        <v>116</v>
      </c>
      <c r="BE105" s="218">
        <f>IF(N105="základní",J105,0)</f>
        <v>0</v>
      </c>
      <c r="BF105" s="218">
        <f>IF(N105="snížená",J105,0)</f>
        <v>0</v>
      </c>
      <c r="BG105" s="218">
        <f>IF(N105="zákl. přenesená",J105,0)</f>
        <v>0</v>
      </c>
      <c r="BH105" s="218">
        <f>IF(N105="sníž. přenesená",J105,0)</f>
        <v>0</v>
      </c>
      <c r="BI105" s="218">
        <f>IF(N105="nulová",J105,0)</f>
        <v>0</v>
      </c>
      <c r="BJ105" s="19" t="s">
        <v>79</v>
      </c>
      <c r="BK105" s="218">
        <f>ROUND(I105*H105,2)</f>
        <v>0</v>
      </c>
      <c r="BL105" s="19" t="s">
        <v>281</v>
      </c>
      <c r="BM105" s="217" t="s">
        <v>1260</v>
      </c>
    </row>
    <row r="106" s="2" customFormat="1">
      <c r="A106" s="40"/>
      <c r="B106" s="41"/>
      <c r="C106" s="42"/>
      <c r="D106" s="224" t="s">
        <v>187</v>
      </c>
      <c r="E106" s="42"/>
      <c r="F106" s="225" t="s">
        <v>1261</v>
      </c>
      <c r="G106" s="42"/>
      <c r="H106" s="42"/>
      <c r="I106" s="226"/>
      <c r="J106" s="42"/>
      <c r="K106" s="42"/>
      <c r="L106" s="46"/>
      <c r="M106" s="227"/>
      <c r="N106" s="228"/>
      <c r="O106" s="86"/>
      <c r="P106" s="86"/>
      <c r="Q106" s="86"/>
      <c r="R106" s="86"/>
      <c r="S106" s="86"/>
      <c r="T106" s="87"/>
      <c r="U106" s="40"/>
      <c r="V106" s="40"/>
      <c r="W106" s="40"/>
      <c r="X106" s="40"/>
      <c r="Y106" s="40"/>
      <c r="Z106" s="40"/>
      <c r="AA106" s="40"/>
      <c r="AB106" s="40"/>
      <c r="AC106" s="40"/>
      <c r="AD106" s="40"/>
      <c r="AE106" s="40"/>
      <c r="AT106" s="19" t="s">
        <v>187</v>
      </c>
      <c r="AU106" s="19" t="s">
        <v>81</v>
      </c>
    </row>
    <row r="107" s="2" customFormat="1" ht="16.5" customHeight="1">
      <c r="A107" s="40"/>
      <c r="B107" s="41"/>
      <c r="C107" s="206" t="s">
        <v>158</v>
      </c>
      <c r="D107" s="206" t="s">
        <v>119</v>
      </c>
      <c r="E107" s="207" t="s">
        <v>1262</v>
      </c>
      <c r="F107" s="208" t="s">
        <v>1263</v>
      </c>
      <c r="G107" s="209" t="s">
        <v>250</v>
      </c>
      <c r="H107" s="210">
        <v>65</v>
      </c>
      <c r="I107" s="211"/>
      <c r="J107" s="212">
        <f>ROUND(I107*H107,2)</f>
        <v>0</v>
      </c>
      <c r="K107" s="208" t="s">
        <v>196</v>
      </c>
      <c r="L107" s="46"/>
      <c r="M107" s="213" t="s">
        <v>19</v>
      </c>
      <c r="N107" s="214" t="s">
        <v>43</v>
      </c>
      <c r="O107" s="86"/>
      <c r="P107" s="215">
        <f>O107*H107</f>
        <v>0</v>
      </c>
      <c r="Q107" s="215">
        <v>0.00075000000000000002</v>
      </c>
      <c r="R107" s="215">
        <f>Q107*H107</f>
        <v>0.048750000000000002</v>
      </c>
      <c r="S107" s="215">
        <v>0</v>
      </c>
      <c r="T107" s="216">
        <f>S107*H107</f>
        <v>0</v>
      </c>
      <c r="U107" s="40"/>
      <c r="V107" s="40"/>
      <c r="W107" s="40"/>
      <c r="X107" s="40"/>
      <c r="Y107" s="40"/>
      <c r="Z107" s="40"/>
      <c r="AA107" s="40"/>
      <c r="AB107" s="40"/>
      <c r="AC107" s="40"/>
      <c r="AD107" s="40"/>
      <c r="AE107" s="40"/>
      <c r="AR107" s="217" t="s">
        <v>281</v>
      </c>
      <c r="AT107" s="217" t="s">
        <v>119</v>
      </c>
      <c r="AU107" s="217" t="s">
        <v>81</v>
      </c>
      <c r="AY107" s="19" t="s">
        <v>116</v>
      </c>
      <c r="BE107" s="218">
        <f>IF(N107="základní",J107,0)</f>
        <v>0</v>
      </c>
      <c r="BF107" s="218">
        <f>IF(N107="snížená",J107,0)</f>
        <v>0</v>
      </c>
      <c r="BG107" s="218">
        <f>IF(N107="zákl. přenesená",J107,0)</f>
        <v>0</v>
      </c>
      <c r="BH107" s="218">
        <f>IF(N107="sníž. přenesená",J107,0)</f>
        <v>0</v>
      </c>
      <c r="BI107" s="218">
        <f>IF(N107="nulová",J107,0)</f>
        <v>0</v>
      </c>
      <c r="BJ107" s="19" t="s">
        <v>79</v>
      </c>
      <c r="BK107" s="218">
        <f>ROUND(I107*H107,2)</f>
        <v>0</v>
      </c>
      <c r="BL107" s="19" t="s">
        <v>281</v>
      </c>
      <c r="BM107" s="217" t="s">
        <v>1264</v>
      </c>
    </row>
    <row r="108" s="2" customFormat="1">
      <c r="A108" s="40"/>
      <c r="B108" s="41"/>
      <c r="C108" s="42"/>
      <c r="D108" s="224" t="s">
        <v>187</v>
      </c>
      <c r="E108" s="42"/>
      <c r="F108" s="225" t="s">
        <v>1265</v>
      </c>
      <c r="G108" s="42"/>
      <c r="H108" s="42"/>
      <c r="I108" s="226"/>
      <c r="J108" s="42"/>
      <c r="K108" s="42"/>
      <c r="L108" s="46"/>
      <c r="M108" s="227"/>
      <c r="N108" s="228"/>
      <c r="O108" s="86"/>
      <c r="P108" s="86"/>
      <c r="Q108" s="86"/>
      <c r="R108" s="86"/>
      <c r="S108" s="86"/>
      <c r="T108" s="87"/>
      <c r="U108" s="40"/>
      <c r="V108" s="40"/>
      <c r="W108" s="40"/>
      <c r="X108" s="40"/>
      <c r="Y108" s="40"/>
      <c r="Z108" s="40"/>
      <c r="AA108" s="40"/>
      <c r="AB108" s="40"/>
      <c r="AC108" s="40"/>
      <c r="AD108" s="40"/>
      <c r="AE108" s="40"/>
      <c r="AT108" s="19" t="s">
        <v>187</v>
      </c>
      <c r="AU108" s="19" t="s">
        <v>81</v>
      </c>
    </row>
    <row r="109" s="2" customFormat="1" ht="16.5" customHeight="1">
      <c r="A109" s="40"/>
      <c r="B109" s="41"/>
      <c r="C109" s="206" t="s">
        <v>241</v>
      </c>
      <c r="D109" s="206" t="s">
        <v>119</v>
      </c>
      <c r="E109" s="207" t="s">
        <v>1266</v>
      </c>
      <c r="F109" s="208" t="s">
        <v>1267</v>
      </c>
      <c r="G109" s="209" t="s">
        <v>250</v>
      </c>
      <c r="H109" s="210">
        <v>39</v>
      </c>
      <c r="I109" s="211"/>
      <c r="J109" s="212">
        <f>ROUND(I109*H109,2)</f>
        <v>0</v>
      </c>
      <c r="K109" s="208" t="s">
        <v>196</v>
      </c>
      <c r="L109" s="46"/>
      <c r="M109" s="213" t="s">
        <v>19</v>
      </c>
      <c r="N109" s="214" t="s">
        <v>43</v>
      </c>
      <c r="O109" s="86"/>
      <c r="P109" s="215">
        <f>O109*H109</f>
        <v>0</v>
      </c>
      <c r="Q109" s="215">
        <v>0.0012899999999999999</v>
      </c>
      <c r="R109" s="215">
        <f>Q109*H109</f>
        <v>0.050309999999999994</v>
      </c>
      <c r="S109" s="215">
        <v>0</v>
      </c>
      <c r="T109" s="216">
        <f>S109*H109</f>
        <v>0</v>
      </c>
      <c r="U109" s="40"/>
      <c r="V109" s="40"/>
      <c r="W109" s="40"/>
      <c r="X109" s="40"/>
      <c r="Y109" s="40"/>
      <c r="Z109" s="40"/>
      <c r="AA109" s="40"/>
      <c r="AB109" s="40"/>
      <c r="AC109" s="40"/>
      <c r="AD109" s="40"/>
      <c r="AE109" s="40"/>
      <c r="AR109" s="217" t="s">
        <v>281</v>
      </c>
      <c r="AT109" s="217" t="s">
        <v>119</v>
      </c>
      <c r="AU109" s="217" t="s">
        <v>81</v>
      </c>
      <c r="AY109" s="19" t="s">
        <v>116</v>
      </c>
      <c r="BE109" s="218">
        <f>IF(N109="základní",J109,0)</f>
        <v>0</v>
      </c>
      <c r="BF109" s="218">
        <f>IF(N109="snížená",J109,0)</f>
        <v>0</v>
      </c>
      <c r="BG109" s="218">
        <f>IF(N109="zákl. přenesená",J109,0)</f>
        <v>0</v>
      </c>
      <c r="BH109" s="218">
        <f>IF(N109="sníž. přenesená",J109,0)</f>
        <v>0</v>
      </c>
      <c r="BI109" s="218">
        <f>IF(N109="nulová",J109,0)</f>
        <v>0</v>
      </c>
      <c r="BJ109" s="19" t="s">
        <v>79</v>
      </c>
      <c r="BK109" s="218">
        <f>ROUND(I109*H109,2)</f>
        <v>0</v>
      </c>
      <c r="BL109" s="19" t="s">
        <v>281</v>
      </c>
      <c r="BM109" s="217" t="s">
        <v>1268</v>
      </c>
    </row>
    <row r="110" s="2" customFormat="1">
      <c r="A110" s="40"/>
      <c r="B110" s="41"/>
      <c r="C110" s="42"/>
      <c r="D110" s="224" t="s">
        <v>187</v>
      </c>
      <c r="E110" s="42"/>
      <c r="F110" s="225" t="s">
        <v>1269</v>
      </c>
      <c r="G110" s="42"/>
      <c r="H110" s="42"/>
      <c r="I110" s="226"/>
      <c r="J110" s="42"/>
      <c r="K110" s="42"/>
      <c r="L110" s="46"/>
      <c r="M110" s="227"/>
      <c r="N110" s="228"/>
      <c r="O110" s="86"/>
      <c r="P110" s="86"/>
      <c r="Q110" s="86"/>
      <c r="R110" s="86"/>
      <c r="S110" s="86"/>
      <c r="T110" s="87"/>
      <c r="U110" s="40"/>
      <c r="V110" s="40"/>
      <c r="W110" s="40"/>
      <c r="X110" s="40"/>
      <c r="Y110" s="40"/>
      <c r="Z110" s="40"/>
      <c r="AA110" s="40"/>
      <c r="AB110" s="40"/>
      <c r="AC110" s="40"/>
      <c r="AD110" s="40"/>
      <c r="AE110" s="40"/>
      <c r="AT110" s="19" t="s">
        <v>187</v>
      </c>
      <c r="AU110" s="19" t="s">
        <v>81</v>
      </c>
    </row>
    <row r="111" s="2" customFormat="1" ht="16.5" customHeight="1">
      <c r="A111" s="40"/>
      <c r="B111" s="41"/>
      <c r="C111" s="206" t="s">
        <v>247</v>
      </c>
      <c r="D111" s="206" t="s">
        <v>119</v>
      </c>
      <c r="E111" s="207" t="s">
        <v>1270</v>
      </c>
      <c r="F111" s="208" t="s">
        <v>1271</v>
      </c>
      <c r="G111" s="209" t="s">
        <v>250</v>
      </c>
      <c r="H111" s="210">
        <v>91</v>
      </c>
      <c r="I111" s="211"/>
      <c r="J111" s="212">
        <f>ROUND(I111*H111,2)</f>
        <v>0</v>
      </c>
      <c r="K111" s="208" t="s">
        <v>196</v>
      </c>
      <c r="L111" s="46"/>
      <c r="M111" s="213" t="s">
        <v>19</v>
      </c>
      <c r="N111" s="214" t="s">
        <v>43</v>
      </c>
      <c r="O111" s="86"/>
      <c r="P111" s="215">
        <f>O111*H111</f>
        <v>0</v>
      </c>
      <c r="Q111" s="215">
        <v>0.0016100000000000001</v>
      </c>
      <c r="R111" s="215">
        <f>Q111*H111</f>
        <v>0.14651</v>
      </c>
      <c r="S111" s="215">
        <v>0</v>
      </c>
      <c r="T111" s="216">
        <f>S111*H111</f>
        <v>0</v>
      </c>
      <c r="U111" s="40"/>
      <c r="V111" s="40"/>
      <c r="W111" s="40"/>
      <c r="X111" s="40"/>
      <c r="Y111" s="40"/>
      <c r="Z111" s="40"/>
      <c r="AA111" s="40"/>
      <c r="AB111" s="40"/>
      <c r="AC111" s="40"/>
      <c r="AD111" s="40"/>
      <c r="AE111" s="40"/>
      <c r="AR111" s="217" t="s">
        <v>281</v>
      </c>
      <c r="AT111" s="217" t="s">
        <v>119</v>
      </c>
      <c r="AU111" s="217" t="s">
        <v>81</v>
      </c>
      <c r="AY111" s="19" t="s">
        <v>116</v>
      </c>
      <c r="BE111" s="218">
        <f>IF(N111="základní",J111,0)</f>
        <v>0</v>
      </c>
      <c r="BF111" s="218">
        <f>IF(N111="snížená",J111,0)</f>
        <v>0</v>
      </c>
      <c r="BG111" s="218">
        <f>IF(N111="zákl. přenesená",J111,0)</f>
        <v>0</v>
      </c>
      <c r="BH111" s="218">
        <f>IF(N111="sníž. přenesená",J111,0)</f>
        <v>0</v>
      </c>
      <c r="BI111" s="218">
        <f>IF(N111="nulová",J111,0)</f>
        <v>0</v>
      </c>
      <c r="BJ111" s="19" t="s">
        <v>79</v>
      </c>
      <c r="BK111" s="218">
        <f>ROUND(I111*H111,2)</f>
        <v>0</v>
      </c>
      <c r="BL111" s="19" t="s">
        <v>281</v>
      </c>
      <c r="BM111" s="217" t="s">
        <v>1272</v>
      </c>
    </row>
    <row r="112" s="2" customFormat="1">
      <c r="A112" s="40"/>
      <c r="B112" s="41"/>
      <c r="C112" s="42"/>
      <c r="D112" s="224" t="s">
        <v>187</v>
      </c>
      <c r="E112" s="42"/>
      <c r="F112" s="225" t="s">
        <v>1273</v>
      </c>
      <c r="G112" s="42"/>
      <c r="H112" s="42"/>
      <c r="I112" s="226"/>
      <c r="J112" s="42"/>
      <c r="K112" s="42"/>
      <c r="L112" s="46"/>
      <c r="M112" s="227"/>
      <c r="N112" s="228"/>
      <c r="O112" s="86"/>
      <c r="P112" s="86"/>
      <c r="Q112" s="86"/>
      <c r="R112" s="86"/>
      <c r="S112" s="86"/>
      <c r="T112" s="87"/>
      <c r="U112" s="40"/>
      <c r="V112" s="40"/>
      <c r="W112" s="40"/>
      <c r="X112" s="40"/>
      <c r="Y112" s="40"/>
      <c r="Z112" s="40"/>
      <c r="AA112" s="40"/>
      <c r="AB112" s="40"/>
      <c r="AC112" s="40"/>
      <c r="AD112" s="40"/>
      <c r="AE112" s="40"/>
      <c r="AT112" s="19" t="s">
        <v>187</v>
      </c>
      <c r="AU112" s="19" t="s">
        <v>81</v>
      </c>
    </row>
    <row r="113" s="2" customFormat="1" ht="16.5" customHeight="1">
      <c r="A113" s="40"/>
      <c r="B113" s="41"/>
      <c r="C113" s="206" t="s">
        <v>255</v>
      </c>
      <c r="D113" s="206" t="s">
        <v>119</v>
      </c>
      <c r="E113" s="207" t="s">
        <v>1274</v>
      </c>
      <c r="F113" s="208" t="s">
        <v>1275</v>
      </c>
      <c r="G113" s="209" t="s">
        <v>250</v>
      </c>
      <c r="H113" s="210">
        <v>476</v>
      </c>
      <c r="I113" s="211"/>
      <c r="J113" s="212">
        <f>ROUND(I113*H113,2)</f>
        <v>0</v>
      </c>
      <c r="K113" s="208" t="s">
        <v>196</v>
      </c>
      <c r="L113" s="46"/>
      <c r="M113" s="213" t="s">
        <v>19</v>
      </c>
      <c r="N113" s="214" t="s">
        <v>43</v>
      </c>
      <c r="O113" s="86"/>
      <c r="P113" s="215">
        <f>O113*H113</f>
        <v>0</v>
      </c>
      <c r="Q113" s="215">
        <v>0</v>
      </c>
      <c r="R113" s="215">
        <f>Q113*H113</f>
        <v>0</v>
      </c>
      <c r="S113" s="215">
        <v>0</v>
      </c>
      <c r="T113" s="216">
        <f>S113*H113</f>
        <v>0</v>
      </c>
      <c r="U113" s="40"/>
      <c r="V113" s="40"/>
      <c r="W113" s="40"/>
      <c r="X113" s="40"/>
      <c r="Y113" s="40"/>
      <c r="Z113" s="40"/>
      <c r="AA113" s="40"/>
      <c r="AB113" s="40"/>
      <c r="AC113" s="40"/>
      <c r="AD113" s="40"/>
      <c r="AE113" s="40"/>
      <c r="AR113" s="217" t="s">
        <v>281</v>
      </c>
      <c r="AT113" s="217" t="s">
        <v>119</v>
      </c>
      <c r="AU113" s="217" t="s">
        <v>81</v>
      </c>
      <c r="AY113" s="19" t="s">
        <v>116</v>
      </c>
      <c r="BE113" s="218">
        <f>IF(N113="základní",J113,0)</f>
        <v>0</v>
      </c>
      <c r="BF113" s="218">
        <f>IF(N113="snížená",J113,0)</f>
        <v>0</v>
      </c>
      <c r="BG113" s="218">
        <f>IF(N113="zákl. přenesená",J113,0)</f>
        <v>0</v>
      </c>
      <c r="BH113" s="218">
        <f>IF(N113="sníž. přenesená",J113,0)</f>
        <v>0</v>
      </c>
      <c r="BI113" s="218">
        <f>IF(N113="nulová",J113,0)</f>
        <v>0</v>
      </c>
      <c r="BJ113" s="19" t="s">
        <v>79</v>
      </c>
      <c r="BK113" s="218">
        <f>ROUND(I113*H113,2)</f>
        <v>0</v>
      </c>
      <c r="BL113" s="19" t="s">
        <v>281</v>
      </c>
      <c r="BM113" s="217" t="s">
        <v>1276</v>
      </c>
    </row>
    <row r="114" s="2" customFormat="1">
      <c r="A114" s="40"/>
      <c r="B114" s="41"/>
      <c r="C114" s="42"/>
      <c r="D114" s="224" t="s">
        <v>187</v>
      </c>
      <c r="E114" s="42"/>
      <c r="F114" s="225" t="s">
        <v>1277</v>
      </c>
      <c r="G114" s="42"/>
      <c r="H114" s="42"/>
      <c r="I114" s="226"/>
      <c r="J114" s="42"/>
      <c r="K114" s="42"/>
      <c r="L114" s="46"/>
      <c r="M114" s="227"/>
      <c r="N114" s="228"/>
      <c r="O114" s="86"/>
      <c r="P114" s="86"/>
      <c r="Q114" s="86"/>
      <c r="R114" s="86"/>
      <c r="S114" s="86"/>
      <c r="T114" s="87"/>
      <c r="U114" s="40"/>
      <c r="V114" s="40"/>
      <c r="W114" s="40"/>
      <c r="X114" s="40"/>
      <c r="Y114" s="40"/>
      <c r="Z114" s="40"/>
      <c r="AA114" s="40"/>
      <c r="AB114" s="40"/>
      <c r="AC114" s="40"/>
      <c r="AD114" s="40"/>
      <c r="AE114" s="40"/>
      <c r="AT114" s="19" t="s">
        <v>187</v>
      </c>
      <c r="AU114" s="19" t="s">
        <v>81</v>
      </c>
    </row>
    <row r="115" s="14" customFormat="1">
      <c r="A115" s="14"/>
      <c r="B115" s="241"/>
      <c r="C115" s="242"/>
      <c r="D115" s="229" t="s">
        <v>191</v>
      </c>
      <c r="E115" s="243" t="s">
        <v>19</v>
      </c>
      <c r="F115" s="244" t="s">
        <v>1278</v>
      </c>
      <c r="G115" s="242"/>
      <c r="H115" s="245">
        <v>476</v>
      </c>
      <c r="I115" s="246"/>
      <c r="J115" s="242"/>
      <c r="K115" s="242"/>
      <c r="L115" s="247"/>
      <c r="M115" s="248"/>
      <c r="N115" s="249"/>
      <c r="O115" s="249"/>
      <c r="P115" s="249"/>
      <c r="Q115" s="249"/>
      <c r="R115" s="249"/>
      <c r="S115" s="249"/>
      <c r="T115" s="250"/>
      <c r="U115" s="14"/>
      <c r="V115" s="14"/>
      <c r="W115" s="14"/>
      <c r="X115" s="14"/>
      <c r="Y115" s="14"/>
      <c r="Z115" s="14"/>
      <c r="AA115" s="14"/>
      <c r="AB115" s="14"/>
      <c r="AC115" s="14"/>
      <c r="AD115" s="14"/>
      <c r="AE115" s="14"/>
      <c r="AT115" s="251" t="s">
        <v>191</v>
      </c>
      <c r="AU115" s="251" t="s">
        <v>81</v>
      </c>
      <c r="AV115" s="14" t="s">
        <v>81</v>
      </c>
      <c r="AW115" s="14" t="s">
        <v>33</v>
      </c>
      <c r="AX115" s="14" t="s">
        <v>79</v>
      </c>
      <c r="AY115" s="251" t="s">
        <v>116</v>
      </c>
    </row>
    <row r="116" s="2" customFormat="1" ht="33" customHeight="1">
      <c r="A116" s="40"/>
      <c r="B116" s="41"/>
      <c r="C116" s="206" t="s">
        <v>263</v>
      </c>
      <c r="D116" s="206" t="s">
        <v>119</v>
      </c>
      <c r="E116" s="207" t="s">
        <v>1279</v>
      </c>
      <c r="F116" s="208" t="s">
        <v>1280</v>
      </c>
      <c r="G116" s="209" t="s">
        <v>250</v>
      </c>
      <c r="H116" s="210">
        <v>346</v>
      </c>
      <c r="I116" s="211"/>
      <c r="J116" s="212">
        <f>ROUND(I116*H116,2)</f>
        <v>0</v>
      </c>
      <c r="K116" s="208" t="s">
        <v>196</v>
      </c>
      <c r="L116" s="46"/>
      <c r="M116" s="213" t="s">
        <v>19</v>
      </c>
      <c r="N116" s="214" t="s">
        <v>43</v>
      </c>
      <c r="O116" s="86"/>
      <c r="P116" s="215">
        <f>O116*H116</f>
        <v>0</v>
      </c>
      <c r="Q116" s="215">
        <v>0.00012</v>
      </c>
      <c r="R116" s="215">
        <f>Q116*H116</f>
        <v>0.041520000000000001</v>
      </c>
      <c r="S116" s="215">
        <v>0</v>
      </c>
      <c r="T116" s="216">
        <f>S116*H116</f>
        <v>0</v>
      </c>
      <c r="U116" s="40"/>
      <c r="V116" s="40"/>
      <c r="W116" s="40"/>
      <c r="X116" s="40"/>
      <c r="Y116" s="40"/>
      <c r="Z116" s="40"/>
      <c r="AA116" s="40"/>
      <c r="AB116" s="40"/>
      <c r="AC116" s="40"/>
      <c r="AD116" s="40"/>
      <c r="AE116" s="40"/>
      <c r="AR116" s="217" t="s">
        <v>281</v>
      </c>
      <c r="AT116" s="217" t="s">
        <v>119</v>
      </c>
      <c r="AU116" s="217" t="s">
        <v>81</v>
      </c>
      <c r="AY116" s="19" t="s">
        <v>116</v>
      </c>
      <c r="BE116" s="218">
        <f>IF(N116="základní",J116,0)</f>
        <v>0</v>
      </c>
      <c r="BF116" s="218">
        <f>IF(N116="snížená",J116,0)</f>
        <v>0</v>
      </c>
      <c r="BG116" s="218">
        <f>IF(N116="zákl. přenesená",J116,0)</f>
        <v>0</v>
      </c>
      <c r="BH116" s="218">
        <f>IF(N116="sníž. přenesená",J116,0)</f>
        <v>0</v>
      </c>
      <c r="BI116" s="218">
        <f>IF(N116="nulová",J116,0)</f>
        <v>0</v>
      </c>
      <c r="BJ116" s="19" t="s">
        <v>79</v>
      </c>
      <c r="BK116" s="218">
        <f>ROUND(I116*H116,2)</f>
        <v>0</v>
      </c>
      <c r="BL116" s="19" t="s">
        <v>281</v>
      </c>
      <c r="BM116" s="217" t="s">
        <v>1281</v>
      </c>
    </row>
    <row r="117" s="2" customFormat="1">
      <c r="A117" s="40"/>
      <c r="B117" s="41"/>
      <c r="C117" s="42"/>
      <c r="D117" s="224" t="s">
        <v>187</v>
      </c>
      <c r="E117" s="42"/>
      <c r="F117" s="225" t="s">
        <v>1282</v>
      </c>
      <c r="G117" s="42"/>
      <c r="H117" s="42"/>
      <c r="I117" s="226"/>
      <c r="J117" s="42"/>
      <c r="K117" s="42"/>
      <c r="L117" s="46"/>
      <c r="M117" s="227"/>
      <c r="N117" s="228"/>
      <c r="O117" s="86"/>
      <c r="P117" s="86"/>
      <c r="Q117" s="86"/>
      <c r="R117" s="86"/>
      <c r="S117" s="86"/>
      <c r="T117" s="87"/>
      <c r="U117" s="40"/>
      <c r="V117" s="40"/>
      <c r="W117" s="40"/>
      <c r="X117" s="40"/>
      <c r="Y117" s="40"/>
      <c r="Z117" s="40"/>
      <c r="AA117" s="40"/>
      <c r="AB117" s="40"/>
      <c r="AC117" s="40"/>
      <c r="AD117" s="40"/>
      <c r="AE117" s="40"/>
      <c r="AT117" s="19" t="s">
        <v>187</v>
      </c>
      <c r="AU117" s="19" t="s">
        <v>81</v>
      </c>
    </row>
    <row r="118" s="2" customFormat="1">
      <c r="A118" s="40"/>
      <c r="B118" s="41"/>
      <c r="C118" s="42"/>
      <c r="D118" s="229" t="s">
        <v>189</v>
      </c>
      <c r="E118" s="42"/>
      <c r="F118" s="230" t="s">
        <v>1283</v>
      </c>
      <c r="G118" s="42"/>
      <c r="H118" s="42"/>
      <c r="I118" s="226"/>
      <c r="J118" s="42"/>
      <c r="K118" s="42"/>
      <c r="L118" s="46"/>
      <c r="M118" s="227"/>
      <c r="N118" s="228"/>
      <c r="O118" s="86"/>
      <c r="P118" s="86"/>
      <c r="Q118" s="86"/>
      <c r="R118" s="86"/>
      <c r="S118" s="86"/>
      <c r="T118" s="87"/>
      <c r="U118" s="40"/>
      <c r="V118" s="40"/>
      <c r="W118" s="40"/>
      <c r="X118" s="40"/>
      <c r="Y118" s="40"/>
      <c r="Z118" s="40"/>
      <c r="AA118" s="40"/>
      <c r="AB118" s="40"/>
      <c r="AC118" s="40"/>
      <c r="AD118" s="40"/>
      <c r="AE118" s="40"/>
      <c r="AT118" s="19" t="s">
        <v>189</v>
      </c>
      <c r="AU118" s="19" t="s">
        <v>81</v>
      </c>
    </row>
    <row r="119" s="14" customFormat="1">
      <c r="A119" s="14"/>
      <c r="B119" s="241"/>
      <c r="C119" s="242"/>
      <c r="D119" s="229" t="s">
        <v>191</v>
      </c>
      <c r="E119" s="243" t="s">
        <v>19</v>
      </c>
      <c r="F119" s="244" t="s">
        <v>1284</v>
      </c>
      <c r="G119" s="242"/>
      <c r="H119" s="245">
        <v>346</v>
      </c>
      <c r="I119" s="246"/>
      <c r="J119" s="242"/>
      <c r="K119" s="242"/>
      <c r="L119" s="247"/>
      <c r="M119" s="248"/>
      <c r="N119" s="249"/>
      <c r="O119" s="249"/>
      <c r="P119" s="249"/>
      <c r="Q119" s="249"/>
      <c r="R119" s="249"/>
      <c r="S119" s="249"/>
      <c r="T119" s="250"/>
      <c r="U119" s="14"/>
      <c r="V119" s="14"/>
      <c r="W119" s="14"/>
      <c r="X119" s="14"/>
      <c r="Y119" s="14"/>
      <c r="Z119" s="14"/>
      <c r="AA119" s="14"/>
      <c r="AB119" s="14"/>
      <c r="AC119" s="14"/>
      <c r="AD119" s="14"/>
      <c r="AE119" s="14"/>
      <c r="AT119" s="251" t="s">
        <v>191</v>
      </c>
      <c r="AU119" s="251" t="s">
        <v>81</v>
      </c>
      <c r="AV119" s="14" t="s">
        <v>81</v>
      </c>
      <c r="AW119" s="14" t="s">
        <v>33</v>
      </c>
      <c r="AX119" s="14" t="s">
        <v>79</v>
      </c>
      <c r="AY119" s="251" t="s">
        <v>116</v>
      </c>
    </row>
    <row r="120" s="2" customFormat="1" ht="33" customHeight="1">
      <c r="A120" s="40"/>
      <c r="B120" s="41"/>
      <c r="C120" s="206" t="s">
        <v>268</v>
      </c>
      <c r="D120" s="206" t="s">
        <v>119</v>
      </c>
      <c r="E120" s="207" t="s">
        <v>1285</v>
      </c>
      <c r="F120" s="208" t="s">
        <v>1286</v>
      </c>
      <c r="G120" s="209" t="s">
        <v>250</v>
      </c>
      <c r="H120" s="210">
        <v>130</v>
      </c>
      <c r="I120" s="211"/>
      <c r="J120" s="212">
        <f>ROUND(I120*H120,2)</f>
        <v>0</v>
      </c>
      <c r="K120" s="208" t="s">
        <v>196</v>
      </c>
      <c r="L120" s="46"/>
      <c r="M120" s="213" t="s">
        <v>19</v>
      </c>
      <c r="N120" s="214" t="s">
        <v>43</v>
      </c>
      <c r="O120" s="86"/>
      <c r="P120" s="215">
        <f>O120*H120</f>
        <v>0</v>
      </c>
      <c r="Q120" s="215">
        <v>0.00016000000000000001</v>
      </c>
      <c r="R120" s="215">
        <f>Q120*H120</f>
        <v>0.020800000000000003</v>
      </c>
      <c r="S120" s="215">
        <v>0</v>
      </c>
      <c r="T120" s="216">
        <f>S120*H120</f>
        <v>0</v>
      </c>
      <c r="U120" s="40"/>
      <c r="V120" s="40"/>
      <c r="W120" s="40"/>
      <c r="X120" s="40"/>
      <c r="Y120" s="40"/>
      <c r="Z120" s="40"/>
      <c r="AA120" s="40"/>
      <c r="AB120" s="40"/>
      <c r="AC120" s="40"/>
      <c r="AD120" s="40"/>
      <c r="AE120" s="40"/>
      <c r="AR120" s="217" t="s">
        <v>281</v>
      </c>
      <c r="AT120" s="217" t="s">
        <v>119</v>
      </c>
      <c r="AU120" s="217" t="s">
        <v>81</v>
      </c>
      <c r="AY120" s="19" t="s">
        <v>116</v>
      </c>
      <c r="BE120" s="218">
        <f>IF(N120="základní",J120,0)</f>
        <v>0</v>
      </c>
      <c r="BF120" s="218">
        <f>IF(N120="snížená",J120,0)</f>
        <v>0</v>
      </c>
      <c r="BG120" s="218">
        <f>IF(N120="zákl. přenesená",J120,0)</f>
        <v>0</v>
      </c>
      <c r="BH120" s="218">
        <f>IF(N120="sníž. přenesená",J120,0)</f>
        <v>0</v>
      </c>
      <c r="BI120" s="218">
        <f>IF(N120="nulová",J120,0)</f>
        <v>0</v>
      </c>
      <c r="BJ120" s="19" t="s">
        <v>79</v>
      </c>
      <c r="BK120" s="218">
        <f>ROUND(I120*H120,2)</f>
        <v>0</v>
      </c>
      <c r="BL120" s="19" t="s">
        <v>281</v>
      </c>
      <c r="BM120" s="217" t="s">
        <v>1287</v>
      </c>
    </row>
    <row r="121" s="2" customFormat="1">
      <c r="A121" s="40"/>
      <c r="B121" s="41"/>
      <c r="C121" s="42"/>
      <c r="D121" s="224" t="s">
        <v>187</v>
      </c>
      <c r="E121" s="42"/>
      <c r="F121" s="225" t="s">
        <v>1288</v>
      </c>
      <c r="G121" s="42"/>
      <c r="H121" s="42"/>
      <c r="I121" s="226"/>
      <c r="J121" s="42"/>
      <c r="K121" s="42"/>
      <c r="L121" s="46"/>
      <c r="M121" s="227"/>
      <c r="N121" s="228"/>
      <c r="O121" s="86"/>
      <c r="P121" s="86"/>
      <c r="Q121" s="86"/>
      <c r="R121" s="86"/>
      <c r="S121" s="86"/>
      <c r="T121" s="87"/>
      <c r="U121" s="40"/>
      <c r="V121" s="40"/>
      <c r="W121" s="40"/>
      <c r="X121" s="40"/>
      <c r="Y121" s="40"/>
      <c r="Z121" s="40"/>
      <c r="AA121" s="40"/>
      <c r="AB121" s="40"/>
      <c r="AC121" s="40"/>
      <c r="AD121" s="40"/>
      <c r="AE121" s="40"/>
      <c r="AT121" s="19" t="s">
        <v>187</v>
      </c>
      <c r="AU121" s="19" t="s">
        <v>81</v>
      </c>
    </row>
    <row r="122" s="2" customFormat="1">
      <c r="A122" s="40"/>
      <c r="B122" s="41"/>
      <c r="C122" s="42"/>
      <c r="D122" s="229" t="s">
        <v>189</v>
      </c>
      <c r="E122" s="42"/>
      <c r="F122" s="230" t="s">
        <v>1283</v>
      </c>
      <c r="G122" s="42"/>
      <c r="H122" s="42"/>
      <c r="I122" s="226"/>
      <c r="J122" s="42"/>
      <c r="K122" s="42"/>
      <c r="L122" s="46"/>
      <c r="M122" s="227"/>
      <c r="N122" s="228"/>
      <c r="O122" s="86"/>
      <c r="P122" s="86"/>
      <c r="Q122" s="86"/>
      <c r="R122" s="86"/>
      <c r="S122" s="86"/>
      <c r="T122" s="87"/>
      <c r="U122" s="40"/>
      <c r="V122" s="40"/>
      <c r="W122" s="40"/>
      <c r="X122" s="40"/>
      <c r="Y122" s="40"/>
      <c r="Z122" s="40"/>
      <c r="AA122" s="40"/>
      <c r="AB122" s="40"/>
      <c r="AC122" s="40"/>
      <c r="AD122" s="40"/>
      <c r="AE122" s="40"/>
      <c r="AT122" s="19" t="s">
        <v>189</v>
      </c>
      <c r="AU122" s="19" t="s">
        <v>81</v>
      </c>
    </row>
    <row r="123" s="14" customFormat="1">
      <c r="A123" s="14"/>
      <c r="B123" s="241"/>
      <c r="C123" s="242"/>
      <c r="D123" s="229" t="s">
        <v>191</v>
      </c>
      <c r="E123" s="243" t="s">
        <v>19</v>
      </c>
      <c r="F123" s="244" t="s">
        <v>1289</v>
      </c>
      <c r="G123" s="242"/>
      <c r="H123" s="245">
        <v>130</v>
      </c>
      <c r="I123" s="246"/>
      <c r="J123" s="242"/>
      <c r="K123" s="242"/>
      <c r="L123" s="247"/>
      <c r="M123" s="248"/>
      <c r="N123" s="249"/>
      <c r="O123" s="249"/>
      <c r="P123" s="249"/>
      <c r="Q123" s="249"/>
      <c r="R123" s="249"/>
      <c r="S123" s="249"/>
      <c r="T123" s="250"/>
      <c r="U123" s="14"/>
      <c r="V123" s="14"/>
      <c r="W123" s="14"/>
      <c r="X123" s="14"/>
      <c r="Y123" s="14"/>
      <c r="Z123" s="14"/>
      <c r="AA123" s="14"/>
      <c r="AB123" s="14"/>
      <c r="AC123" s="14"/>
      <c r="AD123" s="14"/>
      <c r="AE123" s="14"/>
      <c r="AT123" s="251" t="s">
        <v>191</v>
      </c>
      <c r="AU123" s="251" t="s">
        <v>81</v>
      </c>
      <c r="AV123" s="14" t="s">
        <v>81</v>
      </c>
      <c r="AW123" s="14" t="s">
        <v>33</v>
      </c>
      <c r="AX123" s="14" t="s">
        <v>79</v>
      </c>
      <c r="AY123" s="251" t="s">
        <v>116</v>
      </c>
    </row>
    <row r="124" s="2" customFormat="1" ht="21.75" customHeight="1">
      <c r="A124" s="40"/>
      <c r="B124" s="41"/>
      <c r="C124" s="206" t="s">
        <v>8</v>
      </c>
      <c r="D124" s="206" t="s">
        <v>119</v>
      </c>
      <c r="E124" s="207" t="s">
        <v>1290</v>
      </c>
      <c r="F124" s="208" t="s">
        <v>1291</v>
      </c>
      <c r="G124" s="209" t="s">
        <v>122</v>
      </c>
      <c r="H124" s="210">
        <v>1</v>
      </c>
      <c r="I124" s="211"/>
      <c r="J124" s="212">
        <f>ROUND(I124*H124,2)</f>
        <v>0</v>
      </c>
      <c r="K124" s="208" t="s">
        <v>19</v>
      </c>
      <c r="L124" s="46"/>
      <c r="M124" s="213" t="s">
        <v>19</v>
      </c>
      <c r="N124" s="214" t="s">
        <v>43</v>
      </c>
      <c r="O124" s="86"/>
      <c r="P124" s="215">
        <f>O124*H124</f>
        <v>0</v>
      </c>
      <c r="Q124" s="215">
        <v>0</v>
      </c>
      <c r="R124" s="215">
        <f>Q124*H124</f>
        <v>0</v>
      </c>
      <c r="S124" s="215">
        <v>0</v>
      </c>
      <c r="T124" s="216">
        <f>S124*H124</f>
        <v>0</v>
      </c>
      <c r="U124" s="40"/>
      <c r="V124" s="40"/>
      <c r="W124" s="40"/>
      <c r="X124" s="40"/>
      <c r="Y124" s="40"/>
      <c r="Z124" s="40"/>
      <c r="AA124" s="40"/>
      <c r="AB124" s="40"/>
      <c r="AC124" s="40"/>
      <c r="AD124" s="40"/>
      <c r="AE124" s="40"/>
      <c r="AR124" s="217" t="s">
        <v>281</v>
      </c>
      <c r="AT124" s="217" t="s">
        <v>119</v>
      </c>
      <c r="AU124" s="217" t="s">
        <v>81</v>
      </c>
      <c r="AY124" s="19" t="s">
        <v>116</v>
      </c>
      <c r="BE124" s="218">
        <f>IF(N124="základní",J124,0)</f>
        <v>0</v>
      </c>
      <c r="BF124" s="218">
        <f>IF(N124="snížená",J124,0)</f>
        <v>0</v>
      </c>
      <c r="BG124" s="218">
        <f>IF(N124="zákl. přenesená",J124,0)</f>
        <v>0</v>
      </c>
      <c r="BH124" s="218">
        <f>IF(N124="sníž. přenesená",J124,0)</f>
        <v>0</v>
      </c>
      <c r="BI124" s="218">
        <f>IF(N124="nulová",J124,0)</f>
        <v>0</v>
      </c>
      <c r="BJ124" s="19" t="s">
        <v>79</v>
      </c>
      <c r="BK124" s="218">
        <f>ROUND(I124*H124,2)</f>
        <v>0</v>
      </c>
      <c r="BL124" s="19" t="s">
        <v>281</v>
      </c>
      <c r="BM124" s="217" t="s">
        <v>1292</v>
      </c>
    </row>
    <row r="125" s="2" customFormat="1" ht="24.15" customHeight="1">
      <c r="A125" s="40"/>
      <c r="B125" s="41"/>
      <c r="C125" s="206" t="s">
        <v>281</v>
      </c>
      <c r="D125" s="206" t="s">
        <v>119</v>
      </c>
      <c r="E125" s="207" t="s">
        <v>1293</v>
      </c>
      <c r="F125" s="208" t="s">
        <v>1294</v>
      </c>
      <c r="G125" s="209" t="s">
        <v>122</v>
      </c>
      <c r="H125" s="210">
        <v>1</v>
      </c>
      <c r="I125" s="211"/>
      <c r="J125" s="212">
        <f>ROUND(I125*H125,2)</f>
        <v>0</v>
      </c>
      <c r="K125" s="208" t="s">
        <v>19</v>
      </c>
      <c r="L125" s="46"/>
      <c r="M125" s="213" t="s">
        <v>19</v>
      </c>
      <c r="N125" s="214" t="s">
        <v>43</v>
      </c>
      <c r="O125" s="86"/>
      <c r="P125" s="215">
        <f>O125*H125</f>
        <v>0</v>
      </c>
      <c r="Q125" s="215">
        <v>0</v>
      </c>
      <c r="R125" s="215">
        <f>Q125*H125</f>
        <v>0</v>
      </c>
      <c r="S125" s="215">
        <v>0</v>
      </c>
      <c r="T125" s="216">
        <f>S125*H125</f>
        <v>0</v>
      </c>
      <c r="U125" s="40"/>
      <c r="V125" s="40"/>
      <c r="W125" s="40"/>
      <c r="X125" s="40"/>
      <c r="Y125" s="40"/>
      <c r="Z125" s="40"/>
      <c r="AA125" s="40"/>
      <c r="AB125" s="40"/>
      <c r="AC125" s="40"/>
      <c r="AD125" s="40"/>
      <c r="AE125" s="40"/>
      <c r="AR125" s="217" t="s">
        <v>281</v>
      </c>
      <c r="AT125" s="217" t="s">
        <v>119</v>
      </c>
      <c r="AU125" s="217" t="s">
        <v>81</v>
      </c>
      <c r="AY125" s="19" t="s">
        <v>116</v>
      </c>
      <c r="BE125" s="218">
        <f>IF(N125="základní",J125,0)</f>
        <v>0</v>
      </c>
      <c r="BF125" s="218">
        <f>IF(N125="snížená",J125,0)</f>
        <v>0</v>
      </c>
      <c r="BG125" s="218">
        <f>IF(N125="zákl. přenesená",J125,0)</f>
        <v>0</v>
      </c>
      <c r="BH125" s="218">
        <f>IF(N125="sníž. přenesená",J125,0)</f>
        <v>0</v>
      </c>
      <c r="BI125" s="218">
        <f>IF(N125="nulová",J125,0)</f>
        <v>0</v>
      </c>
      <c r="BJ125" s="19" t="s">
        <v>79</v>
      </c>
      <c r="BK125" s="218">
        <f>ROUND(I125*H125,2)</f>
        <v>0</v>
      </c>
      <c r="BL125" s="19" t="s">
        <v>281</v>
      </c>
      <c r="BM125" s="217" t="s">
        <v>1295</v>
      </c>
    </row>
    <row r="126" s="2" customFormat="1" ht="24.15" customHeight="1">
      <c r="A126" s="40"/>
      <c r="B126" s="41"/>
      <c r="C126" s="206" t="s">
        <v>289</v>
      </c>
      <c r="D126" s="206" t="s">
        <v>119</v>
      </c>
      <c r="E126" s="207" t="s">
        <v>1296</v>
      </c>
      <c r="F126" s="208" t="s">
        <v>1297</v>
      </c>
      <c r="G126" s="209" t="s">
        <v>790</v>
      </c>
      <c r="H126" s="284"/>
      <c r="I126" s="211"/>
      <c r="J126" s="212">
        <f>ROUND(I126*H126,2)</f>
        <v>0</v>
      </c>
      <c r="K126" s="208" t="s">
        <v>196</v>
      </c>
      <c r="L126" s="46"/>
      <c r="M126" s="213" t="s">
        <v>19</v>
      </c>
      <c r="N126" s="214" t="s">
        <v>43</v>
      </c>
      <c r="O126" s="86"/>
      <c r="P126" s="215">
        <f>O126*H126</f>
        <v>0</v>
      </c>
      <c r="Q126" s="215">
        <v>0</v>
      </c>
      <c r="R126" s="215">
        <f>Q126*H126</f>
        <v>0</v>
      </c>
      <c r="S126" s="215">
        <v>0</v>
      </c>
      <c r="T126" s="216">
        <f>S126*H126</f>
        <v>0</v>
      </c>
      <c r="U126" s="40"/>
      <c r="V126" s="40"/>
      <c r="W126" s="40"/>
      <c r="X126" s="40"/>
      <c r="Y126" s="40"/>
      <c r="Z126" s="40"/>
      <c r="AA126" s="40"/>
      <c r="AB126" s="40"/>
      <c r="AC126" s="40"/>
      <c r="AD126" s="40"/>
      <c r="AE126" s="40"/>
      <c r="AR126" s="217" t="s">
        <v>281</v>
      </c>
      <c r="AT126" s="217" t="s">
        <v>119</v>
      </c>
      <c r="AU126" s="217" t="s">
        <v>81</v>
      </c>
      <c r="AY126" s="19" t="s">
        <v>116</v>
      </c>
      <c r="BE126" s="218">
        <f>IF(N126="základní",J126,0)</f>
        <v>0</v>
      </c>
      <c r="BF126" s="218">
        <f>IF(N126="snížená",J126,0)</f>
        <v>0</v>
      </c>
      <c r="BG126" s="218">
        <f>IF(N126="zákl. přenesená",J126,0)</f>
        <v>0</v>
      </c>
      <c r="BH126" s="218">
        <f>IF(N126="sníž. přenesená",J126,0)</f>
        <v>0</v>
      </c>
      <c r="BI126" s="218">
        <f>IF(N126="nulová",J126,0)</f>
        <v>0</v>
      </c>
      <c r="BJ126" s="19" t="s">
        <v>79</v>
      </c>
      <c r="BK126" s="218">
        <f>ROUND(I126*H126,2)</f>
        <v>0</v>
      </c>
      <c r="BL126" s="19" t="s">
        <v>281</v>
      </c>
      <c r="BM126" s="217" t="s">
        <v>1298</v>
      </c>
    </row>
    <row r="127" s="2" customFormat="1">
      <c r="A127" s="40"/>
      <c r="B127" s="41"/>
      <c r="C127" s="42"/>
      <c r="D127" s="224" t="s">
        <v>187</v>
      </c>
      <c r="E127" s="42"/>
      <c r="F127" s="225" t="s">
        <v>1299</v>
      </c>
      <c r="G127" s="42"/>
      <c r="H127" s="42"/>
      <c r="I127" s="226"/>
      <c r="J127" s="42"/>
      <c r="K127" s="42"/>
      <c r="L127" s="46"/>
      <c r="M127" s="227"/>
      <c r="N127" s="228"/>
      <c r="O127" s="86"/>
      <c r="P127" s="86"/>
      <c r="Q127" s="86"/>
      <c r="R127" s="86"/>
      <c r="S127" s="86"/>
      <c r="T127" s="87"/>
      <c r="U127" s="40"/>
      <c r="V127" s="40"/>
      <c r="W127" s="40"/>
      <c r="X127" s="40"/>
      <c r="Y127" s="40"/>
      <c r="Z127" s="40"/>
      <c r="AA127" s="40"/>
      <c r="AB127" s="40"/>
      <c r="AC127" s="40"/>
      <c r="AD127" s="40"/>
      <c r="AE127" s="40"/>
      <c r="AT127" s="19" t="s">
        <v>187</v>
      </c>
      <c r="AU127" s="19" t="s">
        <v>81</v>
      </c>
    </row>
    <row r="128" s="2" customFormat="1">
      <c r="A128" s="40"/>
      <c r="B128" s="41"/>
      <c r="C128" s="42"/>
      <c r="D128" s="229" t="s">
        <v>189</v>
      </c>
      <c r="E128" s="42"/>
      <c r="F128" s="230" t="s">
        <v>805</v>
      </c>
      <c r="G128" s="42"/>
      <c r="H128" s="42"/>
      <c r="I128" s="226"/>
      <c r="J128" s="42"/>
      <c r="K128" s="42"/>
      <c r="L128" s="46"/>
      <c r="M128" s="227"/>
      <c r="N128" s="228"/>
      <c r="O128" s="86"/>
      <c r="P128" s="86"/>
      <c r="Q128" s="86"/>
      <c r="R128" s="86"/>
      <c r="S128" s="86"/>
      <c r="T128" s="87"/>
      <c r="U128" s="40"/>
      <c r="V128" s="40"/>
      <c r="W128" s="40"/>
      <c r="X128" s="40"/>
      <c r="Y128" s="40"/>
      <c r="Z128" s="40"/>
      <c r="AA128" s="40"/>
      <c r="AB128" s="40"/>
      <c r="AC128" s="40"/>
      <c r="AD128" s="40"/>
      <c r="AE128" s="40"/>
      <c r="AT128" s="19" t="s">
        <v>189</v>
      </c>
      <c r="AU128" s="19" t="s">
        <v>81</v>
      </c>
    </row>
    <row r="129" s="12" customFormat="1" ht="22.8" customHeight="1">
      <c r="A129" s="12"/>
      <c r="B129" s="190"/>
      <c r="C129" s="191"/>
      <c r="D129" s="192" t="s">
        <v>71</v>
      </c>
      <c r="E129" s="204" t="s">
        <v>1300</v>
      </c>
      <c r="F129" s="204" t="s">
        <v>1301</v>
      </c>
      <c r="G129" s="191"/>
      <c r="H129" s="191"/>
      <c r="I129" s="194"/>
      <c r="J129" s="205">
        <f>BK129</f>
        <v>0</v>
      </c>
      <c r="K129" s="191"/>
      <c r="L129" s="196"/>
      <c r="M129" s="197"/>
      <c r="N129" s="198"/>
      <c r="O129" s="198"/>
      <c r="P129" s="199">
        <f>SUM(P130:P139)</f>
        <v>0</v>
      </c>
      <c r="Q129" s="198"/>
      <c r="R129" s="199">
        <f>SUM(R130:R139)</f>
        <v>0.051699999999999996</v>
      </c>
      <c r="S129" s="198"/>
      <c r="T129" s="200">
        <f>SUM(T130:T139)</f>
        <v>0</v>
      </c>
      <c r="U129" s="12"/>
      <c r="V129" s="12"/>
      <c r="W129" s="12"/>
      <c r="X129" s="12"/>
      <c r="Y129" s="12"/>
      <c r="Z129" s="12"/>
      <c r="AA129" s="12"/>
      <c r="AB129" s="12"/>
      <c r="AC129" s="12"/>
      <c r="AD129" s="12"/>
      <c r="AE129" s="12"/>
      <c r="AR129" s="201" t="s">
        <v>81</v>
      </c>
      <c r="AT129" s="202" t="s">
        <v>71</v>
      </c>
      <c r="AU129" s="202" t="s">
        <v>79</v>
      </c>
      <c r="AY129" s="201" t="s">
        <v>116</v>
      </c>
      <c r="BK129" s="203">
        <f>SUM(BK130:BK139)</f>
        <v>0</v>
      </c>
    </row>
    <row r="130" s="2" customFormat="1" ht="21.75" customHeight="1">
      <c r="A130" s="40"/>
      <c r="B130" s="41"/>
      <c r="C130" s="206" t="s">
        <v>295</v>
      </c>
      <c r="D130" s="206" t="s">
        <v>119</v>
      </c>
      <c r="E130" s="207" t="s">
        <v>1302</v>
      </c>
      <c r="F130" s="208" t="s">
        <v>1303</v>
      </c>
      <c r="G130" s="209" t="s">
        <v>815</v>
      </c>
      <c r="H130" s="210">
        <v>47</v>
      </c>
      <c r="I130" s="211"/>
      <c r="J130" s="212">
        <f>ROUND(I130*H130,2)</f>
        <v>0</v>
      </c>
      <c r="K130" s="208" t="s">
        <v>196</v>
      </c>
      <c r="L130" s="46"/>
      <c r="M130" s="213" t="s">
        <v>19</v>
      </c>
      <c r="N130" s="214" t="s">
        <v>43</v>
      </c>
      <c r="O130" s="86"/>
      <c r="P130" s="215">
        <f>O130*H130</f>
        <v>0</v>
      </c>
      <c r="Q130" s="215">
        <v>0.00025999999999999998</v>
      </c>
      <c r="R130" s="215">
        <f>Q130*H130</f>
        <v>0.012219999999999998</v>
      </c>
      <c r="S130" s="215">
        <v>0</v>
      </c>
      <c r="T130" s="216">
        <f>S130*H130</f>
        <v>0</v>
      </c>
      <c r="U130" s="40"/>
      <c r="V130" s="40"/>
      <c r="W130" s="40"/>
      <c r="X130" s="40"/>
      <c r="Y130" s="40"/>
      <c r="Z130" s="40"/>
      <c r="AA130" s="40"/>
      <c r="AB130" s="40"/>
      <c r="AC130" s="40"/>
      <c r="AD130" s="40"/>
      <c r="AE130" s="40"/>
      <c r="AR130" s="217" t="s">
        <v>281</v>
      </c>
      <c r="AT130" s="217" t="s">
        <v>119</v>
      </c>
      <c r="AU130" s="217" t="s">
        <v>81</v>
      </c>
      <c r="AY130" s="19" t="s">
        <v>116</v>
      </c>
      <c r="BE130" s="218">
        <f>IF(N130="základní",J130,0)</f>
        <v>0</v>
      </c>
      <c r="BF130" s="218">
        <f>IF(N130="snížená",J130,0)</f>
        <v>0</v>
      </c>
      <c r="BG130" s="218">
        <f>IF(N130="zákl. přenesená",J130,0)</f>
        <v>0</v>
      </c>
      <c r="BH130" s="218">
        <f>IF(N130="sníž. přenesená",J130,0)</f>
        <v>0</v>
      </c>
      <c r="BI130" s="218">
        <f>IF(N130="nulová",J130,0)</f>
        <v>0</v>
      </c>
      <c r="BJ130" s="19" t="s">
        <v>79</v>
      </c>
      <c r="BK130" s="218">
        <f>ROUND(I130*H130,2)</f>
        <v>0</v>
      </c>
      <c r="BL130" s="19" t="s">
        <v>281</v>
      </c>
      <c r="BM130" s="217" t="s">
        <v>1304</v>
      </c>
    </row>
    <row r="131" s="2" customFormat="1">
      <c r="A131" s="40"/>
      <c r="B131" s="41"/>
      <c r="C131" s="42"/>
      <c r="D131" s="224" t="s">
        <v>187</v>
      </c>
      <c r="E131" s="42"/>
      <c r="F131" s="225" t="s">
        <v>1305</v>
      </c>
      <c r="G131" s="42"/>
      <c r="H131" s="42"/>
      <c r="I131" s="226"/>
      <c r="J131" s="42"/>
      <c r="K131" s="42"/>
      <c r="L131" s="46"/>
      <c r="M131" s="227"/>
      <c r="N131" s="228"/>
      <c r="O131" s="86"/>
      <c r="P131" s="86"/>
      <c r="Q131" s="86"/>
      <c r="R131" s="86"/>
      <c r="S131" s="86"/>
      <c r="T131" s="87"/>
      <c r="U131" s="40"/>
      <c r="V131" s="40"/>
      <c r="W131" s="40"/>
      <c r="X131" s="40"/>
      <c r="Y131" s="40"/>
      <c r="Z131" s="40"/>
      <c r="AA131" s="40"/>
      <c r="AB131" s="40"/>
      <c r="AC131" s="40"/>
      <c r="AD131" s="40"/>
      <c r="AE131" s="40"/>
      <c r="AT131" s="19" t="s">
        <v>187</v>
      </c>
      <c r="AU131" s="19" t="s">
        <v>81</v>
      </c>
    </row>
    <row r="132" s="2" customFormat="1">
      <c r="A132" s="40"/>
      <c r="B132" s="41"/>
      <c r="C132" s="42"/>
      <c r="D132" s="229" t="s">
        <v>189</v>
      </c>
      <c r="E132" s="42"/>
      <c r="F132" s="230" t="s">
        <v>1306</v>
      </c>
      <c r="G132" s="42"/>
      <c r="H132" s="42"/>
      <c r="I132" s="226"/>
      <c r="J132" s="42"/>
      <c r="K132" s="42"/>
      <c r="L132" s="46"/>
      <c r="M132" s="227"/>
      <c r="N132" s="228"/>
      <c r="O132" s="86"/>
      <c r="P132" s="86"/>
      <c r="Q132" s="86"/>
      <c r="R132" s="86"/>
      <c r="S132" s="86"/>
      <c r="T132" s="87"/>
      <c r="U132" s="40"/>
      <c r="V132" s="40"/>
      <c r="W132" s="40"/>
      <c r="X132" s="40"/>
      <c r="Y132" s="40"/>
      <c r="Z132" s="40"/>
      <c r="AA132" s="40"/>
      <c r="AB132" s="40"/>
      <c r="AC132" s="40"/>
      <c r="AD132" s="40"/>
      <c r="AE132" s="40"/>
      <c r="AT132" s="19" t="s">
        <v>189</v>
      </c>
      <c r="AU132" s="19" t="s">
        <v>81</v>
      </c>
    </row>
    <row r="133" s="2" customFormat="1" ht="24.15" customHeight="1">
      <c r="A133" s="40"/>
      <c r="B133" s="41"/>
      <c r="C133" s="206" t="s">
        <v>300</v>
      </c>
      <c r="D133" s="206" t="s">
        <v>119</v>
      </c>
      <c r="E133" s="207" t="s">
        <v>1307</v>
      </c>
      <c r="F133" s="208" t="s">
        <v>1308</v>
      </c>
      <c r="G133" s="209" t="s">
        <v>815</v>
      </c>
      <c r="H133" s="210">
        <v>47</v>
      </c>
      <c r="I133" s="211"/>
      <c r="J133" s="212">
        <f>ROUND(I133*H133,2)</f>
        <v>0</v>
      </c>
      <c r="K133" s="208" t="s">
        <v>19</v>
      </c>
      <c r="L133" s="46"/>
      <c r="M133" s="213" t="s">
        <v>19</v>
      </c>
      <c r="N133" s="214" t="s">
        <v>43</v>
      </c>
      <c r="O133" s="86"/>
      <c r="P133" s="215">
        <f>O133*H133</f>
        <v>0</v>
      </c>
      <c r="Q133" s="215">
        <v>0.00013999999999999999</v>
      </c>
      <c r="R133" s="215">
        <f>Q133*H133</f>
        <v>0.006579999999999999</v>
      </c>
      <c r="S133" s="215">
        <v>0</v>
      </c>
      <c r="T133" s="216">
        <f>S133*H133</f>
        <v>0</v>
      </c>
      <c r="U133" s="40"/>
      <c r="V133" s="40"/>
      <c r="W133" s="40"/>
      <c r="X133" s="40"/>
      <c r="Y133" s="40"/>
      <c r="Z133" s="40"/>
      <c r="AA133" s="40"/>
      <c r="AB133" s="40"/>
      <c r="AC133" s="40"/>
      <c r="AD133" s="40"/>
      <c r="AE133" s="40"/>
      <c r="AR133" s="217" t="s">
        <v>281</v>
      </c>
      <c r="AT133" s="217" t="s">
        <v>119</v>
      </c>
      <c r="AU133" s="217" t="s">
        <v>81</v>
      </c>
      <c r="AY133" s="19" t="s">
        <v>116</v>
      </c>
      <c r="BE133" s="218">
        <f>IF(N133="základní",J133,0)</f>
        <v>0</v>
      </c>
      <c r="BF133" s="218">
        <f>IF(N133="snížená",J133,0)</f>
        <v>0</v>
      </c>
      <c r="BG133" s="218">
        <f>IF(N133="zákl. přenesená",J133,0)</f>
        <v>0</v>
      </c>
      <c r="BH133" s="218">
        <f>IF(N133="sníž. přenesená",J133,0)</f>
        <v>0</v>
      </c>
      <c r="BI133" s="218">
        <f>IF(N133="nulová",J133,0)</f>
        <v>0</v>
      </c>
      <c r="BJ133" s="19" t="s">
        <v>79</v>
      </c>
      <c r="BK133" s="218">
        <f>ROUND(I133*H133,2)</f>
        <v>0</v>
      </c>
      <c r="BL133" s="19" t="s">
        <v>281</v>
      </c>
      <c r="BM133" s="217" t="s">
        <v>1309</v>
      </c>
    </row>
    <row r="134" s="2" customFormat="1">
      <c r="A134" s="40"/>
      <c r="B134" s="41"/>
      <c r="C134" s="42"/>
      <c r="D134" s="229" t="s">
        <v>189</v>
      </c>
      <c r="E134" s="42"/>
      <c r="F134" s="230" t="s">
        <v>1306</v>
      </c>
      <c r="G134" s="42"/>
      <c r="H134" s="42"/>
      <c r="I134" s="226"/>
      <c r="J134" s="42"/>
      <c r="K134" s="42"/>
      <c r="L134" s="46"/>
      <c r="M134" s="227"/>
      <c r="N134" s="228"/>
      <c r="O134" s="86"/>
      <c r="P134" s="86"/>
      <c r="Q134" s="86"/>
      <c r="R134" s="86"/>
      <c r="S134" s="86"/>
      <c r="T134" s="87"/>
      <c r="U134" s="40"/>
      <c r="V134" s="40"/>
      <c r="W134" s="40"/>
      <c r="X134" s="40"/>
      <c r="Y134" s="40"/>
      <c r="Z134" s="40"/>
      <c r="AA134" s="40"/>
      <c r="AB134" s="40"/>
      <c r="AC134" s="40"/>
      <c r="AD134" s="40"/>
      <c r="AE134" s="40"/>
      <c r="AT134" s="19" t="s">
        <v>189</v>
      </c>
      <c r="AU134" s="19" t="s">
        <v>81</v>
      </c>
    </row>
    <row r="135" s="2" customFormat="1" ht="21.75" customHeight="1">
      <c r="A135" s="40"/>
      <c r="B135" s="41"/>
      <c r="C135" s="206" t="s">
        <v>304</v>
      </c>
      <c r="D135" s="206" t="s">
        <v>119</v>
      </c>
      <c r="E135" s="207" t="s">
        <v>1310</v>
      </c>
      <c r="F135" s="208" t="s">
        <v>1311</v>
      </c>
      <c r="G135" s="209" t="s">
        <v>815</v>
      </c>
      <c r="H135" s="210">
        <v>47</v>
      </c>
      <c r="I135" s="211"/>
      <c r="J135" s="212">
        <f>ROUND(I135*H135,2)</f>
        <v>0</v>
      </c>
      <c r="K135" s="208" t="s">
        <v>196</v>
      </c>
      <c r="L135" s="46"/>
      <c r="M135" s="213" t="s">
        <v>19</v>
      </c>
      <c r="N135" s="214" t="s">
        <v>43</v>
      </c>
      <c r="O135" s="86"/>
      <c r="P135" s="215">
        <f>O135*H135</f>
        <v>0</v>
      </c>
      <c r="Q135" s="215">
        <v>0.00069999999999999999</v>
      </c>
      <c r="R135" s="215">
        <f>Q135*H135</f>
        <v>0.032899999999999999</v>
      </c>
      <c r="S135" s="215">
        <v>0</v>
      </c>
      <c r="T135" s="216">
        <f>S135*H135</f>
        <v>0</v>
      </c>
      <c r="U135" s="40"/>
      <c r="V135" s="40"/>
      <c r="W135" s="40"/>
      <c r="X135" s="40"/>
      <c r="Y135" s="40"/>
      <c r="Z135" s="40"/>
      <c r="AA135" s="40"/>
      <c r="AB135" s="40"/>
      <c r="AC135" s="40"/>
      <c r="AD135" s="40"/>
      <c r="AE135" s="40"/>
      <c r="AR135" s="217" t="s">
        <v>281</v>
      </c>
      <c r="AT135" s="217" t="s">
        <v>119</v>
      </c>
      <c r="AU135" s="217" t="s">
        <v>81</v>
      </c>
      <c r="AY135" s="19" t="s">
        <v>116</v>
      </c>
      <c r="BE135" s="218">
        <f>IF(N135="základní",J135,0)</f>
        <v>0</v>
      </c>
      <c r="BF135" s="218">
        <f>IF(N135="snížená",J135,0)</f>
        <v>0</v>
      </c>
      <c r="BG135" s="218">
        <f>IF(N135="zákl. přenesená",J135,0)</f>
        <v>0</v>
      </c>
      <c r="BH135" s="218">
        <f>IF(N135="sníž. přenesená",J135,0)</f>
        <v>0</v>
      </c>
      <c r="BI135" s="218">
        <f>IF(N135="nulová",J135,0)</f>
        <v>0</v>
      </c>
      <c r="BJ135" s="19" t="s">
        <v>79</v>
      </c>
      <c r="BK135" s="218">
        <f>ROUND(I135*H135,2)</f>
        <v>0</v>
      </c>
      <c r="BL135" s="19" t="s">
        <v>281</v>
      </c>
      <c r="BM135" s="217" t="s">
        <v>1312</v>
      </c>
    </row>
    <row r="136" s="2" customFormat="1">
      <c r="A136" s="40"/>
      <c r="B136" s="41"/>
      <c r="C136" s="42"/>
      <c r="D136" s="224" t="s">
        <v>187</v>
      </c>
      <c r="E136" s="42"/>
      <c r="F136" s="225" t="s">
        <v>1313</v>
      </c>
      <c r="G136" s="42"/>
      <c r="H136" s="42"/>
      <c r="I136" s="226"/>
      <c r="J136" s="42"/>
      <c r="K136" s="42"/>
      <c r="L136" s="46"/>
      <c r="M136" s="227"/>
      <c r="N136" s="228"/>
      <c r="O136" s="86"/>
      <c r="P136" s="86"/>
      <c r="Q136" s="86"/>
      <c r="R136" s="86"/>
      <c r="S136" s="86"/>
      <c r="T136" s="87"/>
      <c r="U136" s="40"/>
      <c r="V136" s="40"/>
      <c r="W136" s="40"/>
      <c r="X136" s="40"/>
      <c r="Y136" s="40"/>
      <c r="Z136" s="40"/>
      <c r="AA136" s="40"/>
      <c r="AB136" s="40"/>
      <c r="AC136" s="40"/>
      <c r="AD136" s="40"/>
      <c r="AE136" s="40"/>
      <c r="AT136" s="19" t="s">
        <v>187</v>
      </c>
      <c r="AU136" s="19" t="s">
        <v>81</v>
      </c>
    </row>
    <row r="137" s="2" customFormat="1" ht="24.15" customHeight="1">
      <c r="A137" s="40"/>
      <c r="B137" s="41"/>
      <c r="C137" s="206" t="s">
        <v>7</v>
      </c>
      <c r="D137" s="206" t="s">
        <v>119</v>
      </c>
      <c r="E137" s="207" t="s">
        <v>1314</v>
      </c>
      <c r="F137" s="208" t="s">
        <v>1315</v>
      </c>
      <c r="G137" s="209" t="s">
        <v>790</v>
      </c>
      <c r="H137" s="284"/>
      <c r="I137" s="211"/>
      <c r="J137" s="212">
        <f>ROUND(I137*H137,2)</f>
        <v>0</v>
      </c>
      <c r="K137" s="208" t="s">
        <v>196</v>
      </c>
      <c r="L137" s="46"/>
      <c r="M137" s="213" t="s">
        <v>19</v>
      </c>
      <c r="N137" s="214" t="s">
        <v>43</v>
      </c>
      <c r="O137" s="86"/>
      <c r="P137" s="215">
        <f>O137*H137</f>
        <v>0</v>
      </c>
      <c r="Q137" s="215">
        <v>0</v>
      </c>
      <c r="R137" s="215">
        <f>Q137*H137</f>
        <v>0</v>
      </c>
      <c r="S137" s="215">
        <v>0</v>
      </c>
      <c r="T137" s="216">
        <f>S137*H137</f>
        <v>0</v>
      </c>
      <c r="U137" s="40"/>
      <c r="V137" s="40"/>
      <c r="W137" s="40"/>
      <c r="X137" s="40"/>
      <c r="Y137" s="40"/>
      <c r="Z137" s="40"/>
      <c r="AA137" s="40"/>
      <c r="AB137" s="40"/>
      <c r="AC137" s="40"/>
      <c r="AD137" s="40"/>
      <c r="AE137" s="40"/>
      <c r="AR137" s="217" t="s">
        <v>281</v>
      </c>
      <c r="AT137" s="217" t="s">
        <v>119</v>
      </c>
      <c r="AU137" s="217" t="s">
        <v>81</v>
      </c>
      <c r="AY137" s="19" t="s">
        <v>116</v>
      </c>
      <c r="BE137" s="218">
        <f>IF(N137="základní",J137,0)</f>
        <v>0</v>
      </c>
      <c r="BF137" s="218">
        <f>IF(N137="snížená",J137,0)</f>
        <v>0</v>
      </c>
      <c r="BG137" s="218">
        <f>IF(N137="zákl. přenesená",J137,0)</f>
        <v>0</v>
      </c>
      <c r="BH137" s="218">
        <f>IF(N137="sníž. přenesená",J137,0)</f>
        <v>0</v>
      </c>
      <c r="BI137" s="218">
        <f>IF(N137="nulová",J137,0)</f>
        <v>0</v>
      </c>
      <c r="BJ137" s="19" t="s">
        <v>79</v>
      </c>
      <c r="BK137" s="218">
        <f>ROUND(I137*H137,2)</f>
        <v>0</v>
      </c>
      <c r="BL137" s="19" t="s">
        <v>281</v>
      </c>
      <c r="BM137" s="217" t="s">
        <v>1316</v>
      </c>
    </row>
    <row r="138" s="2" customFormat="1">
      <c r="A138" s="40"/>
      <c r="B138" s="41"/>
      <c r="C138" s="42"/>
      <c r="D138" s="224" t="s">
        <v>187</v>
      </c>
      <c r="E138" s="42"/>
      <c r="F138" s="225" t="s">
        <v>1317</v>
      </c>
      <c r="G138" s="42"/>
      <c r="H138" s="42"/>
      <c r="I138" s="226"/>
      <c r="J138" s="42"/>
      <c r="K138" s="42"/>
      <c r="L138" s="46"/>
      <c r="M138" s="227"/>
      <c r="N138" s="228"/>
      <c r="O138" s="86"/>
      <c r="P138" s="86"/>
      <c r="Q138" s="86"/>
      <c r="R138" s="86"/>
      <c r="S138" s="86"/>
      <c r="T138" s="87"/>
      <c r="U138" s="40"/>
      <c r="V138" s="40"/>
      <c r="W138" s="40"/>
      <c r="X138" s="40"/>
      <c r="Y138" s="40"/>
      <c r="Z138" s="40"/>
      <c r="AA138" s="40"/>
      <c r="AB138" s="40"/>
      <c r="AC138" s="40"/>
      <c r="AD138" s="40"/>
      <c r="AE138" s="40"/>
      <c r="AT138" s="19" t="s">
        <v>187</v>
      </c>
      <c r="AU138" s="19" t="s">
        <v>81</v>
      </c>
    </row>
    <row r="139" s="2" customFormat="1">
      <c r="A139" s="40"/>
      <c r="B139" s="41"/>
      <c r="C139" s="42"/>
      <c r="D139" s="229" t="s">
        <v>189</v>
      </c>
      <c r="E139" s="42"/>
      <c r="F139" s="230" t="s">
        <v>876</v>
      </c>
      <c r="G139" s="42"/>
      <c r="H139" s="42"/>
      <c r="I139" s="226"/>
      <c r="J139" s="42"/>
      <c r="K139" s="42"/>
      <c r="L139" s="46"/>
      <c r="M139" s="227"/>
      <c r="N139" s="228"/>
      <c r="O139" s="86"/>
      <c r="P139" s="86"/>
      <c r="Q139" s="86"/>
      <c r="R139" s="86"/>
      <c r="S139" s="86"/>
      <c r="T139" s="87"/>
      <c r="U139" s="40"/>
      <c r="V139" s="40"/>
      <c r="W139" s="40"/>
      <c r="X139" s="40"/>
      <c r="Y139" s="40"/>
      <c r="Z139" s="40"/>
      <c r="AA139" s="40"/>
      <c r="AB139" s="40"/>
      <c r="AC139" s="40"/>
      <c r="AD139" s="40"/>
      <c r="AE139" s="40"/>
      <c r="AT139" s="19" t="s">
        <v>189</v>
      </c>
      <c r="AU139" s="19" t="s">
        <v>81</v>
      </c>
    </row>
    <row r="140" s="12" customFormat="1" ht="22.8" customHeight="1">
      <c r="A140" s="12"/>
      <c r="B140" s="190"/>
      <c r="C140" s="191"/>
      <c r="D140" s="192" t="s">
        <v>71</v>
      </c>
      <c r="E140" s="204" t="s">
        <v>1318</v>
      </c>
      <c r="F140" s="204" t="s">
        <v>1319</v>
      </c>
      <c r="G140" s="191"/>
      <c r="H140" s="191"/>
      <c r="I140" s="194"/>
      <c r="J140" s="205">
        <f>BK140</f>
        <v>0</v>
      </c>
      <c r="K140" s="191"/>
      <c r="L140" s="196"/>
      <c r="M140" s="197"/>
      <c r="N140" s="198"/>
      <c r="O140" s="198"/>
      <c r="P140" s="199">
        <f>SUM(P141:P163)</f>
        <v>0</v>
      </c>
      <c r="Q140" s="198"/>
      <c r="R140" s="199">
        <f>SUM(R141:R163)</f>
        <v>1.52424</v>
      </c>
      <c r="S140" s="198"/>
      <c r="T140" s="200">
        <f>SUM(T141:T163)</f>
        <v>0</v>
      </c>
      <c r="U140" s="12"/>
      <c r="V140" s="12"/>
      <c r="W140" s="12"/>
      <c r="X140" s="12"/>
      <c r="Y140" s="12"/>
      <c r="Z140" s="12"/>
      <c r="AA140" s="12"/>
      <c r="AB140" s="12"/>
      <c r="AC140" s="12"/>
      <c r="AD140" s="12"/>
      <c r="AE140" s="12"/>
      <c r="AR140" s="201" t="s">
        <v>81</v>
      </c>
      <c r="AT140" s="202" t="s">
        <v>71</v>
      </c>
      <c r="AU140" s="202" t="s">
        <v>79</v>
      </c>
      <c r="AY140" s="201" t="s">
        <v>116</v>
      </c>
      <c r="BK140" s="203">
        <f>SUM(BK141:BK163)</f>
        <v>0</v>
      </c>
    </row>
    <row r="141" s="2" customFormat="1" ht="24.15" customHeight="1">
      <c r="A141" s="40"/>
      <c r="B141" s="41"/>
      <c r="C141" s="206" t="s">
        <v>328</v>
      </c>
      <c r="D141" s="206" t="s">
        <v>119</v>
      </c>
      <c r="E141" s="207" t="s">
        <v>1320</v>
      </c>
      <c r="F141" s="208" t="s">
        <v>1321</v>
      </c>
      <c r="G141" s="209" t="s">
        <v>815</v>
      </c>
      <c r="H141" s="210">
        <v>2</v>
      </c>
      <c r="I141" s="211"/>
      <c r="J141" s="212">
        <f>ROUND(I141*H141,2)</f>
        <v>0</v>
      </c>
      <c r="K141" s="208" t="s">
        <v>196</v>
      </c>
      <c r="L141" s="46"/>
      <c r="M141" s="213" t="s">
        <v>19</v>
      </c>
      <c r="N141" s="214" t="s">
        <v>43</v>
      </c>
      <c r="O141" s="86"/>
      <c r="P141" s="215">
        <f>O141*H141</f>
        <v>0</v>
      </c>
      <c r="Q141" s="215">
        <v>0.015400000000000001</v>
      </c>
      <c r="R141" s="215">
        <f>Q141*H141</f>
        <v>0.030800000000000001</v>
      </c>
      <c r="S141" s="215">
        <v>0</v>
      </c>
      <c r="T141" s="216">
        <f>S141*H141</f>
        <v>0</v>
      </c>
      <c r="U141" s="40"/>
      <c r="V141" s="40"/>
      <c r="W141" s="40"/>
      <c r="X141" s="40"/>
      <c r="Y141" s="40"/>
      <c r="Z141" s="40"/>
      <c r="AA141" s="40"/>
      <c r="AB141" s="40"/>
      <c r="AC141" s="40"/>
      <c r="AD141" s="40"/>
      <c r="AE141" s="40"/>
      <c r="AR141" s="217" t="s">
        <v>281</v>
      </c>
      <c r="AT141" s="217" t="s">
        <v>119</v>
      </c>
      <c r="AU141" s="217" t="s">
        <v>81</v>
      </c>
      <c r="AY141" s="19" t="s">
        <v>116</v>
      </c>
      <c r="BE141" s="218">
        <f>IF(N141="základní",J141,0)</f>
        <v>0</v>
      </c>
      <c r="BF141" s="218">
        <f>IF(N141="snížená",J141,0)</f>
        <v>0</v>
      </c>
      <c r="BG141" s="218">
        <f>IF(N141="zákl. přenesená",J141,0)</f>
        <v>0</v>
      </c>
      <c r="BH141" s="218">
        <f>IF(N141="sníž. přenesená",J141,0)</f>
        <v>0</v>
      </c>
      <c r="BI141" s="218">
        <f>IF(N141="nulová",J141,0)</f>
        <v>0</v>
      </c>
      <c r="BJ141" s="19" t="s">
        <v>79</v>
      </c>
      <c r="BK141" s="218">
        <f>ROUND(I141*H141,2)</f>
        <v>0</v>
      </c>
      <c r="BL141" s="19" t="s">
        <v>281</v>
      </c>
      <c r="BM141" s="217" t="s">
        <v>1322</v>
      </c>
    </row>
    <row r="142" s="2" customFormat="1">
      <c r="A142" s="40"/>
      <c r="B142" s="41"/>
      <c r="C142" s="42"/>
      <c r="D142" s="224" t="s">
        <v>187</v>
      </c>
      <c r="E142" s="42"/>
      <c r="F142" s="225" t="s">
        <v>1323</v>
      </c>
      <c r="G142" s="42"/>
      <c r="H142" s="42"/>
      <c r="I142" s="226"/>
      <c r="J142" s="42"/>
      <c r="K142" s="42"/>
      <c r="L142" s="46"/>
      <c r="M142" s="227"/>
      <c r="N142" s="228"/>
      <c r="O142" s="86"/>
      <c r="P142" s="86"/>
      <c r="Q142" s="86"/>
      <c r="R142" s="86"/>
      <c r="S142" s="86"/>
      <c r="T142" s="87"/>
      <c r="U142" s="40"/>
      <c r="V142" s="40"/>
      <c r="W142" s="40"/>
      <c r="X142" s="40"/>
      <c r="Y142" s="40"/>
      <c r="Z142" s="40"/>
      <c r="AA142" s="40"/>
      <c r="AB142" s="40"/>
      <c r="AC142" s="40"/>
      <c r="AD142" s="40"/>
      <c r="AE142" s="40"/>
      <c r="AT142" s="19" t="s">
        <v>187</v>
      </c>
      <c r="AU142" s="19" t="s">
        <v>81</v>
      </c>
    </row>
    <row r="143" s="2" customFormat="1" ht="24.15" customHeight="1">
      <c r="A143" s="40"/>
      <c r="B143" s="41"/>
      <c r="C143" s="206" t="s">
        <v>348</v>
      </c>
      <c r="D143" s="206" t="s">
        <v>119</v>
      </c>
      <c r="E143" s="207" t="s">
        <v>1324</v>
      </c>
      <c r="F143" s="208" t="s">
        <v>1325</v>
      </c>
      <c r="G143" s="209" t="s">
        <v>815</v>
      </c>
      <c r="H143" s="210">
        <v>6</v>
      </c>
      <c r="I143" s="211"/>
      <c r="J143" s="212">
        <f>ROUND(I143*H143,2)</f>
        <v>0</v>
      </c>
      <c r="K143" s="208" t="s">
        <v>196</v>
      </c>
      <c r="L143" s="46"/>
      <c r="M143" s="213" t="s">
        <v>19</v>
      </c>
      <c r="N143" s="214" t="s">
        <v>43</v>
      </c>
      <c r="O143" s="86"/>
      <c r="P143" s="215">
        <f>O143*H143</f>
        <v>0</v>
      </c>
      <c r="Q143" s="215">
        <v>0.021760000000000002</v>
      </c>
      <c r="R143" s="215">
        <f>Q143*H143</f>
        <v>0.13056000000000001</v>
      </c>
      <c r="S143" s="215">
        <v>0</v>
      </c>
      <c r="T143" s="216">
        <f>S143*H143</f>
        <v>0</v>
      </c>
      <c r="U143" s="40"/>
      <c r="V143" s="40"/>
      <c r="W143" s="40"/>
      <c r="X143" s="40"/>
      <c r="Y143" s="40"/>
      <c r="Z143" s="40"/>
      <c r="AA143" s="40"/>
      <c r="AB143" s="40"/>
      <c r="AC143" s="40"/>
      <c r="AD143" s="40"/>
      <c r="AE143" s="40"/>
      <c r="AR143" s="217" t="s">
        <v>281</v>
      </c>
      <c r="AT143" s="217" t="s">
        <v>119</v>
      </c>
      <c r="AU143" s="217" t="s">
        <v>81</v>
      </c>
      <c r="AY143" s="19" t="s">
        <v>116</v>
      </c>
      <c r="BE143" s="218">
        <f>IF(N143="základní",J143,0)</f>
        <v>0</v>
      </c>
      <c r="BF143" s="218">
        <f>IF(N143="snížená",J143,0)</f>
        <v>0</v>
      </c>
      <c r="BG143" s="218">
        <f>IF(N143="zákl. přenesená",J143,0)</f>
        <v>0</v>
      </c>
      <c r="BH143" s="218">
        <f>IF(N143="sníž. přenesená",J143,0)</f>
        <v>0</v>
      </c>
      <c r="BI143" s="218">
        <f>IF(N143="nulová",J143,0)</f>
        <v>0</v>
      </c>
      <c r="BJ143" s="19" t="s">
        <v>79</v>
      </c>
      <c r="BK143" s="218">
        <f>ROUND(I143*H143,2)</f>
        <v>0</v>
      </c>
      <c r="BL143" s="19" t="s">
        <v>281</v>
      </c>
      <c r="BM143" s="217" t="s">
        <v>1326</v>
      </c>
    </row>
    <row r="144" s="2" customFormat="1">
      <c r="A144" s="40"/>
      <c r="B144" s="41"/>
      <c r="C144" s="42"/>
      <c r="D144" s="224" t="s">
        <v>187</v>
      </c>
      <c r="E144" s="42"/>
      <c r="F144" s="225" t="s">
        <v>1327</v>
      </c>
      <c r="G144" s="42"/>
      <c r="H144" s="42"/>
      <c r="I144" s="226"/>
      <c r="J144" s="42"/>
      <c r="K144" s="42"/>
      <c r="L144" s="46"/>
      <c r="M144" s="227"/>
      <c r="N144" s="228"/>
      <c r="O144" s="86"/>
      <c r="P144" s="86"/>
      <c r="Q144" s="86"/>
      <c r="R144" s="86"/>
      <c r="S144" s="86"/>
      <c r="T144" s="87"/>
      <c r="U144" s="40"/>
      <c r="V144" s="40"/>
      <c r="W144" s="40"/>
      <c r="X144" s="40"/>
      <c r="Y144" s="40"/>
      <c r="Z144" s="40"/>
      <c r="AA144" s="40"/>
      <c r="AB144" s="40"/>
      <c r="AC144" s="40"/>
      <c r="AD144" s="40"/>
      <c r="AE144" s="40"/>
      <c r="AT144" s="19" t="s">
        <v>187</v>
      </c>
      <c r="AU144" s="19" t="s">
        <v>81</v>
      </c>
    </row>
    <row r="145" s="2" customFormat="1" ht="24.15" customHeight="1">
      <c r="A145" s="40"/>
      <c r="B145" s="41"/>
      <c r="C145" s="206" t="s">
        <v>354</v>
      </c>
      <c r="D145" s="206" t="s">
        <v>119</v>
      </c>
      <c r="E145" s="207" t="s">
        <v>1328</v>
      </c>
      <c r="F145" s="208" t="s">
        <v>1329</v>
      </c>
      <c r="G145" s="209" t="s">
        <v>815</v>
      </c>
      <c r="H145" s="210">
        <v>11</v>
      </c>
      <c r="I145" s="211"/>
      <c r="J145" s="212">
        <f>ROUND(I145*H145,2)</f>
        <v>0</v>
      </c>
      <c r="K145" s="208" t="s">
        <v>196</v>
      </c>
      <c r="L145" s="46"/>
      <c r="M145" s="213" t="s">
        <v>19</v>
      </c>
      <c r="N145" s="214" t="s">
        <v>43</v>
      </c>
      <c r="O145" s="86"/>
      <c r="P145" s="215">
        <f>O145*H145</f>
        <v>0</v>
      </c>
      <c r="Q145" s="215">
        <v>0.02828</v>
      </c>
      <c r="R145" s="215">
        <f>Q145*H145</f>
        <v>0.31108000000000002</v>
      </c>
      <c r="S145" s="215">
        <v>0</v>
      </c>
      <c r="T145" s="216">
        <f>S145*H145</f>
        <v>0</v>
      </c>
      <c r="U145" s="40"/>
      <c r="V145" s="40"/>
      <c r="W145" s="40"/>
      <c r="X145" s="40"/>
      <c r="Y145" s="40"/>
      <c r="Z145" s="40"/>
      <c r="AA145" s="40"/>
      <c r="AB145" s="40"/>
      <c r="AC145" s="40"/>
      <c r="AD145" s="40"/>
      <c r="AE145" s="40"/>
      <c r="AR145" s="217" t="s">
        <v>281</v>
      </c>
      <c r="AT145" s="217" t="s">
        <v>119</v>
      </c>
      <c r="AU145" s="217" t="s">
        <v>81</v>
      </c>
      <c r="AY145" s="19" t="s">
        <v>116</v>
      </c>
      <c r="BE145" s="218">
        <f>IF(N145="základní",J145,0)</f>
        <v>0</v>
      </c>
      <c r="BF145" s="218">
        <f>IF(N145="snížená",J145,0)</f>
        <v>0</v>
      </c>
      <c r="BG145" s="218">
        <f>IF(N145="zákl. přenesená",J145,0)</f>
        <v>0</v>
      </c>
      <c r="BH145" s="218">
        <f>IF(N145="sníž. přenesená",J145,0)</f>
        <v>0</v>
      </c>
      <c r="BI145" s="218">
        <f>IF(N145="nulová",J145,0)</f>
        <v>0</v>
      </c>
      <c r="BJ145" s="19" t="s">
        <v>79</v>
      </c>
      <c r="BK145" s="218">
        <f>ROUND(I145*H145,2)</f>
        <v>0</v>
      </c>
      <c r="BL145" s="19" t="s">
        <v>281</v>
      </c>
      <c r="BM145" s="217" t="s">
        <v>1330</v>
      </c>
    </row>
    <row r="146" s="2" customFormat="1">
      <c r="A146" s="40"/>
      <c r="B146" s="41"/>
      <c r="C146" s="42"/>
      <c r="D146" s="224" t="s">
        <v>187</v>
      </c>
      <c r="E146" s="42"/>
      <c r="F146" s="225" t="s">
        <v>1331</v>
      </c>
      <c r="G146" s="42"/>
      <c r="H146" s="42"/>
      <c r="I146" s="226"/>
      <c r="J146" s="42"/>
      <c r="K146" s="42"/>
      <c r="L146" s="46"/>
      <c r="M146" s="227"/>
      <c r="N146" s="228"/>
      <c r="O146" s="86"/>
      <c r="P146" s="86"/>
      <c r="Q146" s="86"/>
      <c r="R146" s="86"/>
      <c r="S146" s="86"/>
      <c r="T146" s="87"/>
      <c r="U146" s="40"/>
      <c r="V146" s="40"/>
      <c r="W146" s="40"/>
      <c r="X146" s="40"/>
      <c r="Y146" s="40"/>
      <c r="Z146" s="40"/>
      <c r="AA146" s="40"/>
      <c r="AB146" s="40"/>
      <c r="AC146" s="40"/>
      <c r="AD146" s="40"/>
      <c r="AE146" s="40"/>
      <c r="AT146" s="19" t="s">
        <v>187</v>
      </c>
      <c r="AU146" s="19" t="s">
        <v>81</v>
      </c>
    </row>
    <row r="147" s="2" customFormat="1" ht="24.15" customHeight="1">
      <c r="A147" s="40"/>
      <c r="B147" s="41"/>
      <c r="C147" s="206" t="s">
        <v>359</v>
      </c>
      <c r="D147" s="206" t="s">
        <v>119</v>
      </c>
      <c r="E147" s="207" t="s">
        <v>1332</v>
      </c>
      <c r="F147" s="208" t="s">
        <v>1333</v>
      </c>
      <c r="G147" s="209" t="s">
        <v>815</v>
      </c>
      <c r="H147" s="210">
        <v>10</v>
      </c>
      <c r="I147" s="211"/>
      <c r="J147" s="212">
        <f>ROUND(I147*H147,2)</f>
        <v>0</v>
      </c>
      <c r="K147" s="208" t="s">
        <v>196</v>
      </c>
      <c r="L147" s="46"/>
      <c r="M147" s="213" t="s">
        <v>19</v>
      </c>
      <c r="N147" s="214" t="s">
        <v>43</v>
      </c>
      <c r="O147" s="86"/>
      <c r="P147" s="215">
        <f>O147*H147</f>
        <v>0</v>
      </c>
      <c r="Q147" s="215">
        <v>0.031539999999999999</v>
      </c>
      <c r="R147" s="215">
        <f>Q147*H147</f>
        <v>0.31540000000000001</v>
      </c>
      <c r="S147" s="215">
        <v>0</v>
      </c>
      <c r="T147" s="216">
        <f>S147*H147</f>
        <v>0</v>
      </c>
      <c r="U147" s="40"/>
      <c r="V147" s="40"/>
      <c r="W147" s="40"/>
      <c r="X147" s="40"/>
      <c r="Y147" s="40"/>
      <c r="Z147" s="40"/>
      <c r="AA147" s="40"/>
      <c r="AB147" s="40"/>
      <c r="AC147" s="40"/>
      <c r="AD147" s="40"/>
      <c r="AE147" s="40"/>
      <c r="AR147" s="217" t="s">
        <v>281</v>
      </c>
      <c r="AT147" s="217" t="s">
        <v>119</v>
      </c>
      <c r="AU147" s="217" t="s">
        <v>81</v>
      </c>
      <c r="AY147" s="19" t="s">
        <v>116</v>
      </c>
      <c r="BE147" s="218">
        <f>IF(N147="základní",J147,0)</f>
        <v>0</v>
      </c>
      <c r="BF147" s="218">
        <f>IF(N147="snížená",J147,0)</f>
        <v>0</v>
      </c>
      <c r="BG147" s="218">
        <f>IF(N147="zákl. přenesená",J147,0)</f>
        <v>0</v>
      </c>
      <c r="BH147" s="218">
        <f>IF(N147="sníž. přenesená",J147,0)</f>
        <v>0</v>
      </c>
      <c r="BI147" s="218">
        <f>IF(N147="nulová",J147,0)</f>
        <v>0</v>
      </c>
      <c r="BJ147" s="19" t="s">
        <v>79</v>
      </c>
      <c r="BK147" s="218">
        <f>ROUND(I147*H147,2)</f>
        <v>0</v>
      </c>
      <c r="BL147" s="19" t="s">
        <v>281</v>
      </c>
      <c r="BM147" s="217" t="s">
        <v>1334</v>
      </c>
    </row>
    <row r="148" s="2" customFormat="1">
      <c r="A148" s="40"/>
      <c r="B148" s="41"/>
      <c r="C148" s="42"/>
      <c r="D148" s="224" t="s">
        <v>187</v>
      </c>
      <c r="E148" s="42"/>
      <c r="F148" s="225" t="s">
        <v>1335</v>
      </c>
      <c r="G148" s="42"/>
      <c r="H148" s="42"/>
      <c r="I148" s="226"/>
      <c r="J148" s="42"/>
      <c r="K148" s="42"/>
      <c r="L148" s="46"/>
      <c r="M148" s="227"/>
      <c r="N148" s="228"/>
      <c r="O148" s="86"/>
      <c r="P148" s="86"/>
      <c r="Q148" s="86"/>
      <c r="R148" s="86"/>
      <c r="S148" s="86"/>
      <c r="T148" s="87"/>
      <c r="U148" s="40"/>
      <c r="V148" s="40"/>
      <c r="W148" s="40"/>
      <c r="X148" s="40"/>
      <c r="Y148" s="40"/>
      <c r="Z148" s="40"/>
      <c r="AA148" s="40"/>
      <c r="AB148" s="40"/>
      <c r="AC148" s="40"/>
      <c r="AD148" s="40"/>
      <c r="AE148" s="40"/>
      <c r="AT148" s="19" t="s">
        <v>187</v>
      </c>
      <c r="AU148" s="19" t="s">
        <v>81</v>
      </c>
    </row>
    <row r="149" s="2" customFormat="1" ht="24.15" customHeight="1">
      <c r="A149" s="40"/>
      <c r="B149" s="41"/>
      <c r="C149" s="206" t="s">
        <v>368</v>
      </c>
      <c r="D149" s="206" t="s">
        <v>119</v>
      </c>
      <c r="E149" s="207" t="s">
        <v>1336</v>
      </c>
      <c r="F149" s="208" t="s">
        <v>1337</v>
      </c>
      <c r="G149" s="209" t="s">
        <v>815</v>
      </c>
      <c r="H149" s="210">
        <v>7</v>
      </c>
      <c r="I149" s="211"/>
      <c r="J149" s="212">
        <f>ROUND(I149*H149,2)</f>
        <v>0</v>
      </c>
      <c r="K149" s="208" t="s">
        <v>196</v>
      </c>
      <c r="L149" s="46"/>
      <c r="M149" s="213" t="s">
        <v>19</v>
      </c>
      <c r="N149" s="214" t="s">
        <v>43</v>
      </c>
      <c r="O149" s="86"/>
      <c r="P149" s="215">
        <f>O149*H149</f>
        <v>0</v>
      </c>
      <c r="Q149" s="215">
        <v>0.034799999999999998</v>
      </c>
      <c r="R149" s="215">
        <f>Q149*H149</f>
        <v>0.24359999999999998</v>
      </c>
      <c r="S149" s="215">
        <v>0</v>
      </c>
      <c r="T149" s="216">
        <f>S149*H149</f>
        <v>0</v>
      </c>
      <c r="U149" s="40"/>
      <c r="V149" s="40"/>
      <c r="W149" s="40"/>
      <c r="X149" s="40"/>
      <c r="Y149" s="40"/>
      <c r="Z149" s="40"/>
      <c r="AA149" s="40"/>
      <c r="AB149" s="40"/>
      <c r="AC149" s="40"/>
      <c r="AD149" s="40"/>
      <c r="AE149" s="40"/>
      <c r="AR149" s="217" t="s">
        <v>281</v>
      </c>
      <c r="AT149" s="217" t="s">
        <v>119</v>
      </c>
      <c r="AU149" s="217" t="s">
        <v>81</v>
      </c>
      <c r="AY149" s="19" t="s">
        <v>116</v>
      </c>
      <c r="BE149" s="218">
        <f>IF(N149="základní",J149,0)</f>
        <v>0</v>
      </c>
      <c r="BF149" s="218">
        <f>IF(N149="snížená",J149,0)</f>
        <v>0</v>
      </c>
      <c r="BG149" s="218">
        <f>IF(N149="zákl. přenesená",J149,0)</f>
        <v>0</v>
      </c>
      <c r="BH149" s="218">
        <f>IF(N149="sníž. přenesená",J149,0)</f>
        <v>0</v>
      </c>
      <c r="BI149" s="218">
        <f>IF(N149="nulová",J149,0)</f>
        <v>0</v>
      </c>
      <c r="BJ149" s="19" t="s">
        <v>79</v>
      </c>
      <c r="BK149" s="218">
        <f>ROUND(I149*H149,2)</f>
        <v>0</v>
      </c>
      <c r="BL149" s="19" t="s">
        <v>281</v>
      </c>
      <c r="BM149" s="217" t="s">
        <v>1338</v>
      </c>
    </row>
    <row r="150" s="2" customFormat="1">
      <c r="A150" s="40"/>
      <c r="B150" s="41"/>
      <c r="C150" s="42"/>
      <c r="D150" s="224" t="s">
        <v>187</v>
      </c>
      <c r="E150" s="42"/>
      <c r="F150" s="225" t="s">
        <v>1339</v>
      </c>
      <c r="G150" s="42"/>
      <c r="H150" s="42"/>
      <c r="I150" s="226"/>
      <c r="J150" s="42"/>
      <c r="K150" s="42"/>
      <c r="L150" s="46"/>
      <c r="M150" s="227"/>
      <c r="N150" s="228"/>
      <c r="O150" s="86"/>
      <c r="P150" s="86"/>
      <c r="Q150" s="86"/>
      <c r="R150" s="86"/>
      <c r="S150" s="86"/>
      <c r="T150" s="87"/>
      <c r="U150" s="40"/>
      <c r="V150" s="40"/>
      <c r="W150" s="40"/>
      <c r="X150" s="40"/>
      <c r="Y150" s="40"/>
      <c r="Z150" s="40"/>
      <c r="AA150" s="40"/>
      <c r="AB150" s="40"/>
      <c r="AC150" s="40"/>
      <c r="AD150" s="40"/>
      <c r="AE150" s="40"/>
      <c r="AT150" s="19" t="s">
        <v>187</v>
      </c>
      <c r="AU150" s="19" t="s">
        <v>81</v>
      </c>
    </row>
    <row r="151" s="2" customFormat="1" ht="24.15" customHeight="1">
      <c r="A151" s="40"/>
      <c r="B151" s="41"/>
      <c r="C151" s="206" t="s">
        <v>374</v>
      </c>
      <c r="D151" s="206" t="s">
        <v>119</v>
      </c>
      <c r="E151" s="207" t="s">
        <v>1340</v>
      </c>
      <c r="F151" s="208" t="s">
        <v>1341</v>
      </c>
      <c r="G151" s="209" t="s">
        <v>815</v>
      </c>
      <c r="H151" s="210">
        <v>2</v>
      </c>
      <c r="I151" s="211"/>
      <c r="J151" s="212">
        <f>ROUND(I151*H151,2)</f>
        <v>0</v>
      </c>
      <c r="K151" s="208" t="s">
        <v>196</v>
      </c>
      <c r="L151" s="46"/>
      <c r="M151" s="213" t="s">
        <v>19</v>
      </c>
      <c r="N151" s="214" t="s">
        <v>43</v>
      </c>
      <c r="O151" s="86"/>
      <c r="P151" s="215">
        <f>O151*H151</f>
        <v>0</v>
      </c>
      <c r="Q151" s="215">
        <v>0.041320000000000003</v>
      </c>
      <c r="R151" s="215">
        <f>Q151*H151</f>
        <v>0.082640000000000005</v>
      </c>
      <c r="S151" s="215">
        <v>0</v>
      </c>
      <c r="T151" s="216">
        <f>S151*H151</f>
        <v>0</v>
      </c>
      <c r="U151" s="40"/>
      <c r="V151" s="40"/>
      <c r="W151" s="40"/>
      <c r="X151" s="40"/>
      <c r="Y151" s="40"/>
      <c r="Z151" s="40"/>
      <c r="AA151" s="40"/>
      <c r="AB151" s="40"/>
      <c r="AC151" s="40"/>
      <c r="AD151" s="40"/>
      <c r="AE151" s="40"/>
      <c r="AR151" s="217" t="s">
        <v>281</v>
      </c>
      <c r="AT151" s="217" t="s">
        <v>119</v>
      </c>
      <c r="AU151" s="217" t="s">
        <v>81</v>
      </c>
      <c r="AY151" s="19" t="s">
        <v>116</v>
      </c>
      <c r="BE151" s="218">
        <f>IF(N151="základní",J151,0)</f>
        <v>0</v>
      </c>
      <c r="BF151" s="218">
        <f>IF(N151="snížená",J151,0)</f>
        <v>0</v>
      </c>
      <c r="BG151" s="218">
        <f>IF(N151="zákl. přenesená",J151,0)</f>
        <v>0</v>
      </c>
      <c r="BH151" s="218">
        <f>IF(N151="sníž. přenesená",J151,0)</f>
        <v>0</v>
      </c>
      <c r="BI151" s="218">
        <f>IF(N151="nulová",J151,0)</f>
        <v>0</v>
      </c>
      <c r="BJ151" s="19" t="s">
        <v>79</v>
      </c>
      <c r="BK151" s="218">
        <f>ROUND(I151*H151,2)</f>
        <v>0</v>
      </c>
      <c r="BL151" s="19" t="s">
        <v>281</v>
      </c>
      <c r="BM151" s="217" t="s">
        <v>1342</v>
      </c>
    </row>
    <row r="152" s="2" customFormat="1">
      <c r="A152" s="40"/>
      <c r="B152" s="41"/>
      <c r="C152" s="42"/>
      <c r="D152" s="224" t="s">
        <v>187</v>
      </c>
      <c r="E152" s="42"/>
      <c r="F152" s="225" t="s">
        <v>1343</v>
      </c>
      <c r="G152" s="42"/>
      <c r="H152" s="42"/>
      <c r="I152" s="226"/>
      <c r="J152" s="42"/>
      <c r="K152" s="42"/>
      <c r="L152" s="46"/>
      <c r="M152" s="227"/>
      <c r="N152" s="228"/>
      <c r="O152" s="86"/>
      <c r="P152" s="86"/>
      <c r="Q152" s="86"/>
      <c r="R152" s="86"/>
      <c r="S152" s="86"/>
      <c r="T152" s="87"/>
      <c r="U152" s="40"/>
      <c r="V152" s="40"/>
      <c r="W152" s="40"/>
      <c r="X152" s="40"/>
      <c r="Y152" s="40"/>
      <c r="Z152" s="40"/>
      <c r="AA152" s="40"/>
      <c r="AB152" s="40"/>
      <c r="AC152" s="40"/>
      <c r="AD152" s="40"/>
      <c r="AE152" s="40"/>
      <c r="AT152" s="19" t="s">
        <v>187</v>
      </c>
      <c r="AU152" s="19" t="s">
        <v>81</v>
      </c>
    </row>
    <row r="153" s="2" customFormat="1" ht="24.15" customHeight="1">
      <c r="A153" s="40"/>
      <c r="B153" s="41"/>
      <c r="C153" s="206" t="s">
        <v>379</v>
      </c>
      <c r="D153" s="206" t="s">
        <v>119</v>
      </c>
      <c r="E153" s="207" t="s">
        <v>1344</v>
      </c>
      <c r="F153" s="208" t="s">
        <v>1345</v>
      </c>
      <c r="G153" s="209" t="s">
        <v>815</v>
      </c>
      <c r="H153" s="210">
        <v>2</v>
      </c>
      <c r="I153" s="211"/>
      <c r="J153" s="212">
        <f>ROUND(I153*H153,2)</f>
        <v>0</v>
      </c>
      <c r="K153" s="208" t="s">
        <v>196</v>
      </c>
      <c r="L153" s="46"/>
      <c r="M153" s="213" t="s">
        <v>19</v>
      </c>
      <c r="N153" s="214" t="s">
        <v>43</v>
      </c>
      <c r="O153" s="86"/>
      <c r="P153" s="215">
        <f>O153*H153</f>
        <v>0</v>
      </c>
      <c r="Q153" s="215">
        <v>0.04684</v>
      </c>
      <c r="R153" s="215">
        <f>Q153*H153</f>
        <v>0.093679999999999999</v>
      </c>
      <c r="S153" s="215">
        <v>0</v>
      </c>
      <c r="T153" s="216">
        <f>S153*H153</f>
        <v>0</v>
      </c>
      <c r="U153" s="40"/>
      <c r="V153" s="40"/>
      <c r="W153" s="40"/>
      <c r="X153" s="40"/>
      <c r="Y153" s="40"/>
      <c r="Z153" s="40"/>
      <c r="AA153" s="40"/>
      <c r="AB153" s="40"/>
      <c r="AC153" s="40"/>
      <c r="AD153" s="40"/>
      <c r="AE153" s="40"/>
      <c r="AR153" s="217" t="s">
        <v>281</v>
      </c>
      <c r="AT153" s="217" t="s">
        <v>119</v>
      </c>
      <c r="AU153" s="217" t="s">
        <v>81</v>
      </c>
      <c r="AY153" s="19" t="s">
        <v>116</v>
      </c>
      <c r="BE153" s="218">
        <f>IF(N153="základní",J153,0)</f>
        <v>0</v>
      </c>
      <c r="BF153" s="218">
        <f>IF(N153="snížená",J153,0)</f>
        <v>0</v>
      </c>
      <c r="BG153" s="218">
        <f>IF(N153="zákl. přenesená",J153,0)</f>
        <v>0</v>
      </c>
      <c r="BH153" s="218">
        <f>IF(N153="sníž. přenesená",J153,0)</f>
        <v>0</v>
      </c>
      <c r="BI153" s="218">
        <f>IF(N153="nulová",J153,0)</f>
        <v>0</v>
      </c>
      <c r="BJ153" s="19" t="s">
        <v>79</v>
      </c>
      <c r="BK153" s="218">
        <f>ROUND(I153*H153,2)</f>
        <v>0</v>
      </c>
      <c r="BL153" s="19" t="s">
        <v>281</v>
      </c>
      <c r="BM153" s="217" t="s">
        <v>1346</v>
      </c>
    </row>
    <row r="154" s="2" customFormat="1">
      <c r="A154" s="40"/>
      <c r="B154" s="41"/>
      <c r="C154" s="42"/>
      <c r="D154" s="224" t="s">
        <v>187</v>
      </c>
      <c r="E154" s="42"/>
      <c r="F154" s="225" t="s">
        <v>1347</v>
      </c>
      <c r="G154" s="42"/>
      <c r="H154" s="42"/>
      <c r="I154" s="226"/>
      <c r="J154" s="42"/>
      <c r="K154" s="42"/>
      <c r="L154" s="46"/>
      <c r="M154" s="227"/>
      <c r="N154" s="228"/>
      <c r="O154" s="86"/>
      <c r="P154" s="86"/>
      <c r="Q154" s="86"/>
      <c r="R154" s="86"/>
      <c r="S154" s="86"/>
      <c r="T154" s="87"/>
      <c r="U154" s="40"/>
      <c r="V154" s="40"/>
      <c r="W154" s="40"/>
      <c r="X154" s="40"/>
      <c r="Y154" s="40"/>
      <c r="Z154" s="40"/>
      <c r="AA154" s="40"/>
      <c r="AB154" s="40"/>
      <c r="AC154" s="40"/>
      <c r="AD154" s="40"/>
      <c r="AE154" s="40"/>
      <c r="AT154" s="19" t="s">
        <v>187</v>
      </c>
      <c r="AU154" s="19" t="s">
        <v>81</v>
      </c>
    </row>
    <row r="155" s="2" customFormat="1" ht="24.15" customHeight="1">
      <c r="A155" s="40"/>
      <c r="B155" s="41"/>
      <c r="C155" s="206" t="s">
        <v>400</v>
      </c>
      <c r="D155" s="206" t="s">
        <v>119</v>
      </c>
      <c r="E155" s="207" t="s">
        <v>1348</v>
      </c>
      <c r="F155" s="208" t="s">
        <v>1349</v>
      </c>
      <c r="G155" s="209" t="s">
        <v>815</v>
      </c>
      <c r="H155" s="210">
        <v>1</v>
      </c>
      <c r="I155" s="211"/>
      <c r="J155" s="212">
        <f>ROUND(I155*H155,2)</f>
        <v>0</v>
      </c>
      <c r="K155" s="208" t="s">
        <v>196</v>
      </c>
      <c r="L155" s="46"/>
      <c r="M155" s="213" t="s">
        <v>19</v>
      </c>
      <c r="N155" s="214" t="s">
        <v>43</v>
      </c>
      <c r="O155" s="86"/>
      <c r="P155" s="215">
        <f>O155*H155</f>
        <v>0</v>
      </c>
      <c r="Q155" s="215">
        <v>0.069159999999999999</v>
      </c>
      <c r="R155" s="215">
        <f>Q155*H155</f>
        <v>0.069159999999999999</v>
      </c>
      <c r="S155" s="215">
        <v>0</v>
      </c>
      <c r="T155" s="216">
        <f>S155*H155</f>
        <v>0</v>
      </c>
      <c r="U155" s="40"/>
      <c r="V155" s="40"/>
      <c r="W155" s="40"/>
      <c r="X155" s="40"/>
      <c r="Y155" s="40"/>
      <c r="Z155" s="40"/>
      <c r="AA155" s="40"/>
      <c r="AB155" s="40"/>
      <c r="AC155" s="40"/>
      <c r="AD155" s="40"/>
      <c r="AE155" s="40"/>
      <c r="AR155" s="217" t="s">
        <v>281</v>
      </c>
      <c r="AT155" s="217" t="s">
        <v>119</v>
      </c>
      <c r="AU155" s="217" t="s">
        <v>81</v>
      </c>
      <c r="AY155" s="19" t="s">
        <v>116</v>
      </c>
      <c r="BE155" s="218">
        <f>IF(N155="základní",J155,0)</f>
        <v>0</v>
      </c>
      <c r="BF155" s="218">
        <f>IF(N155="snížená",J155,0)</f>
        <v>0</v>
      </c>
      <c r="BG155" s="218">
        <f>IF(N155="zákl. přenesená",J155,0)</f>
        <v>0</v>
      </c>
      <c r="BH155" s="218">
        <f>IF(N155="sníž. přenesená",J155,0)</f>
        <v>0</v>
      </c>
      <c r="BI155" s="218">
        <f>IF(N155="nulová",J155,0)</f>
        <v>0</v>
      </c>
      <c r="BJ155" s="19" t="s">
        <v>79</v>
      </c>
      <c r="BK155" s="218">
        <f>ROUND(I155*H155,2)</f>
        <v>0</v>
      </c>
      <c r="BL155" s="19" t="s">
        <v>281</v>
      </c>
      <c r="BM155" s="217" t="s">
        <v>1350</v>
      </c>
    </row>
    <row r="156" s="2" customFormat="1">
      <c r="A156" s="40"/>
      <c r="B156" s="41"/>
      <c r="C156" s="42"/>
      <c r="D156" s="224" t="s">
        <v>187</v>
      </c>
      <c r="E156" s="42"/>
      <c r="F156" s="225" t="s">
        <v>1351</v>
      </c>
      <c r="G156" s="42"/>
      <c r="H156" s="42"/>
      <c r="I156" s="226"/>
      <c r="J156" s="42"/>
      <c r="K156" s="42"/>
      <c r="L156" s="46"/>
      <c r="M156" s="227"/>
      <c r="N156" s="228"/>
      <c r="O156" s="86"/>
      <c r="P156" s="86"/>
      <c r="Q156" s="86"/>
      <c r="R156" s="86"/>
      <c r="S156" s="86"/>
      <c r="T156" s="87"/>
      <c r="U156" s="40"/>
      <c r="V156" s="40"/>
      <c r="W156" s="40"/>
      <c r="X156" s="40"/>
      <c r="Y156" s="40"/>
      <c r="Z156" s="40"/>
      <c r="AA156" s="40"/>
      <c r="AB156" s="40"/>
      <c r="AC156" s="40"/>
      <c r="AD156" s="40"/>
      <c r="AE156" s="40"/>
      <c r="AT156" s="19" t="s">
        <v>187</v>
      </c>
      <c r="AU156" s="19" t="s">
        <v>81</v>
      </c>
    </row>
    <row r="157" s="2" customFormat="1" ht="24.15" customHeight="1">
      <c r="A157" s="40"/>
      <c r="B157" s="41"/>
      <c r="C157" s="206" t="s">
        <v>406</v>
      </c>
      <c r="D157" s="206" t="s">
        <v>119</v>
      </c>
      <c r="E157" s="207" t="s">
        <v>1352</v>
      </c>
      <c r="F157" s="208" t="s">
        <v>1353</v>
      </c>
      <c r="G157" s="209" t="s">
        <v>815</v>
      </c>
      <c r="H157" s="210">
        <v>1</v>
      </c>
      <c r="I157" s="211"/>
      <c r="J157" s="212">
        <f>ROUND(I157*H157,2)</f>
        <v>0</v>
      </c>
      <c r="K157" s="208" t="s">
        <v>196</v>
      </c>
      <c r="L157" s="46"/>
      <c r="M157" s="213" t="s">
        <v>19</v>
      </c>
      <c r="N157" s="214" t="s">
        <v>43</v>
      </c>
      <c r="O157" s="86"/>
      <c r="P157" s="215">
        <f>O157*H157</f>
        <v>0</v>
      </c>
      <c r="Q157" s="215">
        <v>0.080320000000000003</v>
      </c>
      <c r="R157" s="215">
        <f>Q157*H157</f>
        <v>0.080320000000000003</v>
      </c>
      <c r="S157" s="215">
        <v>0</v>
      </c>
      <c r="T157" s="216">
        <f>S157*H157</f>
        <v>0</v>
      </c>
      <c r="U157" s="40"/>
      <c r="V157" s="40"/>
      <c r="W157" s="40"/>
      <c r="X157" s="40"/>
      <c r="Y157" s="40"/>
      <c r="Z157" s="40"/>
      <c r="AA157" s="40"/>
      <c r="AB157" s="40"/>
      <c r="AC157" s="40"/>
      <c r="AD157" s="40"/>
      <c r="AE157" s="40"/>
      <c r="AR157" s="217" t="s">
        <v>281</v>
      </c>
      <c r="AT157" s="217" t="s">
        <v>119</v>
      </c>
      <c r="AU157" s="217" t="s">
        <v>81</v>
      </c>
      <c r="AY157" s="19" t="s">
        <v>116</v>
      </c>
      <c r="BE157" s="218">
        <f>IF(N157="základní",J157,0)</f>
        <v>0</v>
      </c>
      <c r="BF157" s="218">
        <f>IF(N157="snížená",J157,0)</f>
        <v>0</v>
      </c>
      <c r="BG157" s="218">
        <f>IF(N157="zákl. přenesená",J157,0)</f>
        <v>0</v>
      </c>
      <c r="BH157" s="218">
        <f>IF(N157="sníž. přenesená",J157,0)</f>
        <v>0</v>
      </c>
      <c r="BI157" s="218">
        <f>IF(N157="nulová",J157,0)</f>
        <v>0</v>
      </c>
      <c r="BJ157" s="19" t="s">
        <v>79</v>
      </c>
      <c r="BK157" s="218">
        <f>ROUND(I157*H157,2)</f>
        <v>0</v>
      </c>
      <c r="BL157" s="19" t="s">
        <v>281</v>
      </c>
      <c r="BM157" s="217" t="s">
        <v>1354</v>
      </c>
    </row>
    <row r="158" s="2" customFormat="1">
      <c r="A158" s="40"/>
      <c r="B158" s="41"/>
      <c r="C158" s="42"/>
      <c r="D158" s="224" t="s">
        <v>187</v>
      </c>
      <c r="E158" s="42"/>
      <c r="F158" s="225" t="s">
        <v>1355</v>
      </c>
      <c r="G158" s="42"/>
      <c r="H158" s="42"/>
      <c r="I158" s="226"/>
      <c r="J158" s="42"/>
      <c r="K158" s="42"/>
      <c r="L158" s="46"/>
      <c r="M158" s="227"/>
      <c r="N158" s="228"/>
      <c r="O158" s="86"/>
      <c r="P158" s="86"/>
      <c r="Q158" s="86"/>
      <c r="R158" s="86"/>
      <c r="S158" s="86"/>
      <c r="T158" s="87"/>
      <c r="U158" s="40"/>
      <c r="V158" s="40"/>
      <c r="W158" s="40"/>
      <c r="X158" s="40"/>
      <c r="Y158" s="40"/>
      <c r="Z158" s="40"/>
      <c r="AA158" s="40"/>
      <c r="AB158" s="40"/>
      <c r="AC158" s="40"/>
      <c r="AD158" s="40"/>
      <c r="AE158" s="40"/>
      <c r="AT158" s="19" t="s">
        <v>187</v>
      </c>
      <c r="AU158" s="19" t="s">
        <v>81</v>
      </c>
    </row>
    <row r="159" s="2" customFormat="1" ht="24.15" customHeight="1">
      <c r="A159" s="40"/>
      <c r="B159" s="41"/>
      <c r="C159" s="206" t="s">
        <v>426</v>
      </c>
      <c r="D159" s="206" t="s">
        <v>119</v>
      </c>
      <c r="E159" s="207" t="s">
        <v>1356</v>
      </c>
      <c r="F159" s="208" t="s">
        <v>1357</v>
      </c>
      <c r="G159" s="209" t="s">
        <v>815</v>
      </c>
      <c r="H159" s="210">
        <v>5</v>
      </c>
      <c r="I159" s="211"/>
      <c r="J159" s="212">
        <f>ROUND(I159*H159,2)</f>
        <v>0</v>
      </c>
      <c r="K159" s="208" t="s">
        <v>196</v>
      </c>
      <c r="L159" s="46"/>
      <c r="M159" s="213" t="s">
        <v>19</v>
      </c>
      <c r="N159" s="214" t="s">
        <v>43</v>
      </c>
      <c r="O159" s="86"/>
      <c r="P159" s="215">
        <f>O159*H159</f>
        <v>0</v>
      </c>
      <c r="Q159" s="215">
        <v>0.033399999999999999</v>
      </c>
      <c r="R159" s="215">
        <f>Q159*H159</f>
        <v>0.16699999999999998</v>
      </c>
      <c r="S159" s="215">
        <v>0</v>
      </c>
      <c r="T159" s="216">
        <f>S159*H159</f>
        <v>0</v>
      </c>
      <c r="U159" s="40"/>
      <c r="V159" s="40"/>
      <c r="W159" s="40"/>
      <c r="X159" s="40"/>
      <c r="Y159" s="40"/>
      <c r="Z159" s="40"/>
      <c r="AA159" s="40"/>
      <c r="AB159" s="40"/>
      <c r="AC159" s="40"/>
      <c r="AD159" s="40"/>
      <c r="AE159" s="40"/>
      <c r="AR159" s="217" t="s">
        <v>281</v>
      </c>
      <c r="AT159" s="217" t="s">
        <v>119</v>
      </c>
      <c r="AU159" s="217" t="s">
        <v>81</v>
      </c>
      <c r="AY159" s="19" t="s">
        <v>116</v>
      </c>
      <c r="BE159" s="218">
        <f>IF(N159="základní",J159,0)</f>
        <v>0</v>
      </c>
      <c r="BF159" s="218">
        <f>IF(N159="snížená",J159,0)</f>
        <v>0</v>
      </c>
      <c r="BG159" s="218">
        <f>IF(N159="zákl. přenesená",J159,0)</f>
        <v>0</v>
      </c>
      <c r="BH159" s="218">
        <f>IF(N159="sníž. přenesená",J159,0)</f>
        <v>0</v>
      </c>
      <c r="BI159" s="218">
        <f>IF(N159="nulová",J159,0)</f>
        <v>0</v>
      </c>
      <c r="BJ159" s="19" t="s">
        <v>79</v>
      </c>
      <c r="BK159" s="218">
        <f>ROUND(I159*H159,2)</f>
        <v>0</v>
      </c>
      <c r="BL159" s="19" t="s">
        <v>281</v>
      </c>
      <c r="BM159" s="217" t="s">
        <v>1358</v>
      </c>
    </row>
    <row r="160" s="2" customFormat="1">
      <c r="A160" s="40"/>
      <c r="B160" s="41"/>
      <c r="C160" s="42"/>
      <c r="D160" s="224" t="s">
        <v>187</v>
      </c>
      <c r="E160" s="42"/>
      <c r="F160" s="225" t="s">
        <v>1359</v>
      </c>
      <c r="G160" s="42"/>
      <c r="H160" s="42"/>
      <c r="I160" s="226"/>
      <c r="J160" s="42"/>
      <c r="K160" s="42"/>
      <c r="L160" s="46"/>
      <c r="M160" s="227"/>
      <c r="N160" s="228"/>
      <c r="O160" s="86"/>
      <c r="P160" s="86"/>
      <c r="Q160" s="86"/>
      <c r="R160" s="86"/>
      <c r="S160" s="86"/>
      <c r="T160" s="87"/>
      <c r="U160" s="40"/>
      <c r="V160" s="40"/>
      <c r="W160" s="40"/>
      <c r="X160" s="40"/>
      <c r="Y160" s="40"/>
      <c r="Z160" s="40"/>
      <c r="AA160" s="40"/>
      <c r="AB160" s="40"/>
      <c r="AC160" s="40"/>
      <c r="AD160" s="40"/>
      <c r="AE160" s="40"/>
      <c r="AT160" s="19" t="s">
        <v>187</v>
      </c>
      <c r="AU160" s="19" t="s">
        <v>81</v>
      </c>
    </row>
    <row r="161" s="2" customFormat="1" ht="24.15" customHeight="1">
      <c r="A161" s="40"/>
      <c r="B161" s="41"/>
      <c r="C161" s="206" t="s">
        <v>431</v>
      </c>
      <c r="D161" s="206" t="s">
        <v>119</v>
      </c>
      <c r="E161" s="207" t="s">
        <v>1360</v>
      </c>
      <c r="F161" s="208" t="s">
        <v>1361</v>
      </c>
      <c r="G161" s="209" t="s">
        <v>790</v>
      </c>
      <c r="H161" s="284"/>
      <c r="I161" s="211"/>
      <c r="J161" s="212">
        <f>ROUND(I161*H161,2)</f>
        <v>0</v>
      </c>
      <c r="K161" s="208" t="s">
        <v>196</v>
      </c>
      <c r="L161" s="46"/>
      <c r="M161" s="213" t="s">
        <v>19</v>
      </c>
      <c r="N161" s="214" t="s">
        <v>43</v>
      </c>
      <c r="O161" s="86"/>
      <c r="P161" s="215">
        <f>O161*H161</f>
        <v>0</v>
      </c>
      <c r="Q161" s="215">
        <v>0</v>
      </c>
      <c r="R161" s="215">
        <f>Q161*H161</f>
        <v>0</v>
      </c>
      <c r="S161" s="215">
        <v>0</v>
      </c>
      <c r="T161" s="216">
        <f>S161*H161</f>
        <v>0</v>
      </c>
      <c r="U161" s="40"/>
      <c r="V161" s="40"/>
      <c r="W161" s="40"/>
      <c r="X161" s="40"/>
      <c r="Y161" s="40"/>
      <c r="Z161" s="40"/>
      <c r="AA161" s="40"/>
      <c r="AB161" s="40"/>
      <c r="AC161" s="40"/>
      <c r="AD161" s="40"/>
      <c r="AE161" s="40"/>
      <c r="AR161" s="217" t="s">
        <v>281</v>
      </c>
      <c r="AT161" s="217" t="s">
        <v>119</v>
      </c>
      <c r="AU161" s="217" t="s">
        <v>81</v>
      </c>
      <c r="AY161" s="19" t="s">
        <v>116</v>
      </c>
      <c r="BE161" s="218">
        <f>IF(N161="základní",J161,0)</f>
        <v>0</v>
      </c>
      <c r="BF161" s="218">
        <f>IF(N161="snížená",J161,0)</f>
        <v>0</v>
      </c>
      <c r="BG161" s="218">
        <f>IF(N161="zákl. přenesená",J161,0)</f>
        <v>0</v>
      </c>
      <c r="BH161" s="218">
        <f>IF(N161="sníž. přenesená",J161,0)</f>
        <v>0</v>
      </c>
      <c r="BI161" s="218">
        <f>IF(N161="nulová",J161,0)</f>
        <v>0</v>
      </c>
      <c r="BJ161" s="19" t="s">
        <v>79</v>
      </c>
      <c r="BK161" s="218">
        <f>ROUND(I161*H161,2)</f>
        <v>0</v>
      </c>
      <c r="BL161" s="19" t="s">
        <v>281</v>
      </c>
      <c r="BM161" s="217" t="s">
        <v>1362</v>
      </c>
    </row>
    <row r="162" s="2" customFormat="1">
      <c r="A162" s="40"/>
      <c r="B162" s="41"/>
      <c r="C162" s="42"/>
      <c r="D162" s="224" t="s">
        <v>187</v>
      </c>
      <c r="E162" s="42"/>
      <c r="F162" s="225" t="s">
        <v>1363</v>
      </c>
      <c r="G162" s="42"/>
      <c r="H162" s="42"/>
      <c r="I162" s="226"/>
      <c r="J162" s="42"/>
      <c r="K162" s="42"/>
      <c r="L162" s="46"/>
      <c r="M162" s="227"/>
      <c r="N162" s="228"/>
      <c r="O162" s="86"/>
      <c r="P162" s="86"/>
      <c r="Q162" s="86"/>
      <c r="R162" s="86"/>
      <c r="S162" s="86"/>
      <c r="T162" s="87"/>
      <c r="U162" s="40"/>
      <c r="V162" s="40"/>
      <c r="W162" s="40"/>
      <c r="X162" s="40"/>
      <c r="Y162" s="40"/>
      <c r="Z162" s="40"/>
      <c r="AA162" s="40"/>
      <c r="AB162" s="40"/>
      <c r="AC162" s="40"/>
      <c r="AD162" s="40"/>
      <c r="AE162" s="40"/>
      <c r="AT162" s="19" t="s">
        <v>187</v>
      </c>
      <c r="AU162" s="19" t="s">
        <v>81</v>
      </c>
    </row>
    <row r="163" s="2" customFormat="1">
      <c r="A163" s="40"/>
      <c r="B163" s="41"/>
      <c r="C163" s="42"/>
      <c r="D163" s="229" t="s">
        <v>189</v>
      </c>
      <c r="E163" s="42"/>
      <c r="F163" s="230" t="s">
        <v>1364</v>
      </c>
      <c r="G163" s="42"/>
      <c r="H163" s="42"/>
      <c r="I163" s="226"/>
      <c r="J163" s="42"/>
      <c r="K163" s="42"/>
      <c r="L163" s="46"/>
      <c r="M163" s="227"/>
      <c r="N163" s="228"/>
      <c r="O163" s="86"/>
      <c r="P163" s="86"/>
      <c r="Q163" s="86"/>
      <c r="R163" s="86"/>
      <c r="S163" s="86"/>
      <c r="T163" s="87"/>
      <c r="U163" s="40"/>
      <c r="V163" s="40"/>
      <c r="W163" s="40"/>
      <c r="X163" s="40"/>
      <c r="Y163" s="40"/>
      <c r="Z163" s="40"/>
      <c r="AA163" s="40"/>
      <c r="AB163" s="40"/>
      <c r="AC163" s="40"/>
      <c r="AD163" s="40"/>
      <c r="AE163" s="40"/>
      <c r="AT163" s="19" t="s">
        <v>189</v>
      </c>
      <c r="AU163" s="19" t="s">
        <v>81</v>
      </c>
    </row>
    <row r="164" s="12" customFormat="1" ht="22.8" customHeight="1">
      <c r="A164" s="12"/>
      <c r="B164" s="190"/>
      <c r="C164" s="191"/>
      <c r="D164" s="192" t="s">
        <v>71</v>
      </c>
      <c r="E164" s="204" t="s">
        <v>806</v>
      </c>
      <c r="F164" s="204" t="s">
        <v>807</v>
      </c>
      <c r="G164" s="191"/>
      <c r="H164" s="191"/>
      <c r="I164" s="194"/>
      <c r="J164" s="205">
        <f>BK164</f>
        <v>0</v>
      </c>
      <c r="K164" s="191"/>
      <c r="L164" s="196"/>
      <c r="M164" s="197"/>
      <c r="N164" s="198"/>
      <c r="O164" s="198"/>
      <c r="P164" s="199">
        <f>P165</f>
        <v>0</v>
      </c>
      <c r="Q164" s="198"/>
      <c r="R164" s="199">
        <f>R165</f>
        <v>0</v>
      </c>
      <c r="S164" s="198"/>
      <c r="T164" s="200">
        <f>T165</f>
        <v>0</v>
      </c>
      <c r="U164" s="12"/>
      <c r="V164" s="12"/>
      <c r="W164" s="12"/>
      <c r="X164" s="12"/>
      <c r="Y164" s="12"/>
      <c r="Z164" s="12"/>
      <c r="AA164" s="12"/>
      <c r="AB164" s="12"/>
      <c r="AC164" s="12"/>
      <c r="AD164" s="12"/>
      <c r="AE164" s="12"/>
      <c r="AR164" s="201" t="s">
        <v>81</v>
      </c>
      <c r="AT164" s="202" t="s">
        <v>71</v>
      </c>
      <c r="AU164" s="202" t="s">
        <v>79</v>
      </c>
      <c r="AY164" s="201" t="s">
        <v>116</v>
      </c>
      <c r="BK164" s="203">
        <f>BK165</f>
        <v>0</v>
      </c>
    </row>
    <row r="165" s="2" customFormat="1" ht="21.75" customHeight="1">
      <c r="A165" s="40"/>
      <c r="B165" s="41"/>
      <c r="C165" s="206" t="s">
        <v>439</v>
      </c>
      <c r="D165" s="206" t="s">
        <v>119</v>
      </c>
      <c r="E165" s="207" t="s">
        <v>809</v>
      </c>
      <c r="F165" s="208" t="s">
        <v>1365</v>
      </c>
      <c r="G165" s="209" t="s">
        <v>122</v>
      </c>
      <c r="H165" s="210">
        <v>1</v>
      </c>
      <c r="I165" s="211"/>
      <c r="J165" s="212">
        <f>ROUND(I165*H165,2)</f>
        <v>0</v>
      </c>
      <c r="K165" s="208" t="s">
        <v>19</v>
      </c>
      <c r="L165" s="46"/>
      <c r="M165" s="219" t="s">
        <v>19</v>
      </c>
      <c r="N165" s="220" t="s">
        <v>43</v>
      </c>
      <c r="O165" s="221"/>
      <c r="P165" s="222">
        <f>O165*H165</f>
        <v>0</v>
      </c>
      <c r="Q165" s="222">
        <v>0</v>
      </c>
      <c r="R165" s="222">
        <f>Q165*H165</f>
        <v>0</v>
      </c>
      <c r="S165" s="222">
        <v>0</v>
      </c>
      <c r="T165" s="223">
        <f>S165*H165</f>
        <v>0</v>
      </c>
      <c r="U165" s="40"/>
      <c r="V165" s="40"/>
      <c r="W165" s="40"/>
      <c r="X165" s="40"/>
      <c r="Y165" s="40"/>
      <c r="Z165" s="40"/>
      <c r="AA165" s="40"/>
      <c r="AB165" s="40"/>
      <c r="AC165" s="40"/>
      <c r="AD165" s="40"/>
      <c r="AE165" s="40"/>
      <c r="AR165" s="217" t="s">
        <v>281</v>
      </c>
      <c r="AT165" s="217" t="s">
        <v>119</v>
      </c>
      <c r="AU165" s="217" t="s">
        <v>81</v>
      </c>
      <c r="AY165" s="19" t="s">
        <v>116</v>
      </c>
      <c r="BE165" s="218">
        <f>IF(N165="základní",J165,0)</f>
        <v>0</v>
      </c>
      <c r="BF165" s="218">
        <f>IF(N165="snížená",J165,0)</f>
        <v>0</v>
      </c>
      <c r="BG165" s="218">
        <f>IF(N165="zákl. přenesená",J165,0)</f>
        <v>0</v>
      </c>
      <c r="BH165" s="218">
        <f>IF(N165="sníž. přenesená",J165,0)</f>
        <v>0</v>
      </c>
      <c r="BI165" s="218">
        <f>IF(N165="nulová",J165,0)</f>
        <v>0</v>
      </c>
      <c r="BJ165" s="19" t="s">
        <v>79</v>
      </c>
      <c r="BK165" s="218">
        <f>ROUND(I165*H165,2)</f>
        <v>0</v>
      </c>
      <c r="BL165" s="19" t="s">
        <v>281</v>
      </c>
      <c r="BM165" s="217" t="s">
        <v>1366</v>
      </c>
    </row>
    <row r="166" s="2" customFormat="1" ht="6.96" customHeight="1">
      <c r="A166" s="40"/>
      <c r="B166" s="61"/>
      <c r="C166" s="62"/>
      <c r="D166" s="62"/>
      <c r="E166" s="62"/>
      <c r="F166" s="62"/>
      <c r="G166" s="62"/>
      <c r="H166" s="62"/>
      <c r="I166" s="62"/>
      <c r="J166" s="62"/>
      <c r="K166" s="62"/>
      <c r="L166" s="46"/>
      <c r="M166" s="40"/>
      <c r="O166" s="40"/>
      <c r="P166" s="40"/>
      <c r="Q166" s="40"/>
      <c r="R166" s="40"/>
      <c r="S166" s="40"/>
      <c r="T166" s="40"/>
      <c r="U166" s="40"/>
      <c r="V166" s="40"/>
      <c r="W166" s="40"/>
      <c r="X166" s="40"/>
      <c r="Y166" s="40"/>
      <c r="Z166" s="40"/>
      <c r="AA166" s="40"/>
      <c r="AB166" s="40"/>
      <c r="AC166" s="40"/>
      <c r="AD166" s="40"/>
      <c r="AE166" s="40"/>
    </row>
  </sheetData>
  <sheetProtection sheet="1" autoFilter="0" formatColumns="0" formatRows="0" objects="1" scenarios="1" spinCount="100000" saltValue="s3oPf3Hr6Sr1hyblYHIzuqiBIgM2FRmZbu+JWf/J8TVJWi9phoUODxZaYRyUj8tmU3ZWPT5D5JiY6VwLCqfPMw==" hashValue="8ENZHxPmlOt0kALI+ADaYwn+VbxUGzsh5WBCEtx1k8XZ5277tsSCgMh6m8YcpGO5HLtcBN6Edw9LGvRyv/72Eg==" algorithmName="SHA-512" password="80EB"/>
  <autoFilter ref="C87:K165"/>
  <mergeCells count="9">
    <mergeCell ref="E7:H7"/>
    <mergeCell ref="E9:H9"/>
    <mergeCell ref="E18:H18"/>
    <mergeCell ref="E27:H27"/>
    <mergeCell ref="E48:H48"/>
    <mergeCell ref="E50:H50"/>
    <mergeCell ref="E78:H78"/>
    <mergeCell ref="E80:H80"/>
    <mergeCell ref="L2:V2"/>
  </mergeCells>
  <hyperlinks>
    <hyperlink ref="F100" r:id="rId1" display="https://podminky.urs.cz/item/CS_URS_2022_02/998732202"/>
    <hyperlink ref="F104" r:id="rId2" display="https://podminky.urs.cz/item/CS_URS_2022_02/733223202"/>
    <hyperlink ref="F106" r:id="rId3" display="https://podminky.urs.cz/item/CS_URS_2022_02/733223203"/>
    <hyperlink ref="F108" r:id="rId4" display="https://podminky.urs.cz/item/CS_URS_2022_02/733223204"/>
    <hyperlink ref="F110" r:id="rId5" display="https://podminky.urs.cz/item/CS_URS_2022_02/733223205"/>
    <hyperlink ref="F112" r:id="rId6" display="https://podminky.urs.cz/item/CS_URS_2022_02/733223206"/>
    <hyperlink ref="F114" r:id="rId7" display="https://podminky.urs.cz/item/CS_URS_2022_02/733291101"/>
    <hyperlink ref="F117" r:id="rId8" display="https://podminky.urs.cz/item/CS_URS_2022_02/733811241"/>
    <hyperlink ref="F121" r:id="rId9" display="https://podminky.urs.cz/item/CS_URS_2022_02/733811242"/>
    <hyperlink ref="F127" r:id="rId10" display="https://podminky.urs.cz/item/CS_URS_2022_02/998733202"/>
    <hyperlink ref="F131" r:id="rId11" display="https://podminky.urs.cz/item/CS_URS_2022_02/734221532"/>
    <hyperlink ref="F136" r:id="rId12" display="https://podminky.urs.cz/item/CS_URS_2022_02/734261402"/>
    <hyperlink ref="F138" r:id="rId13" display="https://podminky.urs.cz/item/CS_URS_2022_02/998734202"/>
    <hyperlink ref="F142" r:id="rId14" display="https://podminky.urs.cz/item/CS_URS_2022_02/735152571"/>
    <hyperlink ref="F144" r:id="rId15" display="https://podminky.urs.cz/item/CS_URS_2022_02/735152573"/>
    <hyperlink ref="F146" r:id="rId16" display="https://podminky.urs.cz/item/CS_URS_2022_02/735152575"/>
    <hyperlink ref="F148" r:id="rId17" display="https://podminky.urs.cz/item/CS_URS_2022_02/735152576"/>
    <hyperlink ref="F150" r:id="rId18" display="https://podminky.urs.cz/item/CS_URS_2022_02/735152577"/>
    <hyperlink ref="F152" r:id="rId19" display="https://podminky.urs.cz/item/CS_URS_2022_02/735152579"/>
    <hyperlink ref="F154" r:id="rId20" display="https://podminky.urs.cz/item/CS_URS_2022_02/735152675"/>
    <hyperlink ref="F156" r:id="rId21" display="https://podminky.urs.cz/item/CS_URS_2022_02/735152679"/>
    <hyperlink ref="F158" r:id="rId22" display="https://podminky.urs.cz/item/CS_URS_2022_02/735152680"/>
    <hyperlink ref="F160" r:id="rId23" display="https://podminky.urs.cz/item/CS_URS_2022_02/735152691"/>
    <hyperlink ref="F162" r:id="rId24" display="https://podminky.urs.cz/item/CS_URS_2022_02/998735202"/>
  </hyperlinks>
  <pageMargins left="0.39375" right="0.39375" top="0.39375" bottom="0.39375" header="0" footer="0"/>
  <pageSetup paperSize="9" orientation="landscape" blackAndWhite="1" fitToHeight="100"/>
  <headerFooter>
    <oddFooter>&amp;CStrana &amp;P z &amp;N</oddFooter>
  </headerFooter>
  <drawing r:id="rId25"/>
</worksheet>
</file>

<file path=xl/worksheets/sheet5.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cols>
    <col min="1" max="1" width="8.332031" style="285" customWidth="1"/>
    <col min="2" max="2" width="1.667969" style="285" customWidth="1"/>
    <col min="3" max="4" width="5" style="285" customWidth="1"/>
    <col min="5" max="5" width="11.66016" style="285" customWidth="1"/>
    <col min="6" max="6" width="9.160156" style="285" customWidth="1"/>
    <col min="7" max="7" width="5" style="285" customWidth="1"/>
    <col min="8" max="8" width="77.83203" style="285" customWidth="1"/>
    <col min="9" max="10" width="20" style="285" customWidth="1"/>
    <col min="11" max="11" width="1.667969" style="285" customWidth="1"/>
  </cols>
  <sheetData>
    <row r="1" s="1" customFormat="1" ht="37.5" customHeight="1"/>
    <row r="2" s="1" customFormat="1" ht="7.5" customHeight="1">
      <c r="B2" s="286"/>
      <c r="C2" s="287"/>
      <c r="D2" s="287"/>
      <c r="E2" s="287"/>
      <c r="F2" s="287"/>
      <c r="G2" s="287"/>
      <c r="H2" s="287"/>
      <c r="I2" s="287"/>
      <c r="J2" s="287"/>
      <c r="K2" s="288"/>
    </row>
    <row r="3" s="17" customFormat="1" ht="45" customHeight="1">
      <c r="B3" s="289"/>
      <c r="C3" s="290" t="s">
        <v>1367</v>
      </c>
      <c r="D3" s="290"/>
      <c r="E3" s="290"/>
      <c r="F3" s="290"/>
      <c r="G3" s="290"/>
      <c r="H3" s="290"/>
      <c r="I3" s="290"/>
      <c r="J3" s="290"/>
      <c r="K3" s="291"/>
    </row>
    <row r="4" s="1" customFormat="1" ht="25.5" customHeight="1">
      <c r="B4" s="292"/>
      <c r="C4" s="293" t="s">
        <v>1368</v>
      </c>
      <c r="D4" s="293"/>
      <c r="E4" s="293"/>
      <c r="F4" s="293"/>
      <c r="G4" s="293"/>
      <c r="H4" s="293"/>
      <c r="I4" s="293"/>
      <c r="J4" s="293"/>
      <c r="K4" s="294"/>
    </row>
    <row r="5" s="1" customFormat="1" ht="5.25" customHeight="1">
      <c r="B5" s="292"/>
      <c r="C5" s="295"/>
      <c r="D5" s="295"/>
      <c r="E5" s="295"/>
      <c r="F5" s="295"/>
      <c r="G5" s="295"/>
      <c r="H5" s="295"/>
      <c r="I5" s="295"/>
      <c r="J5" s="295"/>
      <c r="K5" s="294"/>
    </row>
    <row r="6" s="1" customFormat="1" ht="15" customHeight="1">
      <c r="B6" s="292"/>
      <c r="C6" s="296" t="s">
        <v>1369</v>
      </c>
      <c r="D6" s="296"/>
      <c r="E6" s="296"/>
      <c r="F6" s="296"/>
      <c r="G6" s="296"/>
      <c r="H6" s="296"/>
      <c r="I6" s="296"/>
      <c r="J6" s="296"/>
      <c r="K6" s="294"/>
    </row>
    <row r="7" s="1" customFormat="1" ht="15" customHeight="1">
      <c r="B7" s="297"/>
      <c r="C7" s="296" t="s">
        <v>1370</v>
      </c>
      <c r="D7" s="296"/>
      <c r="E7" s="296"/>
      <c r="F7" s="296"/>
      <c r="G7" s="296"/>
      <c r="H7" s="296"/>
      <c r="I7" s="296"/>
      <c r="J7" s="296"/>
      <c r="K7" s="294"/>
    </row>
    <row r="8" s="1" customFormat="1" ht="12.75" customHeight="1">
      <c r="B8" s="297"/>
      <c r="C8" s="296"/>
      <c r="D8" s="296"/>
      <c r="E8" s="296"/>
      <c r="F8" s="296"/>
      <c r="G8" s="296"/>
      <c r="H8" s="296"/>
      <c r="I8" s="296"/>
      <c r="J8" s="296"/>
      <c r="K8" s="294"/>
    </row>
    <row r="9" s="1" customFormat="1" ht="15" customHeight="1">
      <c r="B9" s="297"/>
      <c r="C9" s="296" t="s">
        <v>1371</v>
      </c>
      <c r="D9" s="296"/>
      <c r="E9" s="296"/>
      <c r="F9" s="296"/>
      <c r="G9" s="296"/>
      <c r="H9" s="296"/>
      <c r="I9" s="296"/>
      <c r="J9" s="296"/>
      <c r="K9" s="294"/>
    </row>
    <row r="10" s="1" customFormat="1" ht="15" customHeight="1">
      <c r="B10" s="297"/>
      <c r="C10" s="296"/>
      <c r="D10" s="296" t="s">
        <v>1372</v>
      </c>
      <c r="E10" s="296"/>
      <c r="F10" s="296"/>
      <c r="G10" s="296"/>
      <c r="H10" s="296"/>
      <c r="I10" s="296"/>
      <c r="J10" s="296"/>
      <c r="K10" s="294"/>
    </row>
    <row r="11" s="1" customFormat="1" ht="15" customHeight="1">
      <c r="B11" s="297"/>
      <c r="C11" s="298"/>
      <c r="D11" s="296" t="s">
        <v>1373</v>
      </c>
      <c r="E11" s="296"/>
      <c r="F11" s="296"/>
      <c r="G11" s="296"/>
      <c r="H11" s="296"/>
      <c r="I11" s="296"/>
      <c r="J11" s="296"/>
      <c r="K11" s="294"/>
    </row>
    <row r="12" s="1" customFormat="1" ht="15" customHeight="1">
      <c r="B12" s="297"/>
      <c r="C12" s="298"/>
      <c r="D12" s="296"/>
      <c r="E12" s="296"/>
      <c r="F12" s="296"/>
      <c r="G12" s="296"/>
      <c r="H12" s="296"/>
      <c r="I12" s="296"/>
      <c r="J12" s="296"/>
      <c r="K12" s="294"/>
    </row>
    <row r="13" s="1" customFormat="1" ht="15" customHeight="1">
      <c r="B13" s="297"/>
      <c r="C13" s="298"/>
      <c r="D13" s="299" t="s">
        <v>1374</v>
      </c>
      <c r="E13" s="296"/>
      <c r="F13" s="296"/>
      <c r="G13" s="296"/>
      <c r="H13" s="296"/>
      <c r="I13" s="296"/>
      <c r="J13" s="296"/>
      <c r="K13" s="294"/>
    </row>
    <row r="14" s="1" customFormat="1" ht="12.75" customHeight="1">
      <c r="B14" s="297"/>
      <c r="C14" s="298"/>
      <c r="D14" s="298"/>
      <c r="E14" s="298"/>
      <c r="F14" s="298"/>
      <c r="G14" s="298"/>
      <c r="H14" s="298"/>
      <c r="I14" s="298"/>
      <c r="J14" s="298"/>
      <c r="K14" s="294"/>
    </row>
    <row r="15" s="1" customFormat="1" ht="15" customHeight="1">
      <c r="B15" s="297"/>
      <c r="C15" s="298"/>
      <c r="D15" s="296" t="s">
        <v>1375</v>
      </c>
      <c r="E15" s="296"/>
      <c r="F15" s="296"/>
      <c r="G15" s="296"/>
      <c r="H15" s="296"/>
      <c r="I15" s="296"/>
      <c r="J15" s="296"/>
      <c r="K15" s="294"/>
    </row>
    <row r="16" s="1" customFormat="1" ht="15" customHeight="1">
      <c r="B16" s="297"/>
      <c r="C16" s="298"/>
      <c r="D16" s="296" t="s">
        <v>1376</v>
      </c>
      <c r="E16" s="296"/>
      <c r="F16" s="296"/>
      <c r="G16" s="296"/>
      <c r="H16" s="296"/>
      <c r="I16" s="296"/>
      <c r="J16" s="296"/>
      <c r="K16" s="294"/>
    </row>
    <row r="17" s="1" customFormat="1" ht="15" customHeight="1">
      <c r="B17" s="297"/>
      <c r="C17" s="298"/>
      <c r="D17" s="296" t="s">
        <v>1377</v>
      </c>
      <c r="E17" s="296"/>
      <c r="F17" s="296"/>
      <c r="G17" s="296"/>
      <c r="H17" s="296"/>
      <c r="I17" s="296"/>
      <c r="J17" s="296"/>
      <c r="K17" s="294"/>
    </row>
    <row r="18" s="1" customFormat="1" ht="15" customHeight="1">
      <c r="B18" s="297"/>
      <c r="C18" s="298"/>
      <c r="D18" s="298"/>
      <c r="E18" s="300" t="s">
        <v>78</v>
      </c>
      <c r="F18" s="296" t="s">
        <v>1378</v>
      </c>
      <c r="G18" s="296"/>
      <c r="H18" s="296"/>
      <c r="I18" s="296"/>
      <c r="J18" s="296"/>
      <c r="K18" s="294"/>
    </row>
    <row r="19" s="1" customFormat="1" ht="15" customHeight="1">
      <c r="B19" s="297"/>
      <c r="C19" s="298"/>
      <c r="D19" s="298"/>
      <c r="E19" s="300" t="s">
        <v>1379</v>
      </c>
      <c r="F19" s="296" t="s">
        <v>1380</v>
      </c>
      <c r="G19" s="296"/>
      <c r="H19" s="296"/>
      <c r="I19" s="296"/>
      <c r="J19" s="296"/>
      <c r="K19" s="294"/>
    </row>
    <row r="20" s="1" customFormat="1" ht="15" customHeight="1">
      <c r="B20" s="297"/>
      <c r="C20" s="298"/>
      <c r="D20" s="298"/>
      <c r="E20" s="300" t="s">
        <v>1381</v>
      </c>
      <c r="F20" s="296" t="s">
        <v>1382</v>
      </c>
      <c r="G20" s="296"/>
      <c r="H20" s="296"/>
      <c r="I20" s="296"/>
      <c r="J20" s="296"/>
      <c r="K20" s="294"/>
    </row>
    <row r="21" s="1" customFormat="1" ht="15" customHeight="1">
      <c r="B21" s="297"/>
      <c r="C21" s="298"/>
      <c r="D21" s="298"/>
      <c r="E21" s="300" t="s">
        <v>1383</v>
      </c>
      <c r="F21" s="296" t="s">
        <v>1384</v>
      </c>
      <c r="G21" s="296"/>
      <c r="H21" s="296"/>
      <c r="I21" s="296"/>
      <c r="J21" s="296"/>
      <c r="K21" s="294"/>
    </row>
    <row r="22" s="1" customFormat="1" ht="15" customHeight="1">
      <c r="B22" s="297"/>
      <c r="C22" s="298"/>
      <c r="D22" s="298"/>
      <c r="E22" s="300" t="s">
        <v>1209</v>
      </c>
      <c r="F22" s="296" t="s">
        <v>1210</v>
      </c>
      <c r="G22" s="296"/>
      <c r="H22" s="296"/>
      <c r="I22" s="296"/>
      <c r="J22" s="296"/>
      <c r="K22" s="294"/>
    </row>
    <row r="23" s="1" customFormat="1" ht="15" customHeight="1">
      <c r="B23" s="297"/>
      <c r="C23" s="298"/>
      <c r="D23" s="298"/>
      <c r="E23" s="300" t="s">
        <v>1385</v>
      </c>
      <c r="F23" s="296" t="s">
        <v>1386</v>
      </c>
      <c r="G23" s="296"/>
      <c r="H23" s="296"/>
      <c r="I23" s="296"/>
      <c r="J23" s="296"/>
      <c r="K23" s="294"/>
    </row>
    <row r="24" s="1" customFormat="1" ht="12.75" customHeight="1">
      <c r="B24" s="297"/>
      <c r="C24" s="298"/>
      <c r="D24" s="298"/>
      <c r="E24" s="298"/>
      <c r="F24" s="298"/>
      <c r="G24" s="298"/>
      <c r="H24" s="298"/>
      <c r="I24" s="298"/>
      <c r="J24" s="298"/>
      <c r="K24" s="294"/>
    </row>
    <row r="25" s="1" customFormat="1" ht="15" customHeight="1">
      <c r="B25" s="297"/>
      <c r="C25" s="296" t="s">
        <v>1387</v>
      </c>
      <c r="D25" s="296"/>
      <c r="E25" s="296"/>
      <c r="F25" s="296"/>
      <c r="G25" s="296"/>
      <c r="H25" s="296"/>
      <c r="I25" s="296"/>
      <c r="J25" s="296"/>
      <c r="K25" s="294"/>
    </row>
    <row r="26" s="1" customFormat="1" ht="15" customHeight="1">
      <c r="B26" s="297"/>
      <c r="C26" s="296" t="s">
        <v>1388</v>
      </c>
      <c r="D26" s="296"/>
      <c r="E26" s="296"/>
      <c r="F26" s="296"/>
      <c r="G26" s="296"/>
      <c r="H26" s="296"/>
      <c r="I26" s="296"/>
      <c r="J26" s="296"/>
      <c r="K26" s="294"/>
    </row>
    <row r="27" s="1" customFormat="1" ht="15" customHeight="1">
      <c r="B27" s="297"/>
      <c r="C27" s="296"/>
      <c r="D27" s="296" t="s">
        <v>1389</v>
      </c>
      <c r="E27" s="296"/>
      <c r="F27" s="296"/>
      <c r="G27" s="296"/>
      <c r="H27" s="296"/>
      <c r="I27" s="296"/>
      <c r="J27" s="296"/>
      <c r="K27" s="294"/>
    </row>
    <row r="28" s="1" customFormat="1" ht="15" customHeight="1">
      <c r="B28" s="297"/>
      <c r="C28" s="298"/>
      <c r="D28" s="296" t="s">
        <v>1390</v>
      </c>
      <c r="E28" s="296"/>
      <c r="F28" s="296"/>
      <c r="G28" s="296"/>
      <c r="H28" s="296"/>
      <c r="I28" s="296"/>
      <c r="J28" s="296"/>
      <c r="K28" s="294"/>
    </row>
    <row r="29" s="1" customFormat="1" ht="12.75" customHeight="1">
      <c r="B29" s="297"/>
      <c r="C29" s="298"/>
      <c r="D29" s="298"/>
      <c r="E29" s="298"/>
      <c r="F29" s="298"/>
      <c r="G29" s="298"/>
      <c r="H29" s="298"/>
      <c r="I29" s="298"/>
      <c r="J29" s="298"/>
      <c r="K29" s="294"/>
    </row>
    <row r="30" s="1" customFormat="1" ht="15" customHeight="1">
      <c r="B30" s="297"/>
      <c r="C30" s="298"/>
      <c r="D30" s="296" t="s">
        <v>1391</v>
      </c>
      <c r="E30" s="296"/>
      <c r="F30" s="296"/>
      <c r="G30" s="296"/>
      <c r="H30" s="296"/>
      <c r="I30" s="296"/>
      <c r="J30" s="296"/>
      <c r="K30" s="294"/>
    </row>
    <row r="31" s="1" customFormat="1" ht="15" customHeight="1">
      <c r="B31" s="297"/>
      <c r="C31" s="298"/>
      <c r="D31" s="296" t="s">
        <v>1392</v>
      </c>
      <c r="E31" s="296"/>
      <c r="F31" s="296"/>
      <c r="G31" s="296"/>
      <c r="H31" s="296"/>
      <c r="I31" s="296"/>
      <c r="J31" s="296"/>
      <c r="K31" s="294"/>
    </row>
    <row r="32" s="1" customFormat="1" ht="12.75" customHeight="1">
      <c r="B32" s="297"/>
      <c r="C32" s="298"/>
      <c r="D32" s="298"/>
      <c r="E32" s="298"/>
      <c r="F32" s="298"/>
      <c r="G32" s="298"/>
      <c r="H32" s="298"/>
      <c r="I32" s="298"/>
      <c r="J32" s="298"/>
      <c r="K32" s="294"/>
    </row>
    <row r="33" s="1" customFormat="1" ht="15" customHeight="1">
      <c r="B33" s="297"/>
      <c r="C33" s="298"/>
      <c r="D33" s="296" t="s">
        <v>1393</v>
      </c>
      <c r="E33" s="296"/>
      <c r="F33" s="296"/>
      <c r="G33" s="296"/>
      <c r="H33" s="296"/>
      <c r="I33" s="296"/>
      <c r="J33" s="296"/>
      <c r="K33" s="294"/>
    </row>
    <row r="34" s="1" customFormat="1" ht="15" customHeight="1">
      <c r="B34" s="297"/>
      <c r="C34" s="298"/>
      <c r="D34" s="296" t="s">
        <v>1394</v>
      </c>
      <c r="E34" s="296"/>
      <c r="F34" s="296"/>
      <c r="G34" s="296"/>
      <c r="H34" s="296"/>
      <c r="I34" s="296"/>
      <c r="J34" s="296"/>
      <c r="K34" s="294"/>
    </row>
    <row r="35" s="1" customFormat="1" ht="15" customHeight="1">
      <c r="B35" s="297"/>
      <c r="C35" s="298"/>
      <c r="D35" s="296" t="s">
        <v>1395</v>
      </c>
      <c r="E35" s="296"/>
      <c r="F35" s="296"/>
      <c r="G35" s="296"/>
      <c r="H35" s="296"/>
      <c r="I35" s="296"/>
      <c r="J35" s="296"/>
      <c r="K35" s="294"/>
    </row>
    <row r="36" s="1" customFormat="1" ht="15" customHeight="1">
      <c r="B36" s="297"/>
      <c r="C36" s="298"/>
      <c r="D36" s="296"/>
      <c r="E36" s="299" t="s">
        <v>102</v>
      </c>
      <c r="F36" s="296"/>
      <c r="G36" s="296" t="s">
        <v>1396</v>
      </c>
      <c r="H36" s="296"/>
      <c r="I36" s="296"/>
      <c r="J36" s="296"/>
      <c r="K36" s="294"/>
    </row>
    <row r="37" s="1" customFormat="1" ht="30.75" customHeight="1">
      <c r="B37" s="297"/>
      <c r="C37" s="298"/>
      <c r="D37" s="296"/>
      <c r="E37" s="299" t="s">
        <v>1397</v>
      </c>
      <c r="F37" s="296"/>
      <c r="G37" s="296" t="s">
        <v>1398</v>
      </c>
      <c r="H37" s="296"/>
      <c r="I37" s="296"/>
      <c r="J37" s="296"/>
      <c r="K37" s="294"/>
    </row>
    <row r="38" s="1" customFormat="1" ht="15" customHeight="1">
      <c r="B38" s="297"/>
      <c r="C38" s="298"/>
      <c r="D38" s="296"/>
      <c r="E38" s="299" t="s">
        <v>53</v>
      </c>
      <c r="F38" s="296"/>
      <c r="G38" s="296" t="s">
        <v>1399</v>
      </c>
      <c r="H38" s="296"/>
      <c r="I38" s="296"/>
      <c r="J38" s="296"/>
      <c r="K38" s="294"/>
    </row>
    <row r="39" s="1" customFormat="1" ht="15" customHeight="1">
      <c r="B39" s="297"/>
      <c r="C39" s="298"/>
      <c r="D39" s="296"/>
      <c r="E39" s="299" t="s">
        <v>54</v>
      </c>
      <c r="F39" s="296"/>
      <c r="G39" s="296" t="s">
        <v>1400</v>
      </c>
      <c r="H39" s="296"/>
      <c r="I39" s="296"/>
      <c r="J39" s="296"/>
      <c r="K39" s="294"/>
    </row>
    <row r="40" s="1" customFormat="1" ht="15" customHeight="1">
      <c r="B40" s="297"/>
      <c r="C40" s="298"/>
      <c r="D40" s="296"/>
      <c r="E40" s="299" t="s">
        <v>103</v>
      </c>
      <c r="F40" s="296"/>
      <c r="G40" s="296" t="s">
        <v>1401</v>
      </c>
      <c r="H40" s="296"/>
      <c r="I40" s="296"/>
      <c r="J40" s="296"/>
      <c r="K40" s="294"/>
    </row>
    <row r="41" s="1" customFormat="1" ht="15" customHeight="1">
      <c r="B41" s="297"/>
      <c r="C41" s="298"/>
      <c r="D41" s="296"/>
      <c r="E41" s="299" t="s">
        <v>104</v>
      </c>
      <c r="F41" s="296"/>
      <c r="G41" s="296" t="s">
        <v>1402</v>
      </c>
      <c r="H41" s="296"/>
      <c r="I41" s="296"/>
      <c r="J41" s="296"/>
      <c r="K41" s="294"/>
    </row>
    <row r="42" s="1" customFormat="1" ht="15" customHeight="1">
      <c r="B42" s="297"/>
      <c r="C42" s="298"/>
      <c r="D42" s="296"/>
      <c r="E42" s="299" t="s">
        <v>1403</v>
      </c>
      <c r="F42" s="296"/>
      <c r="G42" s="296" t="s">
        <v>1404</v>
      </c>
      <c r="H42" s="296"/>
      <c r="I42" s="296"/>
      <c r="J42" s="296"/>
      <c r="K42" s="294"/>
    </row>
    <row r="43" s="1" customFormat="1" ht="15" customHeight="1">
      <c r="B43" s="297"/>
      <c r="C43" s="298"/>
      <c r="D43" s="296"/>
      <c r="E43" s="299"/>
      <c r="F43" s="296"/>
      <c r="G43" s="296" t="s">
        <v>1405</v>
      </c>
      <c r="H43" s="296"/>
      <c r="I43" s="296"/>
      <c r="J43" s="296"/>
      <c r="K43" s="294"/>
    </row>
    <row r="44" s="1" customFormat="1" ht="15" customHeight="1">
      <c r="B44" s="297"/>
      <c r="C44" s="298"/>
      <c r="D44" s="296"/>
      <c r="E44" s="299" t="s">
        <v>1406</v>
      </c>
      <c r="F44" s="296"/>
      <c r="G44" s="296" t="s">
        <v>1407</v>
      </c>
      <c r="H44" s="296"/>
      <c r="I44" s="296"/>
      <c r="J44" s="296"/>
      <c r="K44" s="294"/>
    </row>
    <row r="45" s="1" customFormat="1" ht="15" customHeight="1">
      <c r="B45" s="297"/>
      <c r="C45" s="298"/>
      <c r="D45" s="296"/>
      <c r="E45" s="299" t="s">
        <v>106</v>
      </c>
      <c r="F45" s="296"/>
      <c r="G45" s="296" t="s">
        <v>1408</v>
      </c>
      <c r="H45" s="296"/>
      <c r="I45" s="296"/>
      <c r="J45" s="296"/>
      <c r="K45" s="294"/>
    </row>
    <row r="46" s="1" customFormat="1" ht="12.75" customHeight="1">
      <c r="B46" s="297"/>
      <c r="C46" s="298"/>
      <c r="D46" s="296"/>
      <c r="E46" s="296"/>
      <c r="F46" s="296"/>
      <c r="G46" s="296"/>
      <c r="H46" s="296"/>
      <c r="I46" s="296"/>
      <c r="J46" s="296"/>
      <c r="K46" s="294"/>
    </row>
    <row r="47" s="1" customFormat="1" ht="15" customHeight="1">
      <c r="B47" s="297"/>
      <c r="C47" s="298"/>
      <c r="D47" s="296" t="s">
        <v>1409</v>
      </c>
      <c r="E47" s="296"/>
      <c r="F47" s="296"/>
      <c r="G47" s="296"/>
      <c r="H47" s="296"/>
      <c r="I47" s="296"/>
      <c r="J47" s="296"/>
      <c r="K47" s="294"/>
    </row>
    <row r="48" s="1" customFormat="1" ht="15" customHeight="1">
      <c r="B48" s="297"/>
      <c r="C48" s="298"/>
      <c r="D48" s="298"/>
      <c r="E48" s="296" t="s">
        <v>1410</v>
      </c>
      <c r="F48" s="296"/>
      <c r="G48" s="296"/>
      <c r="H48" s="296"/>
      <c r="I48" s="296"/>
      <c r="J48" s="296"/>
      <c r="K48" s="294"/>
    </row>
    <row r="49" s="1" customFormat="1" ht="15" customHeight="1">
      <c r="B49" s="297"/>
      <c r="C49" s="298"/>
      <c r="D49" s="298"/>
      <c r="E49" s="296" t="s">
        <v>1411</v>
      </c>
      <c r="F49" s="296"/>
      <c r="G49" s="296"/>
      <c r="H49" s="296"/>
      <c r="I49" s="296"/>
      <c r="J49" s="296"/>
      <c r="K49" s="294"/>
    </row>
    <row r="50" s="1" customFormat="1" ht="15" customHeight="1">
      <c r="B50" s="297"/>
      <c r="C50" s="298"/>
      <c r="D50" s="298"/>
      <c r="E50" s="296" t="s">
        <v>1412</v>
      </c>
      <c r="F50" s="296"/>
      <c r="G50" s="296"/>
      <c r="H50" s="296"/>
      <c r="I50" s="296"/>
      <c r="J50" s="296"/>
      <c r="K50" s="294"/>
    </row>
    <row r="51" s="1" customFormat="1" ht="15" customHeight="1">
      <c r="B51" s="297"/>
      <c r="C51" s="298"/>
      <c r="D51" s="296" t="s">
        <v>1413</v>
      </c>
      <c r="E51" s="296"/>
      <c r="F51" s="296"/>
      <c r="G51" s="296"/>
      <c r="H51" s="296"/>
      <c r="I51" s="296"/>
      <c r="J51" s="296"/>
      <c r="K51" s="294"/>
    </row>
    <row r="52" s="1" customFormat="1" ht="25.5" customHeight="1">
      <c r="B52" s="292"/>
      <c r="C52" s="293" t="s">
        <v>1414</v>
      </c>
      <c r="D52" s="293"/>
      <c r="E52" s="293"/>
      <c r="F52" s="293"/>
      <c r="G52" s="293"/>
      <c r="H52" s="293"/>
      <c r="I52" s="293"/>
      <c r="J52" s="293"/>
      <c r="K52" s="294"/>
    </row>
    <row r="53" s="1" customFormat="1" ht="5.25" customHeight="1">
      <c r="B53" s="292"/>
      <c r="C53" s="295"/>
      <c r="D53" s="295"/>
      <c r="E53" s="295"/>
      <c r="F53" s="295"/>
      <c r="G53" s="295"/>
      <c r="H53" s="295"/>
      <c r="I53" s="295"/>
      <c r="J53" s="295"/>
      <c r="K53" s="294"/>
    </row>
    <row r="54" s="1" customFormat="1" ht="15" customHeight="1">
      <c r="B54" s="292"/>
      <c r="C54" s="296" t="s">
        <v>1415</v>
      </c>
      <c r="D54" s="296"/>
      <c r="E54" s="296"/>
      <c r="F54" s="296"/>
      <c r="G54" s="296"/>
      <c r="H54" s="296"/>
      <c r="I54" s="296"/>
      <c r="J54" s="296"/>
      <c r="K54" s="294"/>
    </row>
    <row r="55" s="1" customFormat="1" ht="15" customHeight="1">
      <c r="B55" s="292"/>
      <c r="C55" s="296" t="s">
        <v>1416</v>
      </c>
      <c r="D55" s="296"/>
      <c r="E55" s="296"/>
      <c r="F55" s="296"/>
      <c r="G55" s="296"/>
      <c r="H55" s="296"/>
      <c r="I55" s="296"/>
      <c r="J55" s="296"/>
      <c r="K55" s="294"/>
    </row>
    <row r="56" s="1" customFormat="1" ht="12.75" customHeight="1">
      <c r="B56" s="292"/>
      <c r="C56" s="296"/>
      <c r="D56" s="296"/>
      <c r="E56" s="296"/>
      <c r="F56" s="296"/>
      <c r="G56" s="296"/>
      <c r="H56" s="296"/>
      <c r="I56" s="296"/>
      <c r="J56" s="296"/>
      <c r="K56" s="294"/>
    </row>
    <row r="57" s="1" customFormat="1" ht="15" customHeight="1">
      <c r="B57" s="292"/>
      <c r="C57" s="296" t="s">
        <v>1417</v>
      </c>
      <c r="D57" s="296"/>
      <c r="E57" s="296"/>
      <c r="F57" s="296"/>
      <c r="G57" s="296"/>
      <c r="H57" s="296"/>
      <c r="I57" s="296"/>
      <c r="J57" s="296"/>
      <c r="K57" s="294"/>
    </row>
    <row r="58" s="1" customFormat="1" ht="15" customHeight="1">
      <c r="B58" s="292"/>
      <c r="C58" s="298"/>
      <c r="D58" s="296" t="s">
        <v>1418</v>
      </c>
      <c r="E58" s="296"/>
      <c r="F58" s="296"/>
      <c r="G58" s="296"/>
      <c r="H58" s="296"/>
      <c r="I58" s="296"/>
      <c r="J58" s="296"/>
      <c r="K58" s="294"/>
    </row>
    <row r="59" s="1" customFormat="1" ht="15" customHeight="1">
      <c r="B59" s="292"/>
      <c r="C59" s="298"/>
      <c r="D59" s="296" t="s">
        <v>1419</v>
      </c>
      <c r="E59" s="296"/>
      <c r="F59" s="296"/>
      <c r="G59" s="296"/>
      <c r="H59" s="296"/>
      <c r="I59" s="296"/>
      <c r="J59" s="296"/>
      <c r="K59" s="294"/>
    </row>
    <row r="60" s="1" customFormat="1" ht="15" customHeight="1">
      <c r="B60" s="292"/>
      <c r="C60" s="298"/>
      <c r="D60" s="296" t="s">
        <v>1420</v>
      </c>
      <c r="E60" s="296"/>
      <c r="F60" s="296"/>
      <c r="G60" s="296"/>
      <c r="H60" s="296"/>
      <c r="I60" s="296"/>
      <c r="J60" s="296"/>
      <c r="K60" s="294"/>
    </row>
    <row r="61" s="1" customFormat="1" ht="15" customHeight="1">
      <c r="B61" s="292"/>
      <c r="C61" s="298"/>
      <c r="D61" s="296" t="s">
        <v>1421</v>
      </c>
      <c r="E61" s="296"/>
      <c r="F61" s="296"/>
      <c r="G61" s="296"/>
      <c r="H61" s="296"/>
      <c r="I61" s="296"/>
      <c r="J61" s="296"/>
      <c r="K61" s="294"/>
    </row>
    <row r="62" s="1" customFormat="1" ht="15" customHeight="1">
      <c r="B62" s="292"/>
      <c r="C62" s="298"/>
      <c r="D62" s="301" t="s">
        <v>1422</v>
      </c>
      <c r="E62" s="301"/>
      <c r="F62" s="301"/>
      <c r="G62" s="301"/>
      <c r="H62" s="301"/>
      <c r="I62" s="301"/>
      <c r="J62" s="301"/>
      <c r="K62" s="294"/>
    </row>
    <row r="63" s="1" customFormat="1" ht="15" customHeight="1">
      <c r="B63" s="292"/>
      <c r="C63" s="298"/>
      <c r="D63" s="296" t="s">
        <v>1423</v>
      </c>
      <c r="E63" s="296"/>
      <c r="F63" s="296"/>
      <c r="G63" s="296"/>
      <c r="H63" s="296"/>
      <c r="I63" s="296"/>
      <c r="J63" s="296"/>
      <c r="K63" s="294"/>
    </row>
    <row r="64" s="1" customFormat="1" ht="12.75" customHeight="1">
      <c r="B64" s="292"/>
      <c r="C64" s="298"/>
      <c r="D64" s="298"/>
      <c r="E64" s="302"/>
      <c r="F64" s="298"/>
      <c r="G64" s="298"/>
      <c r="H64" s="298"/>
      <c r="I64" s="298"/>
      <c r="J64" s="298"/>
      <c r="K64" s="294"/>
    </row>
    <row r="65" s="1" customFormat="1" ht="15" customHeight="1">
      <c r="B65" s="292"/>
      <c r="C65" s="298"/>
      <c r="D65" s="296" t="s">
        <v>1424</v>
      </c>
      <c r="E65" s="296"/>
      <c r="F65" s="296"/>
      <c r="G65" s="296"/>
      <c r="H65" s="296"/>
      <c r="I65" s="296"/>
      <c r="J65" s="296"/>
      <c r="K65" s="294"/>
    </row>
    <row r="66" s="1" customFormat="1" ht="15" customHeight="1">
      <c r="B66" s="292"/>
      <c r="C66" s="298"/>
      <c r="D66" s="301" t="s">
        <v>1425</v>
      </c>
      <c r="E66" s="301"/>
      <c r="F66" s="301"/>
      <c r="G66" s="301"/>
      <c r="H66" s="301"/>
      <c r="I66" s="301"/>
      <c r="J66" s="301"/>
      <c r="K66" s="294"/>
    </row>
    <row r="67" s="1" customFormat="1" ht="15" customHeight="1">
      <c r="B67" s="292"/>
      <c r="C67" s="298"/>
      <c r="D67" s="296" t="s">
        <v>1426</v>
      </c>
      <c r="E67" s="296"/>
      <c r="F67" s="296"/>
      <c r="G67" s="296"/>
      <c r="H67" s="296"/>
      <c r="I67" s="296"/>
      <c r="J67" s="296"/>
      <c r="K67" s="294"/>
    </row>
    <row r="68" s="1" customFormat="1" ht="15" customHeight="1">
      <c r="B68" s="292"/>
      <c r="C68" s="298"/>
      <c r="D68" s="296" t="s">
        <v>1427</v>
      </c>
      <c r="E68" s="296"/>
      <c r="F68" s="296"/>
      <c r="G68" s="296"/>
      <c r="H68" s="296"/>
      <c r="I68" s="296"/>
      <c r="J68" s="296"/>
      <c r="K68" s="294"/>
    </row>
    <row r="69" s="1" customFormat="1" ht="15" customHeight="1">
      <c r="B69" s="292"/>
      <c r="C69" s="298"/>
      <c r="D69" s="296" t="s">
        <v>1428</v>
      </c>
      <c r="E69" s="296"/>
      <c r="F69" s="296"/>
      <c r="G69" s="296"/>
      <c r="H69" s="296"/>
      <c r="I69" s="296"/>
      <c r="J69" s="296"/>
      <c r="K69" s="294"/>
    </row>
    <row r="70" s="1" customFormat="1" ht="15" customHeight="1">
      <c r="B70" s="292"/>
      <c r="C70" s="298"/>
      <c r="D70" s="296" t="s">
        <v>1429</v>
      </c>
      <c r="E70" s="296"/>
      <c r="F70" s="296"/>
      <c r="G70" s="296"/>
      <c r="H70" s="296"/>
      <c r="I70" s="296"/>
      <c r="J70" s="296"/>
      <c r="K70" s="294"/>
    </row>
    <row r="71" s="1" customFormat="1" ht="12.75" customHeight="1">
      <c r="B71" s="303"/>
      <c r="C71" s="304"/>
      <c r="D71" s="304"/>
      <c r="E71" s="304"/>
      <c r="F71" s="304"/>
      <c r="G71" s="304"/>
      <c r="H71" s="304"/>
      <c r="I71" s="304"/>
      <c r="J71" s="304"/>
      <c r="K71" s="305"/>
    </row>
    <row r="72" s="1" customFormat="1" ht="18.75" customHeight="1">
      <c r="B72" s="306"/>
      <c r="C72" s="306"/>
      <c r="D72" s="306"/>
      <c r="E72" s="306"/>
      <c r="F72" s="306"/>
      <c r="G72" s="306"/>
      <c r="H72" s="306"/>
      <c r="I72" s="306"/>
      <c r="J72" s="306"/>
      <c r="K72" s="307"/>
    </row>
    <row r="73" s="1" customFormat="1" ht="18.75" customHeight="1">
      <c r="B73" s="307"/>
      <c r="C73" s="307"/>
      <c r="D73" s="307"/>
      <c r="E73" s="307"/>
      <c r="F73" s="307"/>
      <c r="G73" s="307"/>
      <c r="H73" s="307"/>
      <c r="I73" s="307"/>
      <c r="J73" s="307"/>
      <c r="K73" s="307"/>
    </row>
    <row r="74" s="1" customFormat="1" ht="7.5" customHeight="1">
      <c r="B74" s="308"/>
      <c r="C74" s="309"/>
      <c r="D74" s="309"/>
      <c r="E74" s="309"/>
      <c r="F74" s="309"/>
      <c r="G74" s="309"/>
      <c r="H74" s="309"/>
      <c r="I74" s="309"/>
      <c r="J74" s="309"/>
      <c r="K74" s="310"/>
    </row>
    <row r="75" s="1" customFormat="1" ht="45" customHeight="1">
      <c r="B75" s="311"/>
      <c r="C75" s="312" t="s">
        <v>1430</v>
      </c>
      <c r="D75" s="312"/>
      <c r="E75" s="312"/>
      <c r="F75" s="312"/>
      <c r="G75" s="312"/>
      <c r="H75" s="312"/>
      <c r="I75" s="312"/>
      <c r="J75" s="312"/>
      <c r="K75" s="313"/>
    </row>
    <row r="76" s="1" customFormat="1" ht="17.25" customHeight="1">
      <c r="B76" s="311"/>
      <c r="C76" s="314" t="s">
        <v>1431</v>
      </c>
      <c r="D76" s="314"/>
      <c r="E76" s="314"/>
      <c r="F76" s="314" t="s">
        <v>1432</v>
      </c>
      <c r="G76" s="315"/>
      <c r="H76" s="314" t="s">
        <v>54</v>
      </c>
      <c r="I76" s="314" t="s">
        <v>57</v>
      </c>
      <c r="J76" s="314" t="s">
        <v>1433</v>
      </c>
      <c r="K76" s="313"/>
    </row>
    <row r="77" s="1" customFormat="1" ht="17.25" customHeight="1">
      <c r="B77" s="311"/>
      <c r="C77" s="316" t="s">
        <v>1434</v>
      </c>
      <c r="D77" s="316"/>
      <c r="E77" s="316"/>
      <c r="F77" s="317" t="s">
        <v>1435</v>
      </c>
      <c r="G77" s="318"/>
      <c r="H77" s="316"/>
      <c r="I77" s="316"/>
      <c r="J77" s="316" t="s">
        <v>1436</v>
      </c>
      <c r="K77" s="313"/>
    </row>
    <row r="78" s="1" customFormat="1" ht="5.25" customHeight="1">
      <c r="B78" s="311"/>
      <c r="C78" s="319"/>
      <c r="D78" s="319"/>
      <c r="E78" s="319"/>
      <c r="F78" s="319"/>
      <c r="G78" s="320"/>
      <c r="H78" s="319"/>
      <c r="I78" s="319"/>
      <c r="J78" s="319"/>
      <c r="K78" s="313"/>
    </row>
    <row r="79" s="1" customFormat="1" ht="15" customHeight="1">
      <c r="B79" s="311"/>
      <c r="C79" s="299" t="s">
        <v>53</v>
      </c>
      <c r="D79" s="321"/>
      <c r="E79" s="321"/>
      <c r="F79" s="322" t="s">
        <v>1437</v>
      </c>
      <c r="G79" s="323"/>
      <c r="H79" s="299" t="s">
        <v>1438</v>
      </c>
      <c r="I79" s="299" t="s">
        <v>1439</v>
      </c>
      <c r="J79" s="299">
        <v>20</v>
      </c>
      <c r="K79" s="313"/>
    </row>
    <row r="80" s="1" customFormat="1" ht="15" customHeight="1">
      <c r="B80" s="311"/>
      <c r="C80" s="299" t="s">
        <v>1440</v>
      </c>
      <c r="D80" s="299"/>
      <c r="E80" s="299"/>
      <c r="F80" s="322" t="s">
        <v>1437</v>
      </c>
      <c r="G80" s="323"/>
      <c r="H80" s="299" t="s">
        <v>1441</v>
      </c>
      <c r="I80" s="299" t="s">
        <v>1439</v>
      </c>
      <c r="J80" s="299">
        <v>120</v>
      </c>
      <c r="K80" s="313"/>
    </row>
    <row r="81" s="1" customFormat="1" ht="15" customHeight="1">
      <c r="B81" s="324"/>
      <c r="C81" s="299" t="s">
        <v>1442</v>
      </c>
      <c r="D81" s="299"/>
      <c r="E81" s="299"/>
      <c r="F81" s="322" t="s">
        <v>1443</v>
      </c>
      <c r="G81" s="323"/>
      <c r="H81" s="299" t="s">
        <v>1444</v>
      </c>
      <c r="I81" s="299" t="s">
        <v>1439</v>
      </c>
      <c r="J81" s="299">
        <v>50</v>
      </c>
      <c r="K81" s="313"/>
    </row>
    <row r="82" s="1" customFormat="1" ht="15" customHeight="1">
      <c r="B82" s="324"/>
      <c r="C82" s="299" t="s">
        <v>1445</v>
      </c>
      <c r="D82" s="299"/>
      <c r="E82" s="299"/>
      <c r="F82" s="322" t="s">
        <v>1437</v>
      </c>
      <c r="G82" s="323"/>
      <c r="H82" s="299" t="s">
        <v>1446</v>
      </c>
      <c r="I82" s="299" t="s">
        <v>1447</v>
      </c>
      <c r="J82" s="299"/>
      <c r="K82" s="313"/>
    </row>
    <row r="83" s="1" customFormat="1" ht="15" customHeight="1">
      <c r="B83" s="324"/>
      <c r="C83" s="325" t="s">
        <v>1448</v>
      </c>
      <c r="D83" s="325"/>
      <c r="E83" s="325"/>
      <c r="F83" s="326" t="s">
        <v>1443</v>
      </c>
      <c r="G83" s="325"/>
      <c r="H83" s="325" t="s">
        <v>1449</v>
      </c>
      <c r="I83" s="325" t="s">
        <v>1439</v>
      </c>
      <c r="J83" s="325">
        <v>15</v>
      </c>
      <c r="K83" s="313"/>
    </row>
    <row r="84" s="1" customFormat="1" ht="15" customHeight="1">
      <c r="B84" s="324"/>
      <c r="C84" s="325" t="s">
        <v>1450</v>
      </c>
      <c r="D84" s="325"/>
      <c r="E84" s="325"/>
      <c r="F84" s="326" t="s">
        <v>1443</v>
      </c>
      <c r="G84" s="325"/>
      <c r="H84" s="325" t="s">
        <v>1451</v>
      </c>
      <c r="I84" s="325" t="s">
        <v>1439</v>
      </c>
      <c r="J84" s="325">
        <v>15</v>
      </c>
      <c r="K84" s="313"/>
    </row>
    <row r="85" s="1" customFormat="1" ht="15" customHeight="1">
      <c r="B85" s="324"/>
      <c r="C85" s="325" t="s">
        <v>1452</v>
      </c>
      <c r="D85" s="325"/>
      <c r="E85" s="325"/>
      <c r="F85" s="326" t="s">
        <v>1443</v>
      </c>
      <c r="G85" s="325"/>
      <c r="H85" s="325" t="s">
        <v>1453</v>
      </c>
      <c r="I85" s="325" t="s">
        <v>1439</v>
      </c>
      <c r="J85" s="325">
        <v>20</v>
      </c>
      <c r="K85" s="313"/>
    </row>
    <row r="86" s="1" customFormat="1" ht="15" customHeight="1">
      <c r="B86" s="324"/>
      <c r="C86" s="325" t="s">
        <v>1454</v>
      </c>
      <c r="D86" s="325"/>
      <c r="E86" s="325"/>
      <c r="F86" s="326" t="s">
        <v>1443</v>
      </c>
      <c r="G86" s="325"/>
      <c r="H86" s="325" t="s">
        <v>1455</v>
      </c>
      <c r="I86" s="325" t="s">
        <v>1439</v>
      </c>
      <c r="J86" s="325">
        <v>20</v>
      </c>
      <c r="K86" s="313"/>
    </row>
    <row r="87" s="1" customFormat="1" ht="15" customHeight="1">
      <c r="B87" s="324"/>
      <c r="C87" s="299" t="s">
        <v>1456</v>
      </c>
      <c r="D87" s="299"/>
      <c r="E87" s="299"/>
      <c r="F87" s="322" t="s">
        <v>1443</v>
      </c>
      <c r="G87" s="323"/>
      <c r="H87" s="299" t="s">
        <v>1457</v>
      </c>
      <c r="I87" s="299" t="s">
        <v>1439</v>
      </c>
      <c r="J87" s="299">
        <v>50</v>
      </c>
      <c r="K87" s="313"/>
    </row>
    <row r="88" s="1" customFormat="1" ht="15" customHeight="1">
      <c r="B88" s="324"/>
      <c r="C88" s="299" t="s">
        <v>1458</v>
      </c>
      <c r="D88" s="299"/>
      <c r="E88" s="299"/>
      <c r="F88" s="322" t="s">
        <v>1443</v>
      </c>
      <c r="G88" s="323"/>
      <c r="H88" s="299" t="s">
        <v>1459</v>
      </c>
      <c r="I88" s="299" t="s">
        <v>1439</v>
      </c>
      <c r="J88" s="299">
        <v>20</v>
      </c>
      <c r="K88" s="313"/>
    </row>
    <row r="89" s="1" customFormat="1" ht="15" customHeight="1">
      <c r="B89" s="324"/>
      <c r="C89" s="299" t="s">
        <v>1460</v>
      </c>
      <c r="D89" s="299"/>
      <c r="E89" s="299"/>
      <c r="F89" s="322" t="s">
        <v>1443</v>
      </c>
      <c r="G89" s="323"/>
      <c r="H89" s="299" t="s">
        <v>1461</v>
      </c>
      <c r="I89" s="299" t="s">
        <v>1439</v>
      </c>
      <c r="J89" s="299">
        <v>20</v>
      </c>
      <c r="K89" s="313"/>
    </row>
    <row r="90" s="1" customFormat="1" ht="15" customHeight="1">
      <c r="B90" s="324"/>
      <c r="C90" s="299" t="s">
        <v>1462</v>
      </c>
      <c r="D90" s="299"/>
      <c r="E90" s="299"/>
      <c r="F90" s="322" t="s">
        <v>1443</v>
      </c>
      <c r="G90" s="323"/>
      <c r="H90" s="299" t="s">
        <v>1463</v>
      </c>
      <c r="I90" s="299" t="s">
        <v>1439</v>
      </c>
      <c r="J90" s="299">
        <v>50</v>
      </c>
      <c r="K90" s="313"/>
    </row>
    <row r="91" s="1" customFormat="1" ht="15" customHeight="1">
      <c r="B91" s="324"/>
      <c r="C91" s="299" t="s">
        <v>1464</v>
      </c>
      <c r="D91" s="299"/>
      <c r="E91" s="299"/>
      <c r="F91" s="322" t="s">
        <v>1443</v>
      </c>
      <c r="G91" s="323"/>
      <c r="H91" s="299" t="s">
        <v>1464</v>
      </c>
      <c r="I91" s="299" t="s">
        <v>1439</v>
      </c>
      <c r="J91" s="299">
        <v>50</v>
      </c>
      <c r="K91" s="313"/>
    </row>
    <row r="92" s="1" customFormat="1" ht="15" customHeight="1">
      <c r="B92" s="324"/>
      <c r="C92" s="299" t="s">
        <v>1465</v>
      </c>
      <c r="D92" s="299"/>
      <c r="E92" s="299"/>
      <c r="F92" s="322" t="s">
        <v>1443</v>
      </c>
      <c r="G92" s="323"/>
      <c r="H92" s="299" t="s">
        <v>1466</v>
      </c>
      <c r="I92" s="299" t="s">
        <v>1439</v>
      </c>
      <c r="J92" s="299">
        <v>255</v>
      </c>
      <c r="K92" s="313"/>
    </row>
    <row r="93" s="1" customFormat="1" ht="15" customHeight="1">
      <c r="B93" s="324"/>
      <c r="C93" s="299" t="s">
        <v>1467</v>
      </c>
      <c r="D93" s="299"/>
      <c r="E93" s="299"/>
      <c r="F93" s="322" t="s">
        <v>1437</v>
      </c>
      <c r="G93" s="323"/>
      <c r="H93" s="299" t="s">
        <v>1468</v>
      </c>
      <c r="I93" s="299" t="s">
        <v>1469</v>
      </c>
      <c r="J93" s="299"/>
      <c r="K93" s="313"/>
    </row>
    <row r="94" s="1" customFormat="1" ht="15" customHeight="1">
      <c r="B94" s="324"/>
      <c r="C94" s="299" t="s">
        <v>1470</v>
      </c>
      <c r="D94" s="299"/>
      <c r="E94" s="299"/>
      <c r="F94" s="322" t="s">
        <v>1437</v>
      </c>
      <c r="G94" s="323"/>
      <c r="H94" s="299" t="s">
        <v>1471</v>
      </c>
      <c r="I94" s="299" t="s">
        <v>1472</v>
      </c>
      <c r="J94" s="299"/>
      <c r="K94" s="313"/>
    </row>
    <row r="95" s="1" customFormat="1" ht="15" customHeight="1">
      <c r="B95" s="324"/>
      <c r="C95" s="299" t="s">
        <v>1473</v>
      </c>
      <c r="D95" s="299"/>
      <c r="E95" s="299"/>
      <c r="F95" s="322" t="s">
        <v>1437</v>
      </c>
      <c r="G95" s="323"/>
      <c r="H95" s="299" t="s">
        <v>1473</v>
      </c>
      <c r="I95" s="299" t="s">
        <v>1472</v>
      </c>
      <c r="J95" s="299"/>
      <c r="K95" s="313"/>
    </row>
    <row r="96" s="1" customFormat="1" ht="15" customHeight="1">
      <c r="B96" s="324"/>
      <c r="C96" s="299" t="s">
        <v>38</v>
      </c>
      <c r="D96" s="299"/>
      <c r="E96" s="299"/>
      <c r="F96" s="322" t="s">
        <v>1437</v>
      </c>
      <c r="G96" s="323"/>
      <c r="H96" s="299" t="s">
        <v>1474</v>
      </c>
      <c r="I96" s="299" t="s">
        <v>1472</v>
      </c>
      <c r="J96" s="299"/>
      <c r="K96" s="313"/>
    </row>
    <row r="97" s="1" customFormat="1" ht="15" customHeight="1">
      <c r="B97" s="324"/>
      <c r="C97" s="299" t="s">
        <v>48</v>
      </c>
      <c r="D97" s="299"/>
      <c r="E97" s="299"/>
      <c r="F97" s="322" t="s">
        <v>1437</v>
      </c>
      <c r="G97" s="323"/>
      <c r="H97" s="299" t="s">
        <v>1475</v>
      </c>
      <c r="I97" s="299" t="s">
        <v>1472</v>
      </c>
      <c r="J97" s="299"/>
      <c r="K97" s="313"/>
    </row>
    <row r="98" s="1" customFormat="1" ht="15" customHeight="1">
      <c r="B98" s="327"/>
      <c r="C98" s="328"/>
      <c r="D98" s="328"/>
      <c r="E98" s="328"/>
      <c r="F98" s="328"/>
      <c r="G98" s="328"/>
      <c r="H98" s="328"/>
      <c r="I98" s="328"/>
      <c r="J98" s="328"/>
      <c r="K98" s="329"/>
    </row>
    <row r="99" s="1" customFormat="1" ht="18.75" customHeight="1">
      <c r="B99" s="330"/>
      <c r="C99" s="331"/>
      <c r="D99" s="331"/>
      <c r="E99" s="331"/>
      <c r="F99" s="331"/>
      <c r="G99" s="331"/>
      <c r="H99" s="331"/>
      <c r="I99" s="331"/>
      <c r="J99" s="331"/>
      <c r="K99" s="330"/>
    </row>
    <row r="100" s="1" customFormat="1" ht="18.75" customHeight="1">
      <c r="B100" s="307"/>
      <c r="C100" s="307"/>
      <c r="D100" s="307"/>
      <c r="E100" s="307"/>
      <c r="F100" s="307"/>
      <c r="G100" s="307"/>
      <c r="H100" s="307"/>
      <c r="I100" s="307"/>
      <c r="J100" s="307"/>
      <c r="K100" s="307"/>
    </row>
    <row r="101" s="1" customFormat="1" ht="7.5" customHeight="1">
      <c r="B101" s="308"/>
      <c r="C101" s="309"/>
      <c r="D101" s="309"/>
      <c r="E101" s="309"/>
      <c r="F101" s="309"/>
      <c r="G101" s="309"/>
      <c r="H101" s="309"/>
      <c r="I101" s="309"/>
      <c r="J101" s="309"/>
      <c r="K101" s="310"/>
    </row>
    <row r="102" s="1" customFormat="1" ht="45" customHeight="1">
      <c r="B102" s="311"/>
      <c r="C102" s="312" t="s">
        <v>1476</v>
      </c>
      <c r="D102" s="312"/>
      <c r="E102" s="312"/>
      <c r="F102" s="312"/>
      <c r="G102" s="312"/>
      <c r="H102" s="312"/>
      <c r="I102" s="312"/>
      <c r="J102" s="312"/>
      <c r="K102" s="313"/>
    </row>
    <row r="103" s="1" customFormat="1" ht="17.25" customHeight="1">
      <c r="B103" s="311"/>
      <c r="C103" s="314" t="s">
        <v>1431</v>
      </c>
      <c r="D103" s="314"/>
      <c r="E103" s="314"/>
      <c r="F103" s="314" t="s">
        <v>1432</v>
      </c>
      <c r="G103" s="315"/>
      <c r="H103" s="314" t="s">
        <v>54</v>
      </c>
      <c r="I103" s="314" t="s">
        <v>57</v>
      </c>
      <c r="J103" s="314" t="s">
        <v>1433</v>
      </c>
      <c r="K103" s="313"/>
    </row>
    <row r="104" s="1" customFormat="1" ht="17.25" customHeight="1">
      <c r="B104" s="311"/>
      <c r="C104" s="316" t="s">
        <v>1434</v>
      </c>
      <c r="D104" s="316"/>
      <c r="E104" s="316"/>
      <c r="F104" s="317" t="s">
        <v>1435</v>
      </c>
      <c r="G104" s="318"/>
      <c r="H104" s="316"/>
      <c r="I104" s="316"/>
      <c r="J104" s="316" t="s">
        <v>1436</v>
      </c>
      <c r="K104" s="313"/>
    </row>
    <row r="105" s="1" customFormat="1" ht="5.25" customHeight="1">
      <c r="B105" s="311"/>
      <c r="C105" s="314"/>
      <c r="D105" s="314"/>
      <c r="E105" s="314"/>
      <c r="F105" s="314"/>
      <c r="G105" s="332"/>
      <c r="H105" s="314"/>
      <c r="I105" s="314"/>
      <c r="J105" s="314"/>
      <c r="K105" s="313"/>
    </row>
    <row r="106" s="1" customFormat="1" ht="15" customHeight="1">
      <c r="B106" s="311"/>
      <c r="C106" s="299" t="s">
        <v>53</v>
      </c>
      <c r="D106" s="321"/>
      <c r="E106" s="321"/>
      <c r="F106" s="322" t="s">
        <v>1437</v>
      </c>
      <c r="G106" s="299"/>
      <c r="H106" s="299" t="s">
        <v>1477</v>
      </c>
      <c r="I106" s="299" t="s">
        <v>1439</v>
      </c>
      <c r="J106" s="299">
        <v>20</v>
      </c>
      <c r="K106" s="313"/>
    </row>
    <row r="107" s="1" customFormat="1" ht="15" customHeight="1">
      <c r="B107" s="311"/>
      <c r="C107" s="299" t="s">
        <v>1440</v>
      </c>
      <c r="D107" s="299"/>
      <c r="E107" s="299"/>
      <c r="F107" s="322" t="s">
        <v>1437</v>
      </c>
      <c r="G107" s="299"/>
      <c r="H107" s="299" t="s">
        <v>1477</v>
      </c>
      <c r="I107" s="299" t="s">
        <v>1439</v>
      </c>
      <c r="J107" s="299">
        <v>120</v>
      </c>
      <c r="K107" s="313"/>
    </row>
    <row r="108" s="1" customFormat="1" ht="15" customHeight="1">
      <c r="B108" s="324"/>
      <c r="C108" s="299" t="s">
        <v>1442</v>
      </c>
      <c r="D108" s="299"/>
      <c r="E108" s="299"/>
      <c r="F108" s="322" t="s">
        <v>1443</v>
      </c>
      <c r="G108" s="299"/>
      <c r="H108" s="299" t="s">
        <v>1477</v>
      </c>
      <c r="I108" s="299" t="s">
        <v>1439</v>
      </c>
      <c r="J108" s="299">
        <v>50</v>
      </c>
      <c r="K108" s="313"/>
    </row>
    <row r="109" s="1" customFormat="1" ht="15" customHeight="1">
      <c r="B109" s="324"/>
      <c r="C109" s="299" t="s">
        <v>1445</v>
      </c>
      <c r="D109" s="299"/>
      <c r="E109" s="299"/>
      <c r="F109" s="322" t="s">
        <v>1437</v>
      </c>
      <c r="G109" s="299"/>
      <c r="H109" s="299" t="s">
        <v>1477</v>
      </c>
      <c r="I109" s="299" t="s">
        <v>1447</v>
      </c>
      <c r="J109" s="299"/>
      <c r="K109" s="313"/>
    </row>
    <row r="110" s="1" customFormat="1" ht="15" customHeight="1">
      <c r="B110" s="324"/>
      <c r="C110" s="299" t="s">
        <v>1456</v>
      </c>
      <c r="D110" s="299"/>
      <c r="E110" s="299"/>
      <c r="F110" s="322" t="s">
        <v>1443</v>
      </c>
      <c r="G110" s="299"/>
      <c r="H110" s="299" t="s">
        <v>1477</v>
      </c>
      <c r="I110" s="299" t="s">
        <v>1439</v>
      </c>
      <c r="J110" s="299">
        <v>50</v>
      </c>
      <c r="K110" s="313"/>
    </row>
    <row r="111" s="1" customFormat="1" ht="15" customHeight="1">
      <c r="B111" s="324"/>
      <c r="C111" s="299" t="s">
        <v>1464</v>
      </c>
      <c r="D111" s="299"/>
      <c r="E111" s="299"/>
      <c r="F111" s="322" t="s">
        <v>1443</v>
      </c>
      <c r="G111" s="299"/>
      <c r="H111" s="299" t="s">
        <v>1477</v>
      </c>
      <c r="I111" s="299" t="s">
        <v>1439</v>
      </c>
      <c r="J111" s="299">
        <v>50</v>
      </c>
      <c r="K111" s="313"/>
    </row>
    <row r="112" s="1" customFormat="1" ht="15" customHeight="1">
      <c r="B112" s="324"/>
      <c r="C112" s="299" t="s">
        <v>1462</v>
      </c>
      <c r="D112" s="299"/>
      <c r="E112" s="299"/>
      <c r="F112" s="322" t="s">
        <v>1443</v>
      </c>
      <c r="G112" s="299"/>
      <c r="H112" s="299" t="s">
        <v>1477</v>
      </c>
      <c r="I112" s="299" t="s">
        <v>1439</v>
      </c>
      <c r="J112" s="299">
        <v>50</v>
      </c>
      <c r="K112" s="313"/>
    </row>
    <row r="113" s="1" customFormat="1" ht="15" customHeight="1">
      <c r="B113" s="324"/>
      <c r="C113" s="299" t="s">
        <v>53</v>
      </c>
      <c r="D113" s="299"/>
      <c r="E113" s="299"/>
      <c r="F113" s="322" t="s">
        <v>1437</v>
      </c>
      <c r="G113" s="299"/>
      <c r="H113" s="299" t="s">
        <v>1478</v>
      </c>
      <c r="I113" s="299" t="s">
        <v>1439</v>
      </c>
      <c r="J113" s="299">
        <v>20</v>
      </c>
      <c r="K113" s="313"/>
    </row>
    <row r="114" s="1" customFormat="1" ht="15" customHeight="1">
      <c r="B114" s="324"/>
      <c r="C114" s="299" t="s">
        <v>1479</v>
      </c>
      <c r="D114" s="299"/>
      <c r="E114" s="299"/>
      <c r="F114" s="322" t="s">
        <v>1437</v>
      </c>
      <c r="G114" s="299"/>
      <c r="H114" s="299" t="s">
        <v>1480</v>
      </c>
      <c r="I114" s="299" t="s">
        <v>1439</v>
      </c>
      <c r="J114" s="299">
        <v>120</v>
      </c>
      <c r="K114" s="313"/>
    </row>
    <row r="115" s="1" customFormat="1" ht="15" customHeight="1">
      <c r="B115" s="324"/>
      <c r="C115" s="299" t="s">
        <v>38</v>
      </c>
      <c r="D115" s="299"/>
      <c r="E115" s="299"/>
      <c r="F115" s="322" t="s">
        <v>1437</v>
      </c>
      <c r="G115" s="299"/>
      <c r="H115" s="299" t="s">
        <v>1481</v>
      </c>
      <c r="I115" s="299" t="s">
        <v>1472</v>
      </c>
      <c r="J115" s="299"/>
      <c r="K115" s="313"/>
    </row>
    <row r="116" s="1" customFormat="1" ht="15" customHeight="1">
      <c r="B116" s="324"/>
      <c r="C116" s="299" t="s">
        <v>48</v>
      </c>
      <c r="D116" s="299"/>
      <c r="E116" s="299"/>
      <c r="F116" s="322" t="s">
        <v>1437</v>
      </c>
      <c r="G116" s="299"/>
      <c r="H116" s="299" t="s">
        <v>1482</v>
      </c>
      <c r="I116" s="299" t="s">
        <v>1472</v>
      </c>
      <c r="J116" s="299"/>
      <c r="K116" s="313"/>
    </row>
    <row r="117" s="1" customFormat="1" ht="15" customHeight="1">
      <c r="B117" s="324"/>
      <c r="C117" s="299" t="s">
        <v>57</v>
      </c>
      <c r="D117" s="299"/>
      <c r="E117" s="299"/>
      <c r="F117" s="322" t="s">
        <v>1437</v>
      </c>
      <c r="G117" s="299"/>
      <c r="H117" s="299" t="s">
        <v>1483</v>
      </c>
      <c r="I117" s="299" t="s">
        <v>1484</v>
      </c>
      <c r="J117" s="299"/>
      <c r="K117" s="313"/>
    </row>
    <row r="118" s="1" customFormat="1" ht="15" customHeight="1">
      <c r="B118" s="327"/>
      <c r="C118" s="333"/>
      <c r="D118" s="333"/>
      <c r="E118" s="333"/>
      <c r="F118" s="333"/>
      <c r="G118" s="333"/>
      <c r="H118" s="333"/>
      <c r="I118" s="333"/>
      <c r="J118" s="333"/>
      <c r="K118" s="329"/>
    </row>
    <row r="119" s="1" customFormat="1" ht="18.75" customHeight="1">
      <c r="B119" s="334"/>
      <c r="C119" s="335"/>
      <c r="D119" s="335"/>
      <c r="E119" s="335"/>
      <c r="F119" s="336"/>
      <c r="G119" s="335"/>
      <c r="H119" s="335"/>
      <c r="I119" s="335"/>
      <c r="J119" s="335"/>
      <c r="K119" s="334"/>
    </row>
    <row r="120" s="1" customFormat="1" ht="18.75" customHeight="1">
      <c r="B120" s="307"/>
      <c r="C120" s="307"/>
      <c r="D120" s="307"/>
      <c r="E120" s="307"/>
      <c r="F120" s="307"/>
      <c r="G120" s="307"/>
      <c r="H120" s="307"/>
      <c r="I120" s="307"/>
      <c r="J120" s="307"/>
      <c r="K120" s="307"/>
    </row>
    <row r="121" s="1" customFormat="1" ht="7.5" customHeight="1">
      <c r="B121" s="337"/>
      <c r="C121" s="338"/>
      <c r="D121" s="338"/>
      <c r="E121" s="338"/>
      <c r="F121" s="338"/>
      <c r="G121" s="338"/>
      <c r="H121" s="338"/>
      <c r="I121" s="338"/>
      <c r="J121" s="338"/>
      <c r="K121" s="339"/>
    </row>
    <row r="122" s="1" customFormat="1" ht="45" customHeight="1">
      <c r="B122" s="340"/>
      <c r="C122" s="290" t="s">
        <v>1485</v>
      </c>
      <c r="D122" s="290"/>
      <c r="E122" s="290"/>
      <c r="F122" s="290"/>
      <c r="G122" s="290"/>
      <c r="H122" s="290"/>
      <c r="I122" s="290"/>
      <c r="J122" s="290"/>
      <c r="K122" s="341"/>
    </row>
    <row r="123" s="1" customFormat="1" ht="17.25" customHeight="1">
      <c r="B123" s="342"/>
      <c r="C123" s="314" t="s">
        <v>1431</v>
      </c>
      <c r="D123" s="314"/>
      <c r="E123" s="314"/>
      <c r="F123" s="314" t="s">
        <v>1432</v>
      </c>
      <c r="G123" s="315"/>
      <c r="H123" s="314" t="s">
        <v>54</v>
      </c>
      <c r="I123" s="314" t="s">
        <v>57</v>
      </c>
      <c r="J123" s="314" t="s">
        <v>1433</v>
      </c>
      <c r="K123" s="343"/>
    </row>
    <row r="124" s="1" customFormat="1" ht="17.25" customHeight="1">
      <c r="B124" s="342"/>
      <c r="C124" s="316" t="s">
        <v>1434</v>
      </c>
      <c r="D124" s="316"/>
      <c r="E124" s="316"/>
      <c r="F124" s="317" t="s">
        <v>1435</v>
      </c>
      <c r="G124" s="318"/>
      <c r="H124" s="316"/>
      <c r="I124" s="316"/>
      <c r="J124" s="316" t="s">
        <v>1436</v>
      </c>
      <c r="K124" s="343"/>
    </row>
    <row r="125" s="1" customFormat="1" ht="5.25" customHeight="1">
      <c r="B125" s="344"/>
      <c r="C125" s="319"/>
      <c r="D125" s="319"/>
      <c r="E125" s="319"/>
      <c r="F125" s="319"/>
      <c r="G125" s="345"/>
      <c r="H125" s="319"/>
      <c r="I125" s="319"/>
      <c r="J125" s="319"/>
      <c r="K125" s="346"/>
    </row>
    <row r="126" s="1" customFormat="1" ht="15" customHeight="1">
      <c r="B126" s="344"/>
      <c r="C126" s="299" t="s">
        <v>1440</v>
      </c>
      <c r="D126" s="321"/>
      <c r="E126" s="321"/>
      <c r="F126" s="322" t="s">
        <v>1437</v>
      </c>
      <c r="G126" s="299"/>
      <c r="H126" s="299" t="s">
        <v>1477</v>
      </c>
      <c r="I126" s="299" t="s">
        <v>1439</v>
      </c>
      <c r="J126" s="299">
        <v>120</v>
      </c>
      <c r="K126" s="347"/>
    </row>
    <row r="127" s="1" customFormat="1" ht="15" customHeight="1">
      <c r="B127" s="344"/>
      <c r="C127" s="299" t="s">
        <v>1486</v>
      </c>
      <c r="D127" s="299"/>
      <c r="E127" s="299"/>
      <c r="F127" s="322" t="s">
        <v>1437</v>
      </c>
      <c r="G127" s="299"/>
      <c r="H127" s="299" t="s">
        <v>1487</v>
      </c>
      <c r="I127" s="299" t="s">
        <v>1439</v>
      </c>
      <c r="J127" s="299" t="s">
        <v>1488</v>
      </c>
      <c r="K127" s="347"/>
    </row>
    <row r="128" s="1" customFormat="1" ht="15" customHeight="1">
      <c r="B128" s="344"/>
      <c r="C128" s="299" t="s">
        <v>1385</v>
      </c>
      <c r="D128" s="299"/>
      <c r="E128" s="299"/>
      <c r="F128" s="322" t="s">
        <v>1437</v>
      </c>
      <c r="G128" s="299"/>
      <c r="H128" s="299" t="s">
        <v>1489</v>
      </c>
      <c r="I128" s="299" t="s">
        <v>1439</v>
      </c>
      <c r="J128" s="299" t="s">
        <v>1488</v>
      </c>
      <c r="K128" s="347"/>
    </row>
    <row r="129" s="1" customFormat="1" ht="15" customHeight="1">
      <c r="B129" s="344"/>
      <c r="C129" s="299" t="s">
        <v>1448</v>
      </c>
      <c r="D129" s="299"/>
      <c r="E129" s="299"/>
      <c r="F129" s="322" t="s">
        <v>1443</v>
      </c>
      <c r="G129" s="299"/>
      <c r="H129" s="299" t="s">
        <v>1449</v>
      </c>
      <c r="I129" s="299" t="s">
        <v>1439</v>
      </c>
      <c r="J129" s="299">
        <v>15</v>
      </c>
      <c r="K129" s="347"/>
    </row>
    <row r="130" s="1" customFormat="1" ht="15" customHeight="1">
      <c r="B130" s="344"/>
      <c r="C130" s="325" t="s">
        <v>1450</v>
      </c>
      <c r="D130" s="325"/>
      <c r="E130" s="325"/>
      <c r="F130" s="326" t="s">
        <v>1443</v>
      </c>
      <c r="G130" s="325"/>
      <c r="H130" s="325" t="s">
        <v>1451</v>
      </c>
      <c r="I130" s="325" t="s">
        <v>1439</v>
      </c>
      <c r="J130" s="325">
        <v>15</v>
      </c>
      <c r="K130" s="347"/>
    </row>
    <row r="131" s="1" customFormat="1" ht="15" customHeight="1">
      <c r="B131" s="344"/>
      <c r="C131" s="325" t="s">
        <v>1452</v>
      </c>
      <c r="D131" s="325"/>
      <c r="E131" s="325"/>
      <c r="F131" s="326" t="s">
        <v>1443</v>
      </c>
      <c r="G131" s="325"/>
      <c r="H131" s="325" t="s">
        <v>1453</v>
      </c>
      <c r="I131" s="325" t="s">
        <v>1439</v>
      </c>
      <c r="J131" s="325">
        <v>20</v>
      </c>
      <c r="K131" s="347"/>
    </row>
    <row r="132" s="1" customFormat="1" ht="15" customHeight="1">
      <c r="B132" s="344"/>
      <c r="C132" s="325" t="s">
        <v>1454</v>
      </c>
      <c r="D132" s="325"/>
      <c r="E132" s="325"/>
      <c r="F132" s="326" t="s">
        <v>1443</v>
      </c>
      <c r="G132" s="325"/>
      <c r="H132" s="325" t="s">
        <v>1455</v>
      </c>
      <c r="I132" s="325" t="s">
        <v>1439</v>
      </c>
      <c r="J132" s="325">
        <v>20</v>
      </c>
      <c r="K132" s="347"/>
    </row>
    <row r="133" s="1" customFormat="1" ht="15" customHeight="1">
      <c r="B133" s="344"/>
      <c r="C133" s="299" t="s">
        <v>1442</v>
      </c>
      <c r="D133" s="299"/>
      <c r="E133" s="299"/>
      <c r="F133" s="322" t="s">
        <v>1443</v>
      </c>
      <c r="G133" s="299"/>
      <c r="H133" s="299" t="s">
        <v>1477</v>
      </c>
      <c r="I133" s="299" t="s">
        <v>1439</v>
      </c>
      <c r="J133" s="299">
        <v>50</v>
      </c>
      <c r="K133" s="347"/>
    </row>
    <row r="134" s="1" customFormat="1" ht="15" customHeight="1">
      <c r="B134" s="344"/>
      <c r="C134" s="299" t="s">
        <v>1456</v>
      </c>
      <c r="D134" s="299"/>
      <c r="E134" s="299"/>
      <c r="F134" s="322" t="s">
        <v>1443</v>
      </c>
      <c r="G134" s="299"/>
      <c r="H134" s="299" t="s">
        <v>1477</v>
      </c>
      <c r="I134" s="299" t="s">
        <v>1439</v>
      </c>
      <c r="J134" s="299">
        <v>50</v>
      </c>
      <c r="K134" s="347"/>
    </row>
    <row r="135" s="1" customFormat="1" ht="15" customHeight="1">
      <c r="B135" s="344"/>
      <c r="C135" s="299" t="s">
        <v>1462</v>
      </c>
      <c r="D135" s="299"/>
      <c r="E135" s="299"/>
      <c r="F135" s="322" t="s">
        <v>1443</v>
      </c>
      <c r="G135" s="299"/>
      <c r="H135" s="299" t="s">
        <v>1477</v>
      </c>
      <c r="I135" s="299" t="s">
        <v>1439</v>
      </c>
      <c r="J135" s="299">
        <v>50</v>
      </c>
      <c r="K135" s="347"/>
    </row>
    <row r="136" s="1" customFormat="1" ht="15" customHeight="1">
      <c r="B136" s="344"/>
      <c r="C136" s="299" t="s">
        <v>1464</v>
      </c>
      <c r="D136" s="299"/>
      <c r="E136" s="299"/>
      <c r="F136" s="322" t="s">
        <v>1443</v>
      </c>
      <c r="G136" s="299"/>
      <c r="H136" s="299" t="s">
        <v>1477</v>
      </c>
      <c r="I136" s="299" t="s">
        <v>1439</v>
      </c>
      <c r="J136" s="299">
        <v>50</v>
      </c>
      <c r="K136" s="347"/>
    </row>
    <row r="137" s="1" customFormat="1" ht="15" customHeight="1">
      <c r="B137" s="344"/>
      <c r="C137" s="299" t="s">
        <v>1465</v>
      </c>
      <c r="D137" s="299"/>
      <c r="E137" s="299"/>
      <c r="F137" s="322" t="s">
        <v>1443</v>
      </c>
      <c r="G137" s="299"/>
      <c r="H137" s="299" t="s">
        <v>1490</v>
      </c>
      <c r="I137" s="299" t="s">
        <v>1439</v>
      </c>
      <c r="J137" s="299">
        <v>255</v>
      </c>
      <c r="K137" s="347"/>
    </row>
    <row r="138" s="1" customFormat="1" ht="15" customHeight="1">
      <c r="B138" s="344"/>
      <c r="C138" s="299" t="s">
        <v>1467</v>
      </c>
      <c r="D138" s="299"/>
      <c r="E138" s="299"/>
      <c r="F138" s="322" t="s">
        <v>1437</v>
      </c>
      <c r="G138" s="299"/>
      <c r="H138" s="299" t="s">
        <v>1491</v>
      </c>
      <c r="I138" s="299" t="s">
        <v>1469</v>
      </c>
      <c r="J138" s="299"/>
      <c r="K138" s="347"/>
    </row>
    <row r="139" s="1" customFormat="1" ht="15" customHeight="1">
      <c r="B139" s="344"/>
      <c r="C139" s="299" t="s">
        <v>1470</v>
      </c>
      <c r="D139" s="299"/>
      <c r="E139" s="299"/>
      <c r="F139" s="322" t="s">
        <v>1437</v>
      </c>
      <c r="G139" s="299"/>
      <c r="H139" s="299" t="s">
        <v>1492</v>
      </c>
      <c r="I139" s="299" t="s">
        <v>1472</v>
      </c>
      <c r="J139" s="299"/>
      <c r="K139" s="347"/>
    </row>
    <row r="140" s="1" customFormat="1" ht="15" customHeight="1">
      <c r="B140" s="344"/>
      <c r="C140" s="299" t="s">
        <v>1473</v>
      </c>
      <c r="D140" s="299"/>
      <c r="E140" s="299"/>
      <c r="F140" s="322" t="s">
        <v>1437</v>
      </c>
      <c r="G140" s="299"/>
      <c r="H140" s="299" t="s">
        <v>1473</v>
      </c>
      <c r="I140" s="299" t="s">
        <v>1472</v>
      </c>
      <c r="J140" s="299"/>
      <c r="K140" s="347"/>
    </row>
    <row r="141" s="1" customFormat="1" ht="15" customHeight="1">
      <c r="B141" s="344"/>
      <c r="C141" s="299" t="s">
        <v>38</v>
      </c>
      <c r="D141" s="299"/>
      <c r="E141" s="299"/>
      <c r="F141" s="322" t="s">
        <v>1437</v>
      </c>
      <c r="G141" s="299"/>
      <c r="H141" s="299" t="s">
        <v>1493</v>
      </c>
      <c r="I141" s="299" t="s">
        <v>1472</v>
      </c>
      <c r="J141" s="299"/>
      <c r="K141" s="347"/>
    </row>
    <row r="142" s="1" customFormat="1" ht="15" customHeight="1">
      <c r="B142" s="344"/>
      <c r="C142" s="299" t="s">
        <v>1494</v>
      </c>
      <c r="D142" s="299"/>
      <c r="E142" s="299"/>
      <c r="F142" s="322" t="s">
        <v>1437</v>
      </c>
      <c r="G142" s="299"/>
      <c r="H142" s="299" t="s">
        <v>1495</v>
      </c>
      <c r="I142" s="299" t="s">
        <v>1472</v>
      </c>
      <c r="J142" s="299"/>
      <c r="K142" s="347"/>
    </row>
    <row r="143" s="1" customFormat="1" ht="15" customHeight="1">
      <c r="B143" s="348"/>
      <c r="C143" s="349"/>
      <c r="D143" s="349"/>
      <c r="E143" s="349"/>
      <c r="F143" s="349"/>
      <c r="G143" s="349"/>
      <c r="H143" s="349"/>
      <c r="I143" s="349"/>
      <c r="J143" s="349"/>
      <c r="K143" s="350"/>
    </row>
    <row r="144" s="1" customFormat="1" ht="18.75" customHeight="1">
      <c r="B144" s="335"/>
      <c r="C144" s="335"/>
      <c r="D144" s="335"/>
      <c r="E144" s="335"/>
      <c r="F144" s="336"/>
      <c r="G144" s="335"/>
      <c r="H144" s="335"/>
      <c r="I144" s="335"/>
      <c r="J144" s="335"/>
      <c r="K144" s="335"/>
    </row>
    <row r="145" s="1" customFormat="1" ht="18.75" customHeight="1">
      <c r="B145" s="307"/>
      <c r="C145" s="307"/>
      <c r="D145" s="307"/>
      <c r="E145" s="307"/>
      <c r="F145" s="307"/>
      <c r="G145" s="307"/>
      <c r="H145" s="307"/>
      <c r="I145" s="307"/>
      <c r="J145" s="307"/>
      <c r="K145" s="307"/>
    </row>
    <row r="146" s="1" customFormat="1" ht="7.5" customHeight="1">
      <c r="B146" s="308"/>
      <c r="C146" s="309"/>
      <c r="D146" s="309"/>
      <c r="E146" s="309"/>
      <c r="F146" s="309"/>
      <c r="G146" s="309"/>
      <c r="H146" s="309"/>
      <c r="I146" s="309"/>
      <c r="J146" s="309"/>
      <c r="K146" s="310"/>
    </row>
    <row r="147" s="1" customFormat="1" ht="45" customHeight="1">
      <c r="B147" s="311"/>
      <c r="C147" s="312" t="s">
        <v>1496</v>
      </c>
      <c r="D147" s="312"/>
      <c r="E147" s="312"/>
      <c r="F147" s="312"/>
      <c r="G147" s="312"/>
      <c r="H147" s="312"/>
      <c r="I147" s="312"/>
      <c r="J147" s="312"/>
      <c r="K147" s="313"/>
    </row>
    <row r="148" s="1" customFormat="1" ht="17.25" customHeight="1">
      <c r="B148" s="311"/>
      <c r="C148" s="314" t="s">
        <v>1431</v>
      </c>
      <c r="D148" s="314"/>
      <c r="E148" s="314"/>
      <c r="F148" s="314" t="s">
        <v>1432</v>
      </c>
      <c r="G148" s="315"/>
      <c r="H148" s="314" t="s">
        <v>54</v>
      </c>
      <c r="I148" s="314" t="s">
        <v>57</v>
      </c>
      <c r="J148" s="314" t="s">
        <v>1433</v>
      </c>
      <c r="K148" s="313"/>
    </row>
    <row r="149" s="1" customFormat="1" ht="17.25" customHeight="1">
      <c r="B149" s="311"/>
      <c r="C149" s="316" t="s">
        <v>1434</v>
      </c>
      <c r="D149" s="316"/>
      <c r="E149" s="316"/>
      <c r="F149" s="317" t="s">
        <v>1435</v>
      </c>
      <c r="G149" s="318"/>
      <c r="H149" s="316"/>
      <c r="I149" s="316"/>
      <c r="J149" s="316" t="s">
        <v>1436</v>
      </c>
      <c r="K149" s="313"/>
    </row>
    <row r="150" s="1" customFormat="1" ht="5.25" customHeight="1">
      <c r="B150" s="324"/>
      <c r="C150" s="319"/>
      <c r="D150" s="319"/>
      <c r="E150" s="319"/>
      <c r="F150" s="319"/>
      <c r="G150" s="320"/>
      <c r="H150" s="319"/>
      <c r="I150" s="319"/>
      <c r="J150" s="319"/>
      <c r="K150" s="347"/>
    </row>
    <row r="151" s="1" customFormat="1" ht="15" customHeight="1">
      <c r="B151" s="324"/>
      <c r="C151" s="351" t="s">
        <v>1440</v>
      </c>
      <c r="D151" s="299"/>
      <c r="E151" s="299"/>
      <c r="F151" s="352" t="s">
        <v>1437</v>
      </c>
      <c r="G151" s="299"/>
      <c r="H151" s="351" t="s">
        <v>1477</v>
      </c>
      <c r="I151" s="351" t="s">
        <v>1439</v>
      </c>
      <c r="J151" s="351">
        <v>120</v>
      </c>
      <c r="K151" s="347"/>
    </row>
    <row r="152" s="1" customFormat="1" ht="15" customHeight="1">
      <c r="B152" s="324"/>
      <c r="C152" s="351" t="s">
        <v>1486</v>
      </c>
      <c r="D152" s="299"/>
      <c r="E152" s="299"/>
      <c r="F152" s="352" t="s">
        <v>1437</v>
      </c>
      <c r="G152" s="299"/>
      <c r="H152" s="351" t="s">
        <v>1497</v>
      </c>
      <c r="I152" s="351" t="s">
        <v>1439</v>
      </c>
      <c r="J152" s="351" t="s">
        <v>1488</v>
      </c>
      <c r="K152" s="347"/>
    </row>
    <row r="153" s="1" customFormat="1" ht="15" customHeight="1">
      <c r="B153" s="324"/>
      <c r="C153" s="351" t="s">
        <v>1385</v>
      </c>
      <c r="D153" s="299"/>
      <c r="E153" s="299"/>
      <c r="F153" s="352" t="s">
        <v>1437</v>
      </c>
      <c r="G153" s="299"/>
      <c r="H153" s="351" t="s">
        <v>1498</v>
      </c>
      <c r="I153" s="351" t="s">
        <v>1439</v>
      </c>
      <c r="J153" s="351" t="s">
        <v>1488</v>
      </c>
      <c r="K153" s="347"/>
    </row>
    <row r="154" s="1" customFormat="1" ht="15" customHeight="1">
      <c r="B154" s="324"/>
      <c r="C154" s="351" t="s">
        <v>1442</v>
      </c>
      <c r="D154" s="299"/>
      <c r="E154" s="299"/>
      <c r="F154" s="352" t="s">
        <v>1443</v>
      </c>
      <c r="G154" s="299"/>
      <c r="H154" s="351" t="s">
        <v>1477</v>
      </c>
      <c r="I154" s="351" t="s">
        <v>1439</v>
      </c>
      <c r="J154" s="351">
        <v>50</v>
      </c>
      <c r="K154" s="347"/>
    </row>
    <row r="155" s="1" customFormat="1" ht="15" customHeight="1">
      <c r="B155" s="324"/>
      <c r="C155" s="351" t="s">
        <v>1445</v>
      </c>
      <c r="D155" s="299"/>
      <c r="E155" s="299"/>
      <c r="F155" s="352" t="s">
        <v>1437</v>
      </c>
      <c r="G155" s="299"/>
      <c r="H155" s="351" t="s">
        <v>1477</v>
      </c>
      <c r="I155" s="351" t="s">
        <v>1447</v>
      </c>
      <c r="J155" s="351"/>
      <c r="K155" s="347"/>
    </row>
    <row r="156" s="1" customFormat="1" ht="15" customHeight="1">
      <c r="B156" s="324"/>
      <c r="C156" s="351" t="s">
        <v>1456</v>
      </c>
      <c r="D156" s="299"/>
      <c r="E156" s="299"/>
      <c r="F156" s="352" t="s">
        <v>1443</v>
      </c>
      <c r="G156" s="299"/>
      <c r="H156" s="351" t="s">
        <v>1477</v>
      </c>
      <c r="I156" s="351" t="s">
        <v>1439</v>
      </c>
      <c r="J156" s="351">
        <v>50</v>
      </c>
      <c r="K156" s="347"/>
    </row>
    <row r="157" s="1" customFormat="1" ht="15" customHeight="1">
      <c r="B157" s="324"/>
      <c r="C157" s="351" t="s">
        <v>1464</v>
      </c>
      <c r="D157" s="299"/>
      <c r="E157" s="299"/>
      <c r="F157" s="352" t="s">
        <v>1443</v>
      </c>
      <c r="G157" s="299"/>
      <c r="H157" s="351" t="s">
        <v>1477</v>
      </c>
      <c r="I157" s="351" t="s">
        <v>1439</v>
      </c>
      <c r="J157" s="351">
        <v>50</v>
      </c>
      <c r="K157" s="347"/>
    </row>
    <row r="158" s="1" customFormat="1" ht="15" customHeight="1">
      <c r="B158" s="324"/>
      <c r="C158" s="351" t="s">
        <v>1462</v>
      </c>
      <c r="D158" s="299"/>
      <c r="E158" s="299"/>
      <c r="F158" s="352" t="s">
        <v>1443</v>
      </c>
      <c r="G158" s="299"/>
      <c r="H158" s="351" t="s">
        <v>1477</v>
      </c>
      <c r="I158" s="351" t="s">
        <v>1439</v>
      </c>
      <c r="J158" s="351">
        <v>50</v>
      </c>
      <c r="K158" s="347"/>
    </row>
    <row r="159" s="1" customFormat="1" ht="15" customHeight="1">
      <c r="B159" s="324"/>
      <c r="C159" s="351" t="s">
        <v>92</v>
      </c>
      <c r="D159" s="299"/>
      <c r="E159" s="299"/>
      <c r="F159" s="352" t="s">
        <v>1437</v>
      </c>
      <c r="G159" s="299"/>
      <c r="H159" s="351" t="s">
        <v>1499</v>
      </c>
      <c r="I159" s="351" t="s">
        <v>1439</v>
      </c>
      <c r="J159" s="351" t="s">
        <v>1500</v>
      </c>
      <c r="K159" s="347"/>
    </row>
    <row r="160" s="1" customFormat="1" ht="15" customHeight="1">
      <c r="B160" s="324"/>
      <c r="C160" s="351" t="s">
        <v>1501</v>
      </c>
      <c r="D160" s="299"/>
      <c r="E160" s="299"/>
      <c r="F160" s="352" t="s">
        <v>1437</v>
      </c>
      <c r="G160" s="299"/>
      <c r="H160" s="351" t="s">
        <v>1502</v>
      </c>
      <c r="I160" s="351" t="s">
        <v>1472</v>
      </c>
      <c r="J160" s="351"/>
      <c r="K160" s="347"/>
    </row>
    <row r="161" s="1" customFormat="1" ht="15" customHeight="1">
      <c r="B161" s="353"/>
      <c r="C161" s="333"/>
      <c r="D161" s="333"/>
      <c r="E161" s="333"/>
      <c r="F161" s="333"/>
      <c r="G161" s="333"/>
      <c r="H161" s="333"/>
      <c r="I161" s="333"/>
      <c r="J161" s="333"/>
      <c r="K161" s="354"/>
    </row>
    <row r="162" s="1" customFormat="1" ht="18.75" customHeight="1">
      <c r="B162" s="335"/>
      <c r="C162" s="345"/>
      <c r="D162" s="345"/>
      <c r="E162" s="345"/>
      <c r="F162" s="355"/>
      <c r="G162" s="345"/>
      <c r="H162" s="345"/>
      <c r="I162" s="345"/>
      <c r="J162" s="345"/>
      <c r="K162" s="335"/>
    </row>
    <row r="163" s="1" customFormat="1" ht="18.75" customHeight="1">
      <c r="B163" s="307"/>
      <c r="C163" s="307"/>
      <c r="D163" s="307"/>
      <c r="E163" s="307"/>
      <c r="F163" s="307"/>
      <c r="G163" s="307"/>
      <c r="H163" s="307"/>
      <c r="I163" s="307"/>
      <c r="J163" s="307"/>
      <c r="K163" s="307"/>
    </row>
    <row r="164" s="1" customFormat="1" ht="7.5" customHeight="1">
      <c r="B164" s="286"/>
      <c r="C164" s="287"/>
      <c r="D164" s="287"/>
      <c r="E164" s="287"/>
      <c r="F164" s="287"/>
      <c r="G164" s="287"/>
      <c r="H164" s="287"/>
      <c r="I164" s="287"/>
      <c r="J164" s="287"/>
      <c r="K164" s="288"/>
    </row>
    <row r="165" s="1" customFormat="1" ht="45" customHeight="1">
      <c r="B165" s="289"/>
      <c r="C165" s="290" t="s">
        <v>1503</v>
      </c>
      <c r="D165" s="290"/>
      <c r="E165" s="290"/>
      <c r="F165" s="290"/>
      <c r="G165" s="290"/>
      <c r="H165" s="290"/>
      <c r="I165" s="290"/>
      <c r="J165" s="290"/>
      <c r="K165" s="291"/>
    </row>
    <row r="166" s="1" customFormat="1" ht="17.25" customHeight="1">
      <c r="B166" s="289"/>
      <c r="C166" s="314" t="s">
        <v>1431</v>
      </c>
      <c r="D166" s="314"/>
      <c r="E166" s="314"/>
      <c r="F166" s="314" t="s">
        <v>1432</v>
      </c>
      <c r="G166" s="356"/>
      <c r="H166" s="357" t="s">
        <v>54</v>
      </c>
      <c r="I166" s="357" t="s">
        <v>57</v>
      </c>
      <c r="J166" s="314" t="s">
        <v>1433</v>
      </c>
      <c r="K166" s="291"/>
    </row>
    <row r="167" s="1" customFormat="1" ht="17.25" customHeight="1">
      <c r="B167" s="292"/>
      <c r="C167" s="316" t="s">
        <v>1434</v>
      </c>
      <c r="D167" s="316"/>
      <c r="E167" s="316"/>
      <c r="F167" s="317" t="s">
        <v>1435</v>
      </c>
      <c r="G167" s="358"/>
      <c r="H167" s="359"/>
      <c r="I167" s="359"/>
      <c r="J167" s="316" t="s">
        <v>1436</v>
      </c>
      <c r="K167" s="294"/>
    </row>
    <row r="168" s="1" customFormat="1" ht="5.25" customHeight="1">
      <c r="B168" s="324"/>
      <c r="C168" s="319"/>
      <c r="D168" s="319"/>
      <c r="E168" s="319"/>
      <c r="F168" s="319"/>
      <c r="G168" s="320"/>
      <c r="H168" s="319"/>
      <c r="I168" s="319"/>
      <c r="J168" s="319"/>
      <c r="K168" s="347"/>
    </row>
    <row r="169" s="1" customFormat="1" ht="15" customHeight="1">
      <c r="B169" s="324"/>
      <c r="C169" s="299" t="s">
        <v>1440</v>
      </c>
      <c r="D169" s="299"/>
      <c r="E169" s="299"/>
      <c r="F169" s="322" t="s">
        <v>1437</v>
      </c>
      <c r="G169" s="299"/>
      <c r="H169" s="299" t="s">
        <v>1477</v>
      </c>
      <c r="I169" s="299" t="s">
        <v>1439</v>
      </c>
      <c r="J169" s="299">
        <v>120</v>
      </c>
      <c r="K169" s="347"/>
    </row>
    <row r="170" s="1" customFormat="1" ht="15" customHeight="1">
      <c r="B170" s="324"/>
      <c r="C170" s="299" t="s">
        <v>1486</v>
      </c>
      <c r="D170" s="299"/>
      <c r="E170" s="299"/>
      <c r="F170" s="322" t="s">
        <v>1437</v>
      </c>
      <c r="G170" s="299"/>
      <c r="H170" s="299" t="s">
        <v>1487</v>
      </c>
      <c r="I170" s="299" t="s">
        <v>1439</v>
      </c>
      <c r="J170" s="299" t="s">
        <v>1488</v>
      </c>
      <c r="K170" s="347"/>
    </row>
    <row r="171" s="1" customFormat="1" ht="15" customHeight="1">
      <c r="B171" s="324"/>
      <c r="C171" s="299" t="s">
        <v>1385</v>
      </c>
      <c r="D171" s="299"/>
      <c r="E171" s="299"/>
      <c r="F171" s="322" t="s">
        <v>1437</v>
      </c>
      <c r="G171" s="299"/>
      <c r="H171" s="299" t="s">
        <v>1504</v>
      </c>
      <c r="I171" s="299" t="s">
        <v>1439</v>
      </c>
      <c r="J171" s="299" t="s">
        <v>1488</v>
      </c>
      <c r="K171" s="347"/>
    </row>
    <row r="172" s="1" customFormat="1" ht="15" customHeight="1">
      <c r="B172" s="324"/>
      <c r="C172" s="299" t="s">
        <v>1442</v>
      </c>
      <c r="D172" s="299"/>
      <c r="E172" s="299"/>
      <c r="F172" s="322" t="s">
        <v>1443</v>
      </c>
      <c r="G172" s="299"/>
      <c r="H172" s="299" t="s">
        <v>1504</v>
      </c>
      <c r="I172" s="299" t="s">
        <v>1439</v>
      </c>
      <c r="J172" s="299">
        <v>50</v>
      </c>
      <c r="K172" s="347"/>
    </row>
    <row r="173" s="1" customFormat="1" ht="15" customHeight="1">
      <c r="B173" s="324"/>
      <c r="C173" s="299" t="s">
        <v>1445</v>
      </c>
      <c r="D173" s="299"/>
      <c r="E173" s="299"/>
      <c r="F173" s="322" t="s">
        <v>1437</v>
      </c>
      <c r="G173" s="299"/>
      <c r="H173" s="299" t="s">
        <v>1504</v>
      </c>
      <c r="I173" s="299" t="s">
        <v>1447</v>
      </c>
      <c r="J173" s="299"/>
      <c r="K173" s="347"/>
    </row>
    <row r="174" s="1" customFormat="1" ht="15" customHeight="1">
      <c r="B174" s="324"/>
      <c r="C174" s="299" t="s">
        <v>1456</v>
      </c>
      <c r="D174" s="299"/>
      <c r="E174" s="299"/>
      <c r="F174" s="322" t="s">
        <v>1443</v>
      </c>
      <c r="G174" s="299"/>
      <c r="H174" s="299" t="s">
        <v>1504</v>
      </c>
      <c r="I174" s="299" t="s">
        <v>1439</v>
      </c>
      <c r="J174" s="299">
        <v>50</v>
      </c>
      <c r="K174" s="347"/>
    </row>
    <row r="175" s="1" customFormat="1" ht="15" customHeight="1">
      <c r="B175" s="324"/>
      <c r="C175" s="299" t="s">
        <v>1464</v>
      </c>
      <c r="D175" s="299"/>
      <c r="E175" s="299"/>
      <c r="F175" s="322" t="s">
        <v>1443</v>
      </c>
      <c r="G175" s="299"/>
      <c r="H175" s="299" t="s">
        <v>1504</v>
      </c>
      <c r="I175" s="299" t="s">
        <v>1439</v>
      </c>
      <c r="J175" s="299">
        <v>50</v>
      </c>
      <c r="K175" s="347"/>
    </row>
    <row r="176" s="1" customFormat="1" ht="15" customHeight="1">
      <c r="B176" s="324"/>
      <c r="C176" s="299" t="s">
        <v>1462</v>
      </c>
      <c r="D176" s="299"/>
      <c r="E176" s="299"/>
      <c r="F176" s="322" t="s">
        <v>1443</v>
      </c>
      <c r="G176" s="299"/>
      <c r="H176" s="299" t="s">
        <v>1504</v>
      </c>
      <c r="I176" s="299" t="s">
        <v>1439</v>
      </c>
      <c r="J176" s="299">
        <v>50</v>
      </c>
      <c r="K176" s="347"/>
    </row>
    <row r="177" s="1" customFormat="1" ht="15" customHeight="1">
      <c r="B177" s="324"/>
      <c r="C177" s="299" t="s">
        <v>102</v>
      </c>
      <c r="D177" s="299"/>
      <c r="E177" s="299"/>
      <c r="F177" s="322" t="s">
        <v>1437</v>
      </c>
      <c r="G177" s="299"/>
      <c r="H177" s="299" t="s">
        <v>1505</v>
      </c>
      <c r="I177" s="299" t="s">
        <v>1506</v>
      </c>
      <c r="J177" s="299"/>
      <c r="K177" s="347"/>
    </row>
    <row r="178" s="1" customFormat="1" ht="15" customHeight="1">
      <c r="B178" s="324"/>
      <c r="C178" s="299" t="s">
        <v>57</v>
      </c>
      <c r="D178" s="299"/>
      <c r="E178" s="299"/>
      <c r="F178" s="322" t="s">
        <v>1437</v>
      </c>
      <c r="G178" s="299"/>
      <c r="H178" s="299" t="s">
        <v>1507</v>
      </c>
      <c r="I178" s="299" t="s">
        <v>1508</v>
      </c>
      <c r="J178" s="299">
        <v>1</v>
      </c>
      <c r="K178" s="347"/>
    </row>
    <row r="179" s="1" customFormat="1" ht="15" customHeight="1">
      <c r="B179" s="324"/>
      <c r="C179" s="299" t="s">
        <v>53</v>
      </c>
      <c r="D179" s="299"/>
      <c r="E179" s="299"/>
      <c r="F179" s="322" t="s">
        <v>1437</v>
      </c>
      <c r="G179" s="299"/>
      <c r="H179" s="299" t="s">
        <v>1509</v>
      </c>
      <c r="I179" s="299" t="s">
        <v>1439</v>
      </c>
      <c r="J179" s="299">
        <v>20</v>
      </c>
      <c r="K179" s="347"/>
    </row>
    <row r="180" s="1" customFormat="1" ht="15" customHeight="1">
      <c r="B180" s="324"/>
      <c r="C180" s="299" t="s">
        <v>54</v>
      </c>
      <c r="D180" s="299"/>
      <c r="E180" s="299"/>
      <c r="F180" s="322" t="s">
        <v>1437</v>
      </c>
      <c r="G180" s="299"/>
      <c r="H180" s="299" t="s">
        <v>1510</v>
      </c>
      <c r="I180" s="299" t="s">
        <v>1439</v>
      </c>
      <c r="J180" s="299">
        <v>255</v>
      </c>
      <c r="K180" s="347"/>
    </row>
    <row r="181" s="1" customFormat="1" ht="15" customHeight="1">
      <c r="B181" s="324"/>
      <c r="C181" s="299" t="s">
        <v>103</v>
      </c>
      <c r="D181" s="299"/>
      <c r="E181" s="299"/>
      <c r="F181" s="322" t="s">
        <v>1437</v>
      </c>
      <c r="G181" s="299"/>
      <c r="H181" s="299" t="s">
        <v>1401</v>
      </c>
      <c r="I181" s="299" t="s">
        <v>1439</v>
      </c>
      <c r="J181" s="299">
        <v>10</v>
      </c>
      <c r="K181" s="347"/>
    </row>
    <row r="182" s="1" customFormat="1" ht="15" customHeight="1">
      <c r="B182" s="324"/>
      <c r="C182" s="299" t="s">
        <v>104</v>
      </c>
      <c r="D182" s="299"/>
      <c r="E182" s="299"/>
      <c r="F182" s="322" t="s">
        <v>1437</v>
      </c>
      <c r="G182" s="299"/>
      <c r="H182" s="299" t="s">
        <v>1511</v>
      </c>
      <c r="I182" s="299" t="s">
        <v>1472</v>
      </c>
      <c r="J182" s="299"/>
      <c r="K182" s="347"/>
    </row>
    <row r="183" s="1" customFormat="1" ht="15" customHeight="1">
      <c r="B183" s="324"/>
      <c r="C183" s="299" t="s">
        <v>1512</v>
      </c>
      <c r="D183" s="299"/>
      <c r="E183" s="299"/>
      <c r="F183" s="322" t="s">
        <v>1437</v>
      </c>
      <c r="G183" s="299"/>
      <c r="H183" s="299" t="s">
        <v>1513</v>
      </c>
      <c r="I183" s="299" t="s">
        <v>1472</v>
      </c>
      <c r="J183" s="299"/>
      <c r="K183" s="347"/>
    </row>
    <row r="184" s="1" customFormat="1" ht="15" customHeight="1">
      <c r="B184" s="324"/>
      <c r="C184" s="299" t="s">
        <v>1501</v>
      </c>
      <c r="D184" s="299"/>
      <c r="E184" s="299"/>
      <c r="F184" s="322" t="s">
        <v>1437</v>
      </c>
      <c r="G184" s="299"/>
      <c r="H184" s="299" t="s">
        <v>1514</v>
      </c>
      <c r="I184" s="299" t="s">
        <v>1472</v>
      </c>
      <c r="J184" s="299"/>
      <c r="K184" s="347"/>
    </row>
    <row r="185" s="1" customFormat="1" ht="15" customHeight="1">
      <c r="B185" s="324"/>
      <c r="C185" s="299" t="s">
        <v>106</v>
      </c>
      <c r="D185" s="299"/>
      <c r="E185" s="299"/>
      <c r="F185" s="322" t="s">
        <v>1443</v>
      </c>
      <c r="G185" s="299"/>
      <c r="H185" s="299" t="s">
        <v>1515</v>
      </c>
      <c r="I185" s="299" t="s">
        <v>1439</v>
      </c>
      <c r="J185" s="299">
        <v>50</v>
      </c>
      <c r="K185" s="347"/>
    </row>
    <row r="186" s="1" customFormat="1" ht="15" customHeight="1">
      <c r="B186" s="324"/>
      <c r="C186" s="299" t="s">
        <v>1516</v>
      </c>
      <c r="D186" s="299"/>
      <c r="E186" s="299"/>
      <c r="F186" s="322" t="s">
        <v>1443</v>
      </c>
      <c r="G186" s="299"/>
      <c r="H186" s="299" t="s">
        <v>1517</v>
      </c>
      <c r="I186" s="299" t="s">
        <v>1518</v>
      </c>
      <c r="J186" s="299"/>
      <c r="K186" s="347"/>
    </row>
    <row r="187" s="1" customFormat="1" ht="15" customHeight="1">
      <c r="B187" s="324"/>
      <c r="C187" s="299" t="s">
        <v>1519</v>
      </c>
      <c r="D187" s="299"/>
      <c r="E187" s="299"/>
      <c r="F187" s="322" t="s">
        <v>1443</v>
      </c>
      <c r="G187" s="299"/>
      <c r="H187" s="299" t="s">
        <v>1520</v>
      </c>
      <c r="I187" s="299" t="s">
        <v>1518</v>
      </c>
      <c r="J187" s="299"/>
      <c r="K187" s="347"/>
    </row>
    <row r="188" s="1" customFormat="1" ht="15" customHeight="1">
      <c r="B188" s="324"/>
      <c r="C188" s="299" t="s">
        <v>1521</v>
      </c>
      <c r="D188" s="299"/>
      <c r="E188" s="299"/>
      <c r="F188" s="322" t="s">
        <v>1443</v>
      </c>
      <c r="G188" s="299"/>
      <c r="H188" s="299" t="s">
        <v>1522</v>
      </c>
      <c r="I188" s="299" t="s">
        <v>1518</v>
      </c>
      <c r="J188" s="299"/>
      <c r="K188" s="347"/>
    </row>
    <row r="189" s="1" customFormat="1" ht="15" customHeight="1">
      <c r="B189" s="324"/>
      <c r="C189" s="360" t="s">
        <v>1523</v>
      </c>
      <c r="D189" s="299"/>
      <c r="E189" s="299"/>
      <c r="F189" s="322" t="s">
        <v>1443</v>
      </c>
      <c r="G189" s="299"/>
      <c r="H189" s="299" t="s">
        <v>1524</v>
      </c>
      <c r="I189" s="299" t="s">
        <v>1525</v>
      </c>
      <c r="J189" s="361" t="s">
        <v>1526</v>
      </c>
      <c r="K189" s="347"/>
    </row>
    <row r="190" s="1" customFormat="1" ht="15" customHeight="1">
      <c r="B190" s="324"/>
      <c r="C190" s="360" t="s">
        <v>42</v>
      </c>
      <c r="D190" s="299"/>
      <c r="E190" s="299"/>
      <c r="F190" s="322" t="s">
        <v>1437</v>
      </c>
      <c r="G190" s="299"/>
      <c r="H190" s="296" t="s">
        <v>1527</v>
      </c>
      <c r="I190" s="299" t="s">
        <v>1528</v>
      </c>
      <c r="J190" s="299"/>
      <c r="K190" s="347"/>
    </row>
    <row r="191" s="1" customFormat="1" ht="15" customHeight="1">
      <c r="B191" s="324"/>
      <c r="C191" s="360" t="s">
        <v>1529</v>
      </c>
      <c r="D191" s="299"/>
      <c r="E191" s="299"/>
      <c r="F191" s="322" t="s">
        <v>1437</v>
      </c>
      <c r="G191" s="299"/>
      <c r="H191" s="299" t="s">
        <v>1530</v>
      </c>
      <c r="I191" s="299" t="s">
        <v>1472</v>
      </c>
      <c r="J191" s="299"/>
      <c r="K191" s="347"/>
    </row>
    <row r="192" s="1" customFormat="1" ht="15" customHeight="1">
      <c r="B192" s="324"/>
      <c r="C192" s="360" t="s">
        <v>1531</v>
      </c>
      <c r="D192" s="299"/>
      <c r="E192" s="299"/>
      <c r="F192" s="322" t="s">
        <v>1437</v>
      </c>
      <c r="G192" s="299"/>
      <c r="H192" s="299" t="s">
        <v>1532</v>
      </c>
      <c r="I192" s="299" t="s">
        <v>1472</v>
      </c>
      <c r="J192" s="299"/>
      <c r="K192" s="347"/>
    </row>
    <row r="193" s="1" customFormat="1" ht="15" customHeight="1">
      <c r="B193" s="324"/>
      <c r="C193" s="360" t="s">
        <v>1533</v>
      </c>
      <c r="D193" s="299"/>
      <c r="E193" s="299"/>
      <c r="F193" s="322" t="s">
        <v>1443</v>
      </c>
      <c r="G193" s="299"/>
      <c r="H193" s="299" t="s">
        <v>1534</v>
      </c>
      <c r="I193" s="299" t="s">
        <v>1472</v>
      </c>
      <c r="J193" s="299"/>
      <c r="K193" s="347"/>
    </row>
    <row r="194" s="1" customFormat="1" ht="15" customHeight="1">
      <c r="B194" s="353"/>
      <c r="C194" s="362"/>
      <c r="D194" s="333"/>
      <c r="E194" s="333"/>
      <c r="F194" s="333"/>
      <c r="G194" s="333"/>
      <c r="H194" s="333"/>
      <c r="I194" s="333"/>
      <c r="J194" s="333"/>
      <c r="K194" s="354"/>
    </row>
    <row r="195" s="1" customFormat="1" ht="18.75" customHeight="1">
      <c r="B195" s="335"/>
      <c r="C195" s="345"/>
      <c r="D195" s="345"/>
      <c r="E195" s="345"/>
      <c r="F195" s="355"/>
      <c r="G195" s="345"/>
      <c r="H195" s="345"/>
      <c r="I195" s="345"/>
      <c r="J195" s="345"/>
      <c r="K195" s="335"/>
    </row>
    <row r="196" s="1" customFormat="1" ht="18.75" customHeight="1">
      <c r="B196" s="335"/>
      <c r="C196" s="345"/>
      <c r="D196" s="345"/>
      <c r="E196" s="345"/>
      <c r="F196" s="355"/>
      <c r="G196" s="345"/>
      <c r="H196" s="345"/>
      <c r="I196" s="345"/>
      <c r="J196" s="345"/>
      <c r="K196" s="335"/>
    </row>
    <row r="197" s="1" customFormat="1" ht="18.75" customHeight="1">
      <c r="B197" s="307"/>
      <c r="C197" s="307"/>
      <c r="D197" s="307"/>
      <c r="E197" s="307"/>
      <c r="F197" s="307"/>
      <c r="G197" s="307"/>
      <c r="H197" s="307"/>
      <c r="I197" s="307"/>
      <c r="J197" s="307"/>
      <c r="K197" s="307"/>
    </row>
    <row r="198" s="1" customFormat="1" ht="13.5">
      <c r="B198" s="286"/>
      <c r="C198" s="287"/>
      <c r="D198" s="287"/>
      <c r="E198" s="287"/>
      <c r="F198" s="287"/>
      <c r="G198" s="287"/>
      <c r="H198" s="287"/>
      <c r="I198" s="287"/>
      <c r="J198" s="287"/>
      <c r="K198" s="288"/>
    </row>
    <row r="199" s="1" customFormat="1" ht="21">
      <c r="B199" s="289"/>
      <c r="C199" s="290" t="s">
        <v>1535</v>
      </c>
      <c r="D199" s="290"/>
      <c r="E199" s="290"/>
      <c r="F199" s="290"/>
      <c r="G199" s="290"/>
      <c r="H199" s="290"/>
      <c r="I199" s="290"/>
      <c r="J199" s="290"/>
      <c r="K199" s="291"/>
    </row>
    <row r="200" s="1" customFormat="1" ht="25.5" customHeight="1">
      <c r="B200" s="289"/>
      <c r="C200" s="363" t="s">
        <v>1536</v>
      </c>
      <c r="D200" s="363"/>
      <c r="E200" s="363"/>
      <c r="F200" s="363" t="s">
        <v>1537</v>
      </c>
      <c r="G200" s="364"/>
      <c r="H200" s="363" t="s">
        <v>1538</v>
      </c>
      <c r="I200" s="363"/>
      <c r="J200" s="363"/>
      <c r="K200" s="291"/>
    </row>
    <row r="201" s="1" customFormat="1" ht="5.25" customHeight="1">
      <c r="B201" s="324"/>
      <c r="C201" s="319"/>
      <c r="D201" s="319"/>
      <c r="E201" s="319"/>
      <c r="F201" s="319"/>
      <c r="G201" s="345"/>
      <c r="H201" s="319"/>
      <c r="I201" s="319"/>
      <c r="J201" s="319"/>
      <c r="K201" s="347"/>
    </row>
    <row r="202" s="1" customFormat="1" ht="15" customHeight="1">
      <c r="B202" s="324"/>
      <c r="C202" s="299" t="s">
        <v>1528</v>
      </c>
      <c r="D202" s="299"/>
      <c r="E202" s="299"/>
      <c r="F202" s="322" t="s">
        <v>43</v>
      </c>
      <c r="G202" s="299"/>
      <c r="H202" s="299" t="s">
        <v>1539</v>
      </c>
      <c r="I202" s="299"/>
      <c r="J202" s="299"/>
      <c r="K202" s="347"/>
    </row>
    <row r="203" s="1" customFormat="1" ht="15" customHeight="1">
      <c r="B203" s="324"/>
      <c r="C203" s="299"/>
      <c r="D203" s="299"/>
      <c r="E203" s="299"/>
      <c r="F203" s="322" t="s">
        <v>44</v>
      </c>
      <c r="G203" s="299"/>
      <c r="H203" s="299" t="s">
        <v>1540</v>
      </c>
      <c r="I203" s="299"/>
      <c r="J203" s="299"/>
      <c r="K203" s="347"/>
    </row>
    <row r="204" s="1" customFormat="1" ht="15" customHeight="1">
      <c r="B204" s="324"/>
      <c r="C204" s="299"/>
      <c r="D204" s="299"/>
      <c r="E204" s="299"/>
      <c r="F204" s="322" t="s">
        <v>47</v>
      </c>
      <c r="G204" s="299"/>
      <c r="H204" s="299" t="s">
        <v>1541</v>
      </c>
      <c r="I204" s="299"/>
      <c r="J204" s="299"/>
      <c r="K204" s="347"/>
    </row>
    <row r="205" s="1" customFormat="1" ht="15" customHeight="1">
      <c r="B205" s="324"/>
      <c r="C205" s="299"/>
      <c r="D205" s="299"/>
      <c r="E205" s="299"/>
      <c r="F205" s="322" t="s">
        <v>45</v>
      </c>
      <c r="G205" s="299"/>
      <c r="H205" s="299" t="s">
        <v>1542</v>
      </c>
      <c r="I205" s="299"/>
      <c r="J205" s="299"/>
      <c r="K205" s="347"/>
    </row>
    <row r="206" s="1" customFormat="1" ht="15" customHeight="1">
      <c r="B206" s="324"/>
      <c r="C206" s="299"/>
      <c r="D206" s="299"/>
      <c r="E206" s="299"/>
      <c r="F206" s="322" t="s">
        <v>46</v>
      </c>
      <c r="G206" s="299"/>
      <c r="H206" s="299" t="s">
        <v>1543</v>
      </c>
      <c r="I206" s="299"/>
      <c r="J206" s="299"/>
      <c r="K206" s="347"/>
    </row>
    <row r="207" s="1" customFormat="1" ht="15" customHeight="1">
      <c r="B207" s="324"/>
      <c r="C207" s="299"/>
      <c r="D207" s="299"/>
      <c r="E207" s="299"/>
      <c r="F207" s="322"/>
      <c r="G207" s="299"/>
      <c r="H207" s="299"/>
      <c r="I207" s="299"/>
      <c r="J207" s="299"/>
      <c r="K207" s="347"/>
    </row>
    <row r="208" s="1" customFormat="1" ht="15" customHeight="1">
      <c r="B208" s="324"/>
      <c r="C208" s="299" t="s">
        <v>1484</v>
      </c>
      <c r="D208" s="299"/>
      <c r="E208" s="299"/>
      <c r="F208" s="322" t="s">
        <v>78</v>
      </c>
      <c r="G208" s="299"/>
      <c r="H208" s="299" t="s">
        <v>1544</v>
      </c>
      <c r="I208" s="299"/>
      <c r="J208" s="299"/>
      <c r="K208" s="347"/>
    </row>
    <row r="209" s="1" customFormat="1" ht="15" customHeight="1">
      <c r="B209" s="324"/>
      <c r="C209" s="299"/>
      <c r="D209" s="299"/>
      <c r="E209" s="299"/>
      <c r="F209" s="322" t="s">
        <v>1381</v>
      </c>
      <c r="G209" s="299"/>
      <c r="H209" s="299" t="s">
        <v>1382</v>
      </c>
      <c r="I209" s="299"/>
      <c r="J209" s="299"/>
      <c r="K209" s="347"/>
    </row>
    <row r="210" s="1" customFormat="1" ht="15" customHeight="1">
      <c r="B210" s="324"/>
      <c r="C210" s="299"/>
      <c r="D210" s="299"/>
      <c r="E210" s="299"/>
      <c r="F210" s="322" t="s">
        <v>1379</v>
      </c>
      <c r="G210" s="299"/>
      <c r="H210" s="299" t="s">
        <v>1545</v>
      </c>
      <c r="I210" s="299"/>
      <c r="J210" s="299"/>
      <c r="K210" s="347"/>
    </row>
    <row r="211" s="1" customFormat="1" ht="15" customHeight="1">
      <c r="B211" s="365"/>
      <c r="C211" s="299"/>
      <c r="D211" s="299"/>
      <c r="E211" s="299"/>
      <c r="F211" s="322" t="s">
        <v>1383</v>
      </c>
      <c r="G211" s="360"/>
      <c r="H211" s="351" t="s">
        <v>1384</v>
      </c>
      <c r="I211" s="351"/>
      <c r="J211" s="351"/>
      <c r="K211" s="366"/>
    </row>
    <row r="212" s="1" customFormat="1" ht="15" customHeight="1">
      <c r="B212" s="365"/>
      <c r="C212" s="299"/>
      <c r="D212" s="299"/>
      <c r="E212" s="299"/>
      <c r="F212" s="322" t="s">
        <v>1209</v>
      </c>
      <c r="G212" s="360"/>
      <c r="H212" s="351" t="s">
        <v>153</v>
      </c>
      <c r="I212" s="351"/>
      <c r="J212" s="351"/>
      <c r="K212" s="366"/>
    </row>
    <row r="213" s="1" customFormat="1" ht="15" customHeight="1">
      <c r="B213" s="365"/>
      <c r="C213" s="299"/>
      <c r="D213" s="299"/>
      <c r="E213" s="299"/>
      <c r="F213" s="322"/>
      <c r="G213" s="360"/>
      <c r="H213" s="351"/>
      <c r="I213" s="351"/>
      <c r="J213" s="351"/>
      <c r="K213" s="366"/>
    </row>
    <row r="214" s="1" customFormat="1" ht="15" customHeight="1">
      <c r="B214" s="365"/>
      <c r="C214" s="299" t="s">
        <v>1508</v>
      </c>
      <c r="D214" s="299"/>
      <c r="E214" s="299"/>
      <c r="F214" s="322">
        <v>1</v>
      </c>
      <c r="G214" s="360"/>
      <c r="H214" s="351" t="s">
        <v>1546</v>
      </c>
      <c r="I214" s="351"/>
      <c r="J214" s="351"/>
      <c r="K214" s="366"/>
    </row>
    <row r="215" s="1" customFormat="1" ht="15" customHeight="1">
      <c r="B215" s="365"/>
      <c r="C215" s="299"/>
      <c r="D215" s="299"/>
      <c r="E215" s="299"/>
      <c r="F215" s="322">
        <v>2</v>
      </c>
      <c r="G215" s="360"/>
      <c r="H215" s="351" t="s">
        <v>1547</v>
      </c>
      <c r="I215" s="351"/>
      <c r="J215" s="351"/>
      <c r="K215" s="366"/>
    </row>
    <row r="216" s="1" customFormat="1" ht="15" customHeight="1">
      <c r="B216" s="365"/>
      <c r="C216" s="299"/>
      <c r="D216" s="299"/>
      <c r="E216" s="299"/>
      <c r="F216" s="322">
        <v>3</v>
      </c>
      <c r="G216" s="360"/>
      <c r="H216" s="351" t="s">
        <v>1548</v>
      </c>
      <c r="I216" s="351"/>
      <c r="J216" s="351"/>
      <c r="K216" s="366"/>
    </row>
    <row r="217" s="1" customFormat="1" ht="15" customHeight="1">
      <c r="B217" s="365"/>
      <c r="C217" s="299"/>
      <c r="D217" s="299"/>
      <c r="E217" s="299"/>
      <c r="F217" s="322">
        <v>4</v>
      </c>
      <c r="G217" s="360"/>
      <c r="H217" s="351" t="s">
        <v>1549</v>
      </c>
      <c r="I217" s="351"/>
      <c r="J217" s="351"/>
      <c r="K217" s="366"/>
    </row>
    <row r="218" s="1" customFormat="1" ht="12.75" customHeight="1">
      <c r="B218" s="367"/>
      <c r="C218" s="368"/>
      <c r="D218" s="368"/>
      <c r="E218" s="368"/>
      <c r="F218" s="368"/>
      <c r="G218" s="368"/>
      <c r="H218" s="368"/>
      <c r="I218" s="368"/>
      <c r="J218" s="368"/>
      <c r="K218" s="369"/>
    </row>
  </sheetData>
  <sheetProtection autoFilter="0" deleteColumns="0" deleteRows="0" formatCells="0" formatColumns="0" formatRows="0" insertColumns="0" insertHyperlinks="0" insertRows="0" pivotTables="0" sort="0"/>
  <mergeCells count="77">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0:J210"/>
    <mergeCell ref="H211:J211"/>
    <mergeCell ref="H212:J212"/>
    <mergeCell ref="H214:J214"/>
    <mergeCell ref="H215:J215"/>
    <mergeCell ref="H216:J216"/>
    <mergeCell ref="H217:J217"/>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C3:J3"/>
    <mergeCell ref="C4:J4"/>
    <mergeCell ref="C6:J6"/>
    <mergeCell ref="C7:J7"/>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DESKTOP-473U3HR\Michal</dc:creator>
  <cp:lastModifiedBy>DESKTOP-473U3HR\Michal</cp:lastModifiedBy>
  <dcterms:created xsi:type="dcterms:W3CDTF">2023-01-30T16:42:59Z</dcterms:created>
  <dcterms:modified xsi:type="dcterms:W3CDTF">2023-01-30T16:43:05Z</dcterms:modified>
</cp:coreProperties>
</file>