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ÁCE\JaDá\CERGE\VZ Úklid 2026\ZD Final\"/>
    </mc:Choice>
  </mc:AlternateContent>
  <xr:revisionPtr revIDLastSave="0" documentId="13_ncr:1_{1F5F12B4-627D-4AA7-A78F-55810D790E0E}" xr6:coauthVersionLast="47" xr6:coauthVersionMax="47" xr10:uidLastSave="{00000000-0000-0000-0000-000000000000}"/>
  <bookViews>
    <workbookView xWindow="-110" yWindow="-110" windowWidth="25820" windowHeight="15500" xr2:uid="{CA516331-D923-4A7F-A3A2-DD318B454D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G35" i="1" s="1"/>
  <c r="F34" i="1"/>
  <c r="G34" i="1" s="1"/>
  <c r="F33" i="1"/>
  <c r="G33" i="1" s="1"/>
  <c r="F30" i="1"/>
  <c r="G30" i="1" s="1"/>
  <c r="F29" i="1"/>
  <c r="G29" i="1" s="1"/>
  <c r="F23" i="1"/>
  <c r="G23" i="1" s="1"/>
  <c r="F22" i="1"/>
  <c r="G22" i="1" s="1"/>
  <c r="G36" i="1" l="1"/>
  <c r="F36" i="1"/>
  <c r="F21" i="1" l="1"/>
  <c r="G21" i="1" s="1"/>
  <c r="F20" i="1"/>
  <c r="G20" i="1" s="1"/>
  <c r="F19" i="1"/>
  <c r="G19" i="1" s="1"/>
  <c r="F18" i="1"/>
  <c r="G18" i="1" s="1"/>
  <c r="F17" i="1"/>
  <c r="G17" i="1" l="1"/>
  <c r="G38" i="1" s="1"/>
  <c r="G39" i="1" s="1"/>
  <c r="G40" i="1" s="1"/>
  <c r="F25" i="1"/>
</calcChain>
</file>

<file path=xl/sharedStrings.xml><?xml version="1.0" encoding="utf-8"?>
<sst xmlns="http://schemas.openxmlformats.org/spreadsheetml/2006/main" count="57" uniqueCount="45">
  <si>
    <t>ÚČASTNÍK VYPLNÍ POUZE VEŠKERÁ ŽLUTĚ ZABARVENÁ POLE</t>
  </si>
  <si>
    <t>Číslo položky</t>
  </si>
  <si>
    <t>Popis úklidových úkonů a jejich četnosti</t>
  </si>
  <si>
    <t>Rozsah prací</t>
  </si>
  <si>
    <t>Jednotka</t>
  </si>
  <si>
    <t>ks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</si>
  <si>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</si>
  <si>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DPH 21%</t>
  </si>
  <si>
    <t>kpl</t>
  </si>
  <si>
    <t>Zadavatel: Ekonomický ústav AV ČR, v.v.i., Politických vězňů 936/7, Praha 1</t>
  </si>
  <si>
    <t>IČO:</t>
  </si>
  <si>
    <t>Název účastníka:</t>
  </si>
  <si>
    <t>Cena za položku za 1 měsíc (v Kč bez DPH)</t>
  </si>
  <si>
    <t>Cena za položku za celkové období (v Kč bez DPH)</t>
  </si>
  <si>
    <t xml:space="preserve">2 osobní výtahy </t>
  </si>
  <si>
    <t>Nákladní výtah</t>
  </si>
  <si>
    <t>*** Nabídkovou cenu prosím uveďte včetně úklidových a čistících prostředků, pytlů do košů, doplňování hygienických potřeb, úklidových pomůcek, dopravy a dalších nákladů souvisejících s úklidovými požadavky zadavatele. ***</t>
  </si>
  <si>
    <t>Tekuté mýdlo</t>
  </si>
  <si>
    <t>m</t>
  </si>
  <si>
    <t>l</t>
  </si>
  <si>
    <t>Celková nabídková cena v Kč bez DPH (za celé období)</t>
  </si>
  <si>
    <t>Celková nabídková cena v Kč včetně DPH (za celé období)</t>
  </si>
  <si>
    <t xml:space="preserve">Počet měsíců v celém období: </t>
  </si>
  <si>
    <t>(1) bude fakturováno v měsíci, kdy bude provedeno; pro účely VZ počítáno s počtem 16 uklizení</t>
  </si>
  <si>
    <t>(2) bude fakturováno v měsíci, kdy bude provedeno; dle počtu skutečně provedených úklidů; pro potřeby VZ počítáno s frekvencí 1x za měsíc</t>
  </si>
  <si>
    <t>(3) tyto položky budou fakturovány zvlášť dle skutečně dodaného počtu kusů a na základě vysoutěžené jednotkové ceny; uvedené množství je kvantifikovaný odhad pro potřeby VZ</t>
  </si>
  <si>
    <t>Achiv knihovny v suterénu (1)</t>
  </si>
  <si>
    <t>Toaletní papír</t>
  </si>
  <si>
    <t>Jednotková cena za položku (v Kč bez DPH)</t>
  </si>
  <si>
    <t>Jednotková cena za měsíc (v Kč bez DPH)</t>
  </si>
  <si>
    <t>Kancelářské místnosti (87  kanceláří a vrátnice)</t>
  </si>
  <si>
    <t>Výukové a studijní místnosti (17 výukových a studijních místností, 10 reprezentativních místností a knihovna)</t>
  </si>
  <si>
    <t>Komunikační prostory (chodby, schodiště, vstupní hala).</t>
  </si>
  <si>
    <t>Kuchyně (7 míst se 4 myčkami)</t>
  </si>
  <si>
    <t>Mimořádný úklid odpočinkové místnosti pro vědce na 1. patře (2)</t>
  </si>
  <si>
    <t>Cena za položku (v Kč bez DPH)</t>
  </si>
  <si>
    <t>Toalety  (19 míst - 38 toaletních mís, 8 pisoárů, 25 umyvadel, 2 výlevky a 4 sprchy).</t>
  </si>
  <si>
    <t>Veřejná zakázka: Pravidelný úklid Schebkova paláce 2026 - 2030</t>
  </si>
  <si>
    <t xml:space="preserve">Vzorový koš na pořízení hygienických potřeb na 1 měsíc (3) </t>
  </si>
  <si>
    <t>Nabídková cena za měsíc v Kč bez DPH bez úklidu archivu knihovny v suterénu, mimořádného úklidu a hygienických potřeb fakturovaných zvlášť</t>
  </si>
  <si>
    <t>Požadavky na úklid a rozmístění místností jsou definovány v Příloze č. 3 ZD a č. 2 smlouvy Specifikace a standardy úklidu a v Příloze č. 6 ZD a č. 2 smlouvy Plán budovy.</t>
  </si>
  <si>
    <t>Příloha č. 10 ZD a č. 1 smlouvy – Kalkulace nabídkové ceny pro účely hodnocení</t>
  </si>
  <si>
    <t>Skladané papírové ručníky</t>
  </si>
  <si>
    <t>Navýšení garantované hodinové mzdy v Kč pracovníků úklidu nad rámec nejnižší úrovně zaručené mzdy pro 1. skupinu prací</t>
  </si>
  <si>
    <t>Pozn.: navýšení nad 25 Kč bude hodnoceno maximálním počtem bodů dle kritéria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</si>
</sst>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  <numFmt numFmtId="167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charset val="238"/>
    </font>
    <font>
      <b/>
      <sz val="12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164" fontId="2" fillId="0" borderId="0" xfId="1" applyFont="1" applyFill="1"/>
    <xf numFmtId="0" fontId="5" fillId="0" borderId="0" xfId="0" applyFont="1"/>
    <xf numFmtId="2" fontId="6" fillId="0" borderId="0" xfId="0" applyNumberFormat="1" applyFont="1" applyAlignment="1">
      <alignment horizontal="right" indent="1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2" fontId="3" fillId="2" borderId="1" xfId="0" applyNumberFormat="1" applyFont="1" applyFill="1" applyBorder="1" applyAlignment="1" applyProtection="1">
      <alignment horizontal="left" indent="1"/>
      <protection locked="0"/>
    </xf>
    <xf numFmtId="49" fontId="3" fillId="3" borderId="1" xfId="0" applyNumberFormat="1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  <xf numFmtId="164" fontId="3" fillId="3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3" fillId="0" borderId="5" xfId="0" applyFont="1" applyBorder="1"/>
    <xf numFmtId="0" fontId="7" fillId="0" borderId="6" xfId="0" applyFont="1" applyBorder="1" applyAlignment="1">
      <alignment horizontal="left"/>
    </xf>
    <xf numFmtId="1" fontId="12" fillId="0" borderId="6" xfId="0" applyNumberFormat="1" applyFont="1" applyBorder="1" applyAlignment="1">
      <alignment horizontal="right" indent="1"/>
    </xf>
    <xf numFmtId="0" fontId="7" fillId="0" borderId="6" xfId="0" applyFont="1" applyBorder="1"/>
    <xf numFmtId="2" fontId="3" fillId="0" borderId="6" xfId="0" applyNumberFormat="1" applyFont="1" applyBorder="1" applyAlignment="1">
      <alignment horizontal="right" indent="1"/>
    </xf>
    <xf numFmtId="0" fontId="14" fillId="0" borderId="0" xfId="0" applyFont="1" applyAlignment="1">
      <alignment horizontal="left" vertical="top" wrapText="1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1" applyNumberFormat="1" applyFont="1" applyBorder="1" applyAlignment="1">
      <alignment horizontal="right" vertical="center" wrapText="1"/>
    </xf>
    <xf numFmtId="49" fontId="0" fillId="0" borderId="0" xfId="0" applyNumberFormat="1" applyAlignment="1">
      <alignment vertical="center" wrapText="1"/>
    </xf>
    <xf numFmtId="0" fontId="10" fillId="4" borderId="6" xfId="0" applyFont="1" applyFill="1" applyBorder="1" applyAlignment="1">
      <alignment vertical="top" wrapText="1"/>
    </xf>
    <xf numFmtId="2" fontId="2" fillId="0" borderId="0" xfId="0" applyNumberFormat="1" applyFont="1" applyAlignment="1" applyProtection="1">
      <alignment horizontal="right" vertical="center"/>
      <protection locked="0"/>
    </xf>
    <xf numFmtId="165" fontId="0" fillId="0" borderId="1" xfId="1" applyNumberFormat="1" applyFont="1" applyFill="1" applyBorder="1" applyAlignment="1">
      <alignment horizontal="left" vertical="center" wrapText="1"/>
    </xf>
    <xf numFmtId="0" fontId="2" fillId="0" borderId="3" xfId="0" applyFont="1" applyBorder="1"/>
    <xf numFmtId="0" fontId="0" fillId="0" borderId="3" xfId="0" applyBorder="1" applyAlignment="1">
      <alignment horizontal="left"/>
    </xf>
    <xf numFmtId="1" fontId="4" fillId="0" borderId="3" xfId="0" applyNumberFormat="1" applyFont="1" applyBorder="1" applyAlignment="1">
      <alignment horizontal="right" indent="1"/>
    </xf>
    <xf numFmtId="0" fontId="0" fillId="0" borderId="3" xfId="0" applyBorder="1"/>
    <xf numFmtId="2" fontId="2" fillId="0" borderId="3" xfId="0" applyNumberFormat="1" applyFont="1" applyBorder="1" applyAlignment="1">
      <alignment horizontal="right" indent="1"/>
    </xf>
    <xf numFmtId="0" fontId="13" fillId="5" borderId="5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10" fillId="4" borderId="6" xfId="0" applyFont="1" applyFill="1" applyBorder="1" applyAlignment="1">
      <alignment vertical="top"/>
    </xf>
    <xf numFmtId="2" fontId="2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2" fillId="0" borderId="1" xfId="1" applyFont="1" applyFill="1" applyBorder="1" applyAlignment="1">
      <alignment horizontal="right" vertical="center"/>
    </xf>
    <xf numFmtId="164" fontId="2" fillId="0" borderId="0" xfId="1" applyFont="1" applyFill="1" applyBorder="1" applyAlignment="1">
      <alignment horizontal="right" vertical="center"/>
    </xf>
    <xf numFmtId="164" fontId="13" fillId="0" borderId="7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10" fillId="4" borderId="6" xfId="0" applyFont="1" applyFill="1" applyBorder="1" applyAlignment="1">
      <alignment horizontal="right" vertical="top" wrapText="1"/>
    </xf>
    <xf numFmtId="164" fontId="2" fillId="0" borderId="3" xfId="1" applyFont="1" applyFill="1" applyBorder="1" applyAlignment="1">
      <alignment horizontal="right"/>
    </xf>
    <xf numFmtId="164" fontId="3" fillId="0" borderId="6" xfId="1" applyFont="1" applyFill="1" applyBorder="1" applyAlignment="1">
      <alignment horizontal="right"/>
    </xf>
    <xf numFmtId="2" fontId="3" fillId="0" borderId="0" xfId="0" applyNumberFormat="1" applyFont="1" applyAlignment="1">
      <alignment horizontal="left" indent="1"/>
    </xf>
    <xf numFmtId="1" fontId="3" fillId="5" borderId="1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right" vertical="top" wrapText="1"/>
    </xf>
    <xf numFmtId="165" fontId="4" fillId="0" borderId="1" xfId="1" applyNumberFormat="1" applyFont="1" applyFill="1" applyBorder="1" applyAlignment="1">
      <alignment horizontal="right" vertical="center" wrapText="1"/>
    </xf>
    <xf numFmtId="166" fontId="2" fillId="2" borderId="1" xfId="0" applyNumberFormat="1" applyFont="1" applyFill="1" applyBorder="1" applyAlignment="1" applyProtection="1">
      <alignment horizontal="right" vertical="center"/>
      <protection locked="0"/>
    </xf>
    <xf numFmtId="166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166" fontId="10" fillId="2" borderId="1" xfId="0" applyNumberFormat="1" applyFont="1" applyFill="1" applyBorder="1" applyAlignment="1" applyProtection="1">
      <alignment horizontal="right" vertical="center"/>
      <protection locked="0"/>
    </xf>
    <xf numFmtId="167" fontId="2" fillId="2" borderId="1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left"/>
    </xf>
    <xf numFmtId="0" fontId="6" fillId="5" borderId="2" xfId="0" applyFont="1" applyFill="1" applyBorder="1"/>
    <xf numFmtId="0" fontId="5" fillId="5" borderId="3" xfId="0" applyFont="1" applyFill="1" applyBorder="1" applyAlignment="1">
      <alignment horizontal="left"/>
    </xf>
    <xf numFmtId="1" fontId="16" fillId="5" borderId="3" xfId="0" applyNumberFormat="1" applyFont="1" applyFill="1" applyBorder="1" applyAlignment="1">
      <alignment horizontal="right" indent="1"/>
    </xf>
    <xf numFmtId="0" fontId="5" fillId="5" borderId="3" xfId="0" applyFont="1" applyFill="1" applyBorder="1"/>
    <xf numFmtId="2" fontId="6" fillId="5" borderId="3" xfId="0" applyNumberFormat="1" applyFont="1" applyFill="1" applyBorder="1" applyAlignment="1">
      <alignment horizontal="right" indent="1"/>
    </xf>
    <xf numFmtId="164" fontId="6" fillId="5" borderId="3" xfId="1" applyFont="1" applyFill="1" applyBorder="1" applyAlignment="1">
      <alignment horizontal="right"/>
    </xf>
    <xf numFmtId="164" fontId="15" fillId="5" borderId="4" xfId="1" applyFont="1" applyFill="1" applyBorder="1" applyAlignment="1">
      <alignment horizontal="right"/>
    </xf>
    <xf numFmtId="165" fontId="15" fillId="2" borderId="1" xfId="1" applyNumberFormat="1" applyFont="1" applyFill="1" applyBorder="1" applyAlignment="1" applyProtection="1">
      <alignment horizontal="right" indent="1"/>
      <protection locked="0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 vertical="top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9597-FB49-4CA9-BA39-72C4E19966F1}">
  <dimension ref="A1:I52"/>
  <sheetViews>
    <sheetView tabSelected="1" workbookViewId="0">
      <selection activeCell="D9" sqref="D9"/>
    </sheetView>
  </sheetViews>
  <sheetFormatPr defaultColWidth="20.81640625" defaultRowHeight="14.5" x14ac:dyDescent="0.35"/>
  <cols>
    <col min="2" max="2" width="60.81640625" bestFit="1" customWidth="1"/>
    <col min="8" max="8" width="45.1796875" bestFit="1" customWidth="1"/>
  </cols>
  <sheetData>
    <row r="1" spans="1:8" ht="15.5" x14ac:dyDescent="0.35">
      <c r="A1" s="1" t="s">
        <v>41</v>
      </c>
      <c r="B1" s="2"/>
      <c r="C1" s="3"/>
      <c r="E1" s="4"/>
      <c r="F1" s="5"/>
      <c r="G1" s="5"/>
    </row>
    <row r="2" spans="1:8" ht="23.5" x14ac:dyDescent="0.55000000000000004">
      <c r="A2" s="1"/>
      <c r="B2" s="2"/>
      <c r="C2" s="3"/>
      <c r="D2" s="6"/>
      <c r="E2" s="7"/>
      <c r="F2" s="5"/>
      <c r="G2" s="5"/>
    </row>
    <row r="3" spans="1:8" ht="15.5" x14ac:dyDescent="0.35">
      <c r="A3" s="1"/>
      <c r="B3" s="8" t="s">
        <v>0</v>
      </c>
      <c r="C3" s="3"/>
      <c r="E3" s="4"/>
      <c r="F3" s="5"/>
      <c r="G3" s="5"/>
    </row>
    <row r="4" spans="1:8" x14ac:dyDescent="0.35">
      <c r="A4" s="9"/>
      <c r="B4" s="2"/>
      <c r="C4" s="3"/>
      <c r="E4" s="4"/>
      <c r="F4" s="5"/>
      <c r="G4" s="5"/>
    </row>
    <row r="5" spans="1:8" ht="21" x14ac:dyDescent="0.5">
      <c r="A5" s="74" t="s">
        <v>37</v>
      </c>
      <c r="B5" s="11"/>
      <c r="C5" s="12"/>
      <c r="E5" s="9"/>
      <c r="F5" s="5"/>
      <c r="G5" s="5"/>
    </row>
    <row r="6" spans="1:8" ht="15.5" x14ac:dyDescent="0.35">
      <c r="A6" s="13"/>
      <c r="B6" s="11"/>
      <c r="C6" s="12"/>
      <c r="E6" s="9"/>
      <c r="F6" s="5"/>
      <c r="G6" s="5"/>
    </row>
    <row r="7" spans="1:8" ht="15.5" x14ac:dyDescent="0.35">
      <c r="A7" s="10" t="s">
        <v>9</v>
      </c>
      <c r="B7" s="11"/>
      <c r="C7" s="12"/>
      <c r="E7" s="9"/>
      <c r="F7" s="5"/>
      <c r="G7" s="5"/>
    </row>
    <row r="8" spans="1:8" x14ac:dyDescent="0.35">
      <c r="A8" s="14"/>
      <c r="B8" s="2"/>
      <c r="C8" s="12"/>
      <c r="E8" s="9"/>
      <c r="F8" s="5"/>
      <c r="G8" s="5"/>
    </row>
    <row r="9" spans="1:8" ht="15.5" x14ac:dyDescent="0.35">
      <c r="A9" s="10" t="s">
        <v>11</v>
      </c>
      <c r="B9" s="15"/>
      <c r="C9" s="12"/>
      <c r="E9" s="9"/>
      <c r="F9" s="5"/>
      <c r="G9" s="5"/>
    </row>
    <row r="10" spans="1:8" ht="15.5" x14ac:dyDescent="0.35">
      <c r="A10" s="10" t="s">
        <v>10</v>
      </c>
      <c r="B10" s="15"/>
      <c r="C10" s="12"/>
      <c r="E10" s="9"/>
      <c r="F10" s="5"/>
      <c r="G10" s="5"/>
    </row>
    <row r="11" spans="1:8" ht="15.5" x14ac:dyDescent="0.35">
      <c r="A11" s="10"/>
      <c r="B11" s="57"/>
      <c r="C11" s="12"/>
      <c r="E11" s="9"/>
      <c r="F11" s="5"/>
      <c r="G11" s="5"/>
    </row>
    <row r="12" spans="1:8" ht="15.5" x14ac:dyDescent="0.35">
      <c r="A12" s="10" t="s">
        <v>22</v>
      </c>
      <c r="B12" s="57"/>
      <c r="E12" s="9"/>
      <c r="F12" s="5"/>
      <c r="G12" s="58">
        <v>46</v>
      </c>
    </row>
    <row r="13" spans="1:8" x14ac:dyDescent="0.35">
      <c r="A13" s="9"/>
      <c r="B13" s="2"/>
      <c r="C13" s="12"/>
      <c r="E13" s="9"/>
      <c r="F13" s="5"/>
      <c r="G13" s="5"/>
    </row>
    <row r="14" spans="1:8" ht="15.5" x14ac:dyDescent="0.35">
      <c r="A14" s="1" t="s">
        <v>40</v>
      </c>
      <c r="B14" s="2"/>
      <c r="C14" s="12"/>
      <c r="E14" s="9"/>
      <c r="F14" s="5"/>
      <c r="G14" s="5"/>
    </row>
    <row r="15" spans="1:8" x14ac:dyDescent="0.35">
      <c r="A15" s="9"/>
      <c r="B15" s="2"/>
      <c r="C15" s="12"/>
      <c r="E15" s="9"/>
      <c r="F15" s="5"/>
      <c r="G15" s="5"/>
    </row>
    <row r="16" spans="1:8" ht="46.5" x14ac:dyDescent="0.35">
      <c r="A16" s="16" t="s">
        <v>1</v>
      </c>
      <c r="B16" s="16" t="s">
        <v>2</v>
      </c>
      <c r="C16" s="17" t="s">
        <v>3</v>
      </c>
      <c r="D16" s="16" t="s">
        <v>4</v>
      </c>
      <c r="E16" s="18" t="s">
        <v>29</v>
      </c>
      <c r="F16" s="16" t="s">
        <v>12</v>
      </c>
      <c r="G16" s="16" t="s">
        <v>13</v>
      </c>
      <c r="H16" s="49"/>
    </row>
    <row r="17" spans="1:9" ht="16.5" x14ac:dyDescent="0.35">
      <c r="A17" s="19">
        <v>1</v>
      </c>
      <c r="B17" s="20" t="s">
        <v>30</v>
      </c>
      <c r="C17" s="22">
        <v>1450</v>
      </c>
      <c r="D17" s="21" t="s">
        <v>6</v>
      </c>
      <c r="E17" s="61"/>
      <c r="F17" s="50">
        <f t="shared" ref="F17:F21" si="0">C17*E17</f>
        <v>0</v>
      </c>
      <c r="G17" s="50">
        <f>F17*$G$12</f>
        <v>0</v>
      </c>
    </row>
    <row r="18" spans="1:9" ht="29" x14ac:dyDescent="0.35">
      <c r="A18" s="19">
        <v>2</v>
      </c>
      <c r="B18" s="20" t="s">
        <v>31</v>
      </c>
      <c r="C18" s="22">
        <v>1550</v>
      </c>
      <c r="D18" s="21" t="s">
        <v>6</v>
      </c>
      <c r="E18" s="61"/>
      <c r="F18" s="50">
        <f t="shared" si="0"/>
        <v>0</v>
      </c>
      <c r="G18" s="50">
        <f t="shared" ref="G18:G20" si="1">F18*$G$12</f>
        <v>0</v>
      </c>
      <c r="I18" s="30"/>
    </row>
    <row r="19" spans="1:9" ht="16.5" x14ac:dyDescent="0.35">
      <c r="A19" s="19">
        <v>3</v>
      </c>
      <c r="B19" s="20" t="s">
        <v>32</v>
      </c>
      <c r="C19" s="22">
        <v>1200</v>
      </c>
      <c r="D19" s="21" t="s">
        <v>6</v>
      </c>
      <c r="E19" s="61"/>
      <c r="F19" s="50">
        <f t="shared" si="0"/>
        <v>0</v>
      </c>
      <c r="G19" s="50">
        <f t="shared" si="1"/>
        <v>0</v>
      </c>
    </row>
    <row r="20" spans="1:9" ht="16.5" x14ac:dyDescent="0.35">
      <c r="A20" s="19">
        <v>4</v>
      </c>
      <c r="B20" s="20" t="s">
        <v>33</v>
      </c>
      <c r="C20" s="60">
        <v>75</v>
      </c>
      <c r="D20" s="21" t="s">
        <v>6</v>
      </c>
      <c r="E20" s="61"/>
      <c r="F20" s="50">
        <f t="shared" si="0"/>
        <v>0</v>
      </c>
      <c r="G20" s="50">
        <f t="shared" si="1"/>
        <v>0</v>
      </c>
    </row>
    <row r="21" spans="1:9" ht="29" x14ac:dyDescent="0.35">
      <c r="A21" s="19">
        <v>5</v>
      </c>
      <c r="B21" s="20" t="s">
        <v>36</v>
      </c>
      <c r="C21" s="22">
        <v>155</v>
      </c>
      <c r="D21" s="21" t="s">
        <v>6</v>
      </c>
      <c r="E21" s="61"/>
      <c r="F21" s="50">
        <f t="shared" si="0"/>
        <v>0</v>
      </c>
      <c r="G21" s="50">
        <f>F21*$G$12</f>
        <v>0</v>
      </c>
    </row>
    <row r="22" spans="1:9" x14ac:dyDescent="0.35">
      <c r="A22" s="19">
        <v>6</v>
      </c>
      <c r="B22" s="20" t="s">
        <v>14</v>
      </c>
      <c r="C22" s="22">
        <v>2</v>
      </c>
      <c r="D22" s="23" t="s">
        <v>5</v>
      </c>
      <c r="E22" s="61"/>
      <c r="F22" s="50">
        <f>C22*E22</f>
        <v>0</v>
      </c>
      <c r="G22" s="50">
        <f>F22*$G$12</f>
        <v>0</v>
      </c>
    </row>
    <row r="23" spans="1:9" x14ac:dyDescent="0.35">
      <c r="A23" s="19">
        <v>7</v>
      </c>
      <c r="B23" s="20" t="s">
        <v>15</v>
      </c>
      <c r="C23" s="22">
        <v>1</v>
      </c>
      <c r="D23" s="21" t="s">
        <v>5</v>
      </c>
      <c r="E23" s="61"/>
      <c r="F23" s="50">
        <f>C23*E23</f>
        <v>0</v>
      </c>
      <c r="G23" s="50">
        <f>F23*$G$12</f>
        <v>0</v>
      </c>
    </row>
    <row r="24" spans="1:9" x14ac:dyDescent="0.35">
      <c r="A24" s="31"/>
      <c r="B24" s="32"/>
      <c r="C24" s="33"/>
      <c r="D24" s="34"/>
      <c r="E24" s="36"/>
      <c r="F24" s="51"/>
      <c r="G24" s="51"/>
    </row>
    <row r="25" spans="1:9" ht="15.5" x14ac:dyDescent="0.35">
      <c r="A25" s="24" t="s">
        <v>39</v>
      </c>
      <c r="B25" s="27"/>
      <c r="C25" s="26"/>
      <c r="D25" s="27"/>
      <c r="E25" s="28"/>
      <c r="F25" s="52">
        <f>SUM(F22:F22,F21:F21,F20:F20,F19:F19,F18:F18,F17:F17,F23)</f>
        <v>0</v>
      </c>
      <c r="G25" s="53"/>
    </row>
    <row r="26" spans="1:9" x14ac:dyDescent="0.35">
      <c r="F26" s="53"/>
      <c r="G26" s="53"/>
    </row>
    <row r="27" spans="1:9" x14ac:dyDescent="0.35">
      <c r="F27" s="53"/>
      <c r="G27" s="53"/>
    </row>
    <row r="28" spans="1:9" ht="46.5" x14ac:dyDescent="0.35">
      <c r="A28" s="16" t="s">
        <v>1</v>
      </c>
      <c r="B28" s="16" t="s">
        <v>2</v>
      </c>
      <c r="C28" s="17" t="s">
        <v>3</v>
      </c>
      <c r="D28" s="16" t="s">
        <v>4</v>
      </c>
      <c r="E28" s="18" t="s">
        <v>28</v>
      </c>
      <c r="F28" s="18" t="s">
        <v>35</v>
      </c>
      <c r="G28" s="18" t="s">
        <v>13</v>
      </c>
      <c r="H28" s="49"/>
    </row>
    <row r="29" spans="1:9" ht="16.5" x14ac:dyDescent="0.35">
      <c r="A29" s="19">
        <v>8</v>
      </c>
      <c r="B29" s="20" t="s">
        <v>26</v>
      </c>
      <c r="C29" s="37">
        <v>270</v>
      </c>
      <c r="D29" s="21" t="s">
        <v>6</v>
      </c>
      <c r="E29" s="62"/>
      <c r="F29" s="50">
        <f>E29*C29</f>
        <v>0</v>
      </c>
      <c r="G29" s="50">
        <f>F29*16</f>
        <v>0</v>
      </c>
      <c r="H29" s="48"/>
    </row>
    <row r="30" spans="1:9" x14ac:dyDescent="0.35">
      <c r="A30" s="19">
        <v>9</v>
      </c>
      <c r="B30" s="20" t="s">
        <v>34</v>
      </c>
      <c r="C30" s="22">
        <v>1</v>
      </c>
      <c r="D30" s="21" t="s">
        <v>8</v>
      </c>
      <c r="E30" s="63"/>
      <c r="F30" s="50">
        <f>E30</f>
        <v>0</v>
      </c>
      <c r="G30" s="50">
        <f>F30*$G$12</f>
        <v>0</v>
      </c>
      <c r="H30" s="48"/>
    </row>
    <row r="31" spans="1:9" x14ac:dyDescent="0.35">
      <c r="A31" s="31"/>
      <c r="B31" s="32"/>
      <c r="C31" s="33"/>
      <c r="D31" s="34"/>
      <c r="E31" s="36"/>
      <c r="F31" s="51"/>
      <c r="G31" s="51"/>
    </row>
    <row r="32" spans="1:9" ht="15" customHeight="1" x14ac:dyDescent="0.35">
      <c r="A32" s="46" t="s">
        <v>38</v>
      </c>
      <c r="B32" s="35"/>
      <c r="C32" s="35"/>
      <c r="D32" s="35"/>
      <c r="E32" s="35"/>
      <c r="F32" s="54"/>
      <c r="G32" s="59"/>
    </row>
    <row r="33" spans="1:7" x14ac:dyDescent="0.35">
      <c r="A33" s="19">
        <v>10</v>
      </c>
      <c r="B33" s="20" t="s">
        <v>27</v>
      </c>
      <c r="C33" s="22">
        <v>18000</v>
      </c>
      <c r="D33" s="21" t="s">
        <v>18</v>
      </c>
      <c r="E33" s="64"/>
      <c r="F33" s="50">
        <f>C33*E33</f>
        <v>0</v>
      </c>
      <c r="G33" s="50">
        <f>F33*$G$12</f>
        <v>0</v>
      </c>
    </row>
    <row r="34" spans="1:7" x14ac:dyDescent="0.35">
      <c r="A34" s="19">
        <v>11</v>
      </c>
      <c r="B34" s="20" t="s">
        <v>42</v>
      </c>
      <c r="C34" s="22">
        <v>48000</v>
      </c>
      <c r="D34" s="21" t="s">
        <v>5</v>
      </c>
      <c r="E34" s="64"/>
      <c r="F34" s="50">
        <f>C34*E34</f>
        <v>0</v>
      </c>
      <c r="G34" s="50">
        <f>F34*$G$12</f>
        <v>0</v>
      </c>
    </row>
    <row r="35" spans="1:7" x14ac:dyDescent="0.35">
      <c r="A35" s="19">
        <v>12</v>
      </c>
      <c r="B35" s="20" t="s">
        <v>17</v>
      </c>
      <c r="C35" s="22">
        <v>20</v>
      </c>
      <c r="D35" s="21" t="s">
        <v>19</v>
      </c>
      <c r="E35" s="61"/>
      <c r="F35" s="50">
        <f>C35*E35</f>
        <v>0</v>
      </c>
      <c r="G35" s="50">
        <f>F35*$G$12</f>
        <v>0</v>
      </c>
    </row>
    <row r="36" spans="1:7" x14ac:dyDescent="0.35">
      <c r="A36" s="45"/>
      <c r="B36" s="32"/>
      <c r="C36" s="33"/>
      <c r="D36" s="34"/>
      <c r="E36" s="47"/>
      <c r="F36" s="50">
        <f>SUM(F33:F35)</f>
        <v>0</v>
      </c>
      <c r="G36" s="50">
        <f>SUM(G33:G35)</f>
        <v>0</v>
      </c>
    </row>
    <row r="37" spans="1:7" x14ac:dyDescent="0.35">
      <c r="A37" s="38"/>
      <c r="B37" s="39"/>
      <c r="C37" s="40"/>
      <c r="D37" s="41"/>
      <c r="E37" s="42"/>
      <c r="F37" s="55"/>
      <c r="G37" s="55"/>
    </row>
    <row r="38" spans="1:7" ht="30" customHeight="1" x14ac:dyDescent="0.55000000000000004">
      <c r="A38" s="66" t="s">
        <v>20</v>
      </c>
      <c r="B38" s="67"/>
      <c r="C38" s="68"/>
      <c r="D38" s="69"/>
      <c r="E38" s="70"/>
      <c r="F38" s="71"/>
      <c r="G38" s="72">
        <f>ROUND(SUM(G22:G22,G21:G21,G20:G20,G19:G19,G18:G18,G17:G17,G23,G29,G30,G36),2)</f>
        <v>0</v>
      </c>
    </row>
    <row r="39" spans="1:7" ht="15.5" x14ac:dyDescent="0.35">
      <c r="A39" s="24" t="s">
        <v>7</v>
      </c>
      <c r="B39" s="25"/>
      <c r="C39" s="26"/>
      <c r="D39" s="27"/>
      <c r="E39" s="28"/>
      <c r="F39" s="56"/>
      <c r="G39" s="52">
        <f>ROUND(0.21*G38,2)</f>
        <v>0</v>
      </c>
    </row>
    <row r="40" spans="1:7" ht="15.5" x14ac:dyDescent="0.35">
      <c r="A40" s="24" t="s">
        <v>21</v>
      </c>
      <c r="B40" s="25"/>
      <c r="C40" s="26"/>
      <c r="D40" s="27"/>
      <c r="E40" s="28"/>
      <c r="F40" s="56"/>
      <c r="G40" s="52">
        <f>G38+G39</f>
        <v>0</v>
      </c>
    </row>
    <row r="41" spans="1:7" x14ac:dyDescent="0.35">
      <c r="A41" s="9"/>
      <c r="B41" s="2"/>
      <c r="C41" s="3"/>
      <c r="E41" s="4"/>
      <c r="F41" s="5"/>
      <c r="G41" s="5"/>
    </row>
    <row r="42" spans="1:7" x14ac:dyDescent="0.35">
      <c r="A42" s="9"/>
      <c r="B42" s="2"/>
      <c r="C42" s="3"/>
      <c r="E42" s="4"/>
      <c r="F42" s="5"/>
      <c r="G42" s="5"/>
    </row>
    <row r="43" spans="1:7" ht="30" customHeight="1" x14ac:dyDescent="0.5">
      <c r="A43" s="43" t="s">
        <v>43</v>
      </c>
      <c r="B43" s="44"/>
      <c r="C43" s="44"/>
      <c r="D43" s="44"/>
      <c r="E43" s="73"/>
      <c r="F43" s="65"/>
    </row>
    <row r="44" spans="1:7" ht="15.5" x14ac:dyDescent="0.35">
      <c r="A44" s="65" t="s">
        <v>44</v>
      </c>
      <c r="B44" s="65"/>
      <c r="C44" s="65"/>
      <c r="E44" s="5"/>
      <c r="F44" s="5"/>
      <c r="G44" s="5"/>
    </row>
    <row r="45" spans="1:7" x14ac:dyDescent="0.35">
      <c r="A45" s="9"/>
      <c r="B45" s="2"/>
      <c r="C45" s="3"/>
      <c r="E45" s="4"/>
      <c r="F45" s="5"/>
      <c r="G45" s="5"/>
    </row>
    <row r="46" spans="1:7" x14ac:dyDescent="0.35">
      <c r="A46" s="9"/>
      <c r="B46" s="2"/>
      <c r="C46" s="3"/>
      <c r="E46" s="4"/>
      <c r="F46" s="5"/>
      <c r="G46" s="5"/>
    </row>
    <row r="47" spans="1:7" ht="40.5" customHeight="1" x14ac:dyDescent="0.35">
      <c r="A47" s="75" t="s">
        <v>16</v>
      </c>
      <c r="B47" s="75"/>
      <c r="C47" s="75"/>
      <c r="D47" s="75"/>
      <c r="E47" s="75"/>
      <c r="F47" s="75"/>
      <c r="G47" s="75"/>
    </row>
    <row r="48" spans="1:7" ht="15" customHeight="1" x14ac:dyDescent="0.35">
      <c r="A48" s="29"/>
      <c r="B48" s="29"/>
      <c r="C48" s="29"/>
      <c r="D48" s="29"/>
      <c r="E48" s="29"/>
      <c r="F48" s="29"/>
      <c r="G48" s="29"/>
    </row>
    <row r="50" spans="1:1" x14ac:dyDescent="0.35">
      <c r="A50" t="s">
        <v>23</v>
      </c>
    </row>
    <row r="51" spans="1:1" x14ac:dyDescent="0.35">
      <c r="A51" t="s">
        <v>24</v>
      </c>
    </row>
    <row r="52" spans="1:1" x14ac:dyDescent="0.35">
      <c r="A52" t="s">
        <v>25</v>
      </c>
    </row>
  </sheetData>
  <sheetProtection algorithmName="SHA-512" hashValue="Iqzamx9rNe4duov3S7MP6WH5xBxffDjStzVrV73SvwiVRcXZOsnsjEkQxOFxsvBc/NQ7xq/T6FeZTqTErvZFiA==" saltValue="II0tAK7eLYC0XcxETu96xQ==" spinCount="100000" sheet="1" objects="1" scenarios="1"/>
  <protectedRanges>
    <protectedRange sqref="E43" name="Oblast5"/>
    <protectedRange sqref="E17:E23" name="Oblast1"/>
    <protectedRange sqref="E29:E30" name="Oblast2"/>
    <protectedRange sqref="E33:E35" name="Oblast3"/>
    <protectedRange sqref="B9:B10" name="Oblast4"/>
  </protectedRanges>
  <mergeCells count="1">
    <mergeCell ref="A47:G47"/>
  </mergeCells>
  <dataValidations count="1">
    <dataValidation type="whole" allowBlank="1" showInputMessage="1" showErrorMessage="1" error="číslo musí být v intervalu 0 až 100" prompt="vložte hodnotu v intervalu 0 až 25" sqref="E43" xr:uid="{1407C409-81D5-48A8-9467-51C02DBD34C5}">
      <formula1>0</formula1>
      <formula2>100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Lukáš Kohout</cp:lastModifiedBy>
  <dcterms:created xsi:type="dcterms:W3CDTF">2026-06-05T16:50:52Z</dcterms:created>
  <dcterms:modified xsi:type="dcterms:W3CDTF">2026-07-27T06:34:42Z</dcterms:modified>
</cp:coreProperties>
</file>