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bor\Documents\ROZPOČTY A STAVBY SOUKR\15_PRAK - Usedlost Český Šternberk - pan Tupý\211106 - Adaptace barokní sýpky\1_cenová nabídka\"/>
    </mc:Choice>
  </mc:AlternateContent>
  <bookViews>
    <workbookView xWindow="0" yWindow="0" windowWidth="28800" windowHeight="11835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Rekapitulace!$G$42</definedName>
    <definedName name="Dodavka0">Položky!#REF!</definedName>
    <definedName name="HSV">Rekapitulace!$E$42</definedName>
    <definedName name="HSV0">Položky!#REF!</definedName>
    <definedName name="HZS">Rekapitulace!$I$42</definedName>
    <definedName name="HZS0">Položky!#REF!</definedName>
    <definedName name="JKSO">'Krycí list'!$G$2</definedName>
    <definedName name="MJ">'Krycí list'!$G$5</definedName>
    <definedName name="Mont">Rekapitulace!$H$42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Položky!$A$1:$G$1391</definedName>
    <definedName name="_xlnm.Print_Area" localSheetId="1">Rekapitulace!$A$1:$I$51</definedName>
    <definedName name="PocetMJ">'Krycí list'!$G$6</definedName>
    <definedName name="Poznamka">'Krycí list'!$B$37</definedName>
    <definedName name="Projektant">'Krycí list'!$C$8</definedName>
    <definedName name="PSV">Rekapitulace!$F$42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Rekapitulace!$H$50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6" i="1"/>
  <c r="D15" i="1"/>
  <c r="BE1390" i="3"/>
  <c r="BD1390" i="3"/>
  <c r="BC1390" i="3"/>
  <c r="BB1390" i="3"/>
  <c r="BA1390" i="3"/>
  <c r="G1390" i="3"/>
  <c r="BE1389" i="3"/>
  <c r="BD1389" i="3"/>
  <c r="BC1389" i="3"/>
  <c r="BB1389" i="3"/>
  <c r="G1389" i="3"/>
  <c r="BA1389" i="3" s="1"/>
  <c r="BE1388" i="3"/>
  <c r="BD1388" i="3"/>
  <c r="BC1388" i="3"/>
  <c r="BB1388" i="3"/>
  <c r="G1388" i="3"/>
  <c r="BA1388" i="3" s="1"/>
  <c r="BE1387" i="3"/>
  <c r="BD1387" i="3"/>
  <c r="BC1387" i="3"/>
  <c r="BB1387" i="3"/>
  <c r="G1387" i="3"/>
  <c r="BA1387" i="3" s="1"/>
  <c r="BE1386" i="3"/>
  <c r="BD1386" i="3"/>
  <c r="BC1386" i="3"/>
  <c r="BB1386" i="3"/>
  <c r="G1386" i="3"/>
  <c r="BA1386" i="3" s="1"/>
  <c r="BE1385" i="3"/>
  <c r="BD1385" i="3"/>
  <c r="BC1385" i="3"/>
  <c r="BB1385" i="3"/>
  <c r="G1385" i="3"/>
  <c r="BA1385" i="3" s="1"/>
  <c r="BE1384" i="3"/>
  <c r="BD1384" i="3"/>
  <c r="BD1391" i="3" s="1"/>
  <c r="BC1384" i="3"/>
  <c r="BB1384" i="3"/>
  <c r="G1384" i="3"/>
  <c r="G1391" i="3" s="1"/>
  <c r="H41" i="2"/>
  <c r="G41" i="2"/>
  <c r="B41" i="2"/>
  <c r="A41" i="2"/>
  <c r="BE1391" i="3"/>
  <c r="I41" i="2" s="1"/>
  <c r="BC1391" i="3"/>
  <c r="BB1391" i="3"/>
  <c r="F41" i="2" s="1"/>
  <c r="C1391" i="3"/>
  <c r="BE1380" i="3"/>
  <c r="BD1380" i="3"/>
  <c r="BB1380" i="3"/>
  <c r="BA1380" i="3"/>
  <c r="G1380" i="3"/>
  <c r="BC1380" i="3" s="1"/>
  <c r="BE1378" i="3"/>
  <c r="BD1378" i="3"/>
  <c r="BC1378" i="3"/>
  <c r="BB1378" i="3"/>
  <c r="BA1378" i="3"/>
  <c r="G1378" i="3"/>
  <c r="BE1376" i="3"/>
  <c r="BD1376" i="3"/>
  <c r="BB1376" i="3"/>
  <c r="BA1376" i="3"/>
  <c r="G1376" i="3"/>
  <c r="BC1376" i="3" s="1"/>
  <c r="BE1374" i="3"/>
  <c r="BC1374" i="3"/>
  <c r="BB1374" i="3"/>
  <c r="BA1374" i="3"/>
  <c r="G1374" i="3"/>
  <c r="BD1374" i="3" s="1"/>
  <c r="BE1371" i="3"/>
  <c r="BC1371" i="3"/>
  <c r="BB1371" i="3"/>
  <c r="BA1371" i="3"/>
  <c r="G1371" i="3"/>
  <c r="BD1371" i="3" s="1"/>
  <c r="BE1368" i="3"/>
  <c r="BC1368" i="3"/>
  <c r="BB1368" i="3"/>
  <c r="BA1368" i="3"/>
  <c r="G1368" i="3"/>
  <c r="BD1368" i="3" s="1"/>
  <c r="BE1367" i="3"/>
  <c r="BC1367" i="3"/>
  <c r="BB1367" i="3"/>
  <c r="BA1367" i="3"/>
  <c r="G1367" i="3"/>
  <c r="BD1367" i="3" s="1"/>
  <c r="BE1366" i="3"/>
  <c r="BC1366" i="3"/>
  <c r="BB1366" i="3"/>
  <c r="BA1366" i="3"/>
  <c r="G1366" i="3"/>
  <c r="BD1366" i="3" s="1"/>
  <c r="BE1364" i="3"/>
  <c r="BC1364" i="3"/>
  <c r="BB1364" i="3"/>
  <c r="BA1364" i="3"/>
  <c r="G1364" i="3"/>
  <c r="BD1364" i="3" s="1"/>
  <c r="BE1362" i="3"/>
  <c r="BC1362" i="3"/>
  <c r="BB1362" i="3"/>
  <c r="BA1362" i="3"/>
  <c r="G1362" i="3"/>
  <c r="BD1362" i="3" s="1"/>
  <c r="BE1360" i="3"/>
  <c r="BC1360" i="3"/>
  <c r="BB1360" i="3"/>
  <c r="BA1360" i="3"/>
  <c r="G1360" i="3"/>
  <c r="BD1360" i="3" s="1"/>
  <c r="BE1357" i="3"/>
  <c r="BC1357" i="3"/>
  <c r="BB1357" i="3"/>
  <c r="BA1357" i="3"/>
  <c r="G1357" i="3"/>
  <c r="BD1357" i="3" s="1"/>
  <c r="BE1354" i="3"/>
  <c r="BC1354" i="3"/>
  <c r="BB1354" i="3"/>
  <c r="BA1354" i="3"/>
  <c r="G1354" i="3"/>
  <c r="BD1354" i="3" s="1"/>
  <c r="BE1351" i="3"/>
  <c r="BC1351" i="3"/>
  <c r="BB1351" i="3"/>
  <c r="BA1351" i="3"/>
  <c r="G1351" i="3"/>
  <c r="BD1351" i="3" s="1"/>
  <c r="BE1349" i="3"/>
  <c r="BC1349" i="3"/>
  <c r="BB1349" i="3"/>
  <c r="BA1349" i="3"/>
  <c r="G1349" i="3"/>
  <c r="BD1349" i="3" s="1"/>
  <c r="BE1347" i="3"/>
  <c r="BC1347" i="3"/>
  <c r="BB1347" i="3"/>
  <c r="BA1347" i="3"/>
  <c r="G1347" i="3"/>
  <c r="BD1347" i="3" s="1"/>
  <c r="BE1344" i="3"/>
  <c r="BC1344" i="3"/>
  <c r="BB1344" i="3"/>
  <c r="BA1344" i="3"/>
  <c r="G1344" i="3"/>
  <c r="BD1344" i="3" s="1"/>
  <c r="BE1342" i="3"/>
  <c r="BC1342" i="3"/>
  <c r="BB1342" i="3"/>
  <c r="BA1342" i="3"/>
  <c r="G1342" i="3"/>
  <c r="BD1342" i="3" s="1"/>
  <c r="BE1338" i="3"/>
  <c r="BC1338" i="3"/>
  <c r="BB1338" i="3"/>
  <c r="BA1338" i="3"/>
  <c r="BA1382" i="3" s="1"/>
  <c r="E40" i="2" s="1"/>
  <c r="G1338" i="3"/>
  <c r="G1382" i="3" s="1"/>
  <c r="B40" i="2"/>
  <c r="A40" i="2"/>
  <c r="BE1382" i="3"/>
  <c r="I40" i="2" s="1"/>
  <c r="BC1382" i="3"/>
  <c r="G40" i="2" s="1"/>
  <c r="BB1382" i="3"/>
  <c r="F40" i="2" s="1"/>
  <c r="C1382" i="3"/>
  <c r="BE1334" i="3"/>
  <c r="BD1334" i="3"/>
  <c r="BB1334" i="3"/>
  <c r="BA1334" i="3"/>
  <c r="G1334" i="3"/>
  <c r="BC1334" i="3" s="1"/>
  <c r="BE1327" i="3"/>
  <c r="BD1327" i="3"/>
  <c r="BC1327" i="3"/>
  <c r="BB1327" i="3"/>
  <c r="BA1327" i="3"/>
  <c r="G1327" i="3"/>
  <c r="BE1325" i="3"/>
  <c r="BD1325" i="3"/>
  <c r="BB1325" i="3"/>
  <c r="BA1325" i="3"/>
  <c r="G1325" i="3"/>
  <c r="BC1325" i="3" s="1"/>
  <c r="BE1317" i="3"/>
  <c r="BD1317" i="3"/>
  <c r="BB1317" i="3"/>
  <c r="BA1317" i="3"/>
  <c r="G1317" i="3"/>
  <c r="BC1317" i="3" s="1"/>
  <c r="BE1312" i="3"/>
  <c r="BD1312" i="3"/>
  <c r="BB1312" i="3"/>
  <c r="BA1312" i="3"/>
  <c r="G1312" i="3"/>
  <c r="BC1312" i="3" s="1"/>
  <c r="BE1311" i="3"/>
  <c r="BD1311" i="3"/>
  <c r="BC1311" i="3"/>
  <c r="BB1311" i="3"/>
  <c r="BA1311" i="3"/>
  <c r="G1311" i="3"/>
  <c r="BE1309" i="3"/>
  <c r="BD1309" i="3"/>
  <c r="BB1309" i="3"/>
  <c r="BA1309" i="3"/>
  <c r="G1309" i="3"/>
  <c r="BC1309" i="3" s="1"/>
  <c r="BE1304" i="3"/>
  <c r="BD1304" i="3"/>
  <c r="BB1304" i="3"/>
  <c r="BA1304" i="3"/>
  <c r="G1304" i="3"/>
  <c r="BC1304" i="3" s="1"/>
  <c r="BE1300" i="3"/>
  <c r="BD1300" i="3"/>
  <c r="BB1300" i="3"/>
  <c r="BA1300" i="3"/>
  <c r="G1300" i="3"/>
  <c r="BC1300" i="3" s="1"/>
  <c r="BE1295" i="3"/>
  <c r="BD1295" i="3"/>
  <c r="BC1295" i="3"/>
  <c r="BB1295" i="3"/>
  <c r="BA1295" i="3"/>
  <c r="G1295" i="3"/>
  <c r="BE1283" i="3"/>
  <c r="BD1283" i="3"/>
  <c r="BB1283" i="3"/>
  <c r="BA1283" i="3"/>
  <c r="G1283" i="3"/>
  <c r="BC1283" i="3" s="1"/>
  <c r="BE1269" i="3"/>
  <c r="BD1269" i="3"/>
  <c r="BB1269" i="3"/>
  <c r="BA1269" i="3"/>
  <c r="G1269" i="3"/>
  <c r="BC1269" i="3" s="1"/>
  <c r="BC1336" i="3" s="1"/>
  <c r="G39" i="2" s="1"/>
  <c r="BE1265" i="3"/>
  <c r="BD1265" i="3"/>
  <c r="BB1265" i="3"/>
  <c r="BA1265" i="3"/>
  <c r="G1265" i="3"/>
  <c r="BC1265" i="3" s="1"/>
  <c r="BE1262" i="3"/>
  <c r="BD1262" i="3"/>
  <c r="BC1262" i="3"/>
  <c r="BB1262" i="3"/>
  <c r="BA1262" i="3"/>
  <c r="G1262" i="3"/>
  <c r="BE1241" i="3"/>
  <c r="BC1241" i="3"/>
  <c r="BB1241" i="3"/>
  <c r="BA1241" i="3"/>
  <c r="G1241" i="3"/>
  <c r="BD1241" i="3" s="1"/>
  <c r="BE1238" i="3"/>
  <c r="BC1238" i="3"/>
  <c r="BB1238" i="3"/>
  <c r="BA1238" i="3"/>
  <c r="G1238" i="3"/>
  <c r="BD1238" i="3" s="1"/>
  <c r="BE1235" i="3"/>
  <c r="BC1235" i="3"/>
  <c r="BB1235" i="3"/>
  <c r="BA1235" i="3"/>
  <c r="G1235" i="3"/>
  <c r="BD1235" i="3" s="1"/>
  <c r="BE1232" i="3"/>
  <c r="BC1232" i="3"/>
  <c r="BB1232" i="3"/>
  <c r="BA1232" i="3"/>
  <c r="G1232" i="3"/>
  <c r="BD1232" i="3" s="1"/>
  <c r="BE1229" i="3"/>
  <c r="BC1229" i="3"/>
  <c r="BB1229" i="3"/>
  <c r="BA1229" i="3"/>
  <c r="G1229" i="3"/>
  <c r="BD1229" i="3" s="1"/>
  <c r="BE1226" i="3"/>
  <c r="BC1226" i="3"/>
  <c r="BB1226" i="3"/>
  <c r="BA1226" i="3"/>
  <c r="G1226" i="3"/>
  <c r="BD1226" i="3" s="1"/>
  <c r="BE1225" i="3"/>
  <c r="BC1225" i="3"/>
  <c r="BB1225" i="3"/>
  <c r="BA1225" i="3"/>
  <c r="G1225" i="3"/>
  <c r="BD1225" i="3" s="1"/>
  <c r="BE1224" i="3"/>
  <c r="BC1224" i="3"/>
  <c r="BB1224" i="3"/>
  <c r="BA1224" i="3"/>
  <c r="G1224" i="3"/>
  <c r="BD1224" i="3" s="1"/>
  <c r="BE1222" i="3"/>
  <c r="BC1222" i="3"/>
  <c r="BB1222" i="3"/>
  <c r="BA1222" i="3"/>
  <c r="G1222" i="3"/>
  <c r="BD1222" i="3" s="1"/>
  <c r="BE1219" i="3"/>
  <c r="BC1219" i="3"/>
  <c r="BB1219" i="3"/>
  <c r="BA1219" i="3"/>
  <c r="G1219" i="3"/>
  <c r="BD1219" i="3" s="1"/>
  <c r="BE1208" i="3"/>
  <c r="BC1208" i="3"/>
  <c r="BB1208" i="3"/>
  <c r="BA1208" i="3"/>
  <c r="G1208" i="3"/>
  <c r="BD1208" i="3" s="1"/>
  <c r="BE1197" i="3"/>
  <c r="BC1197" i="3"/>
  <c r="BB1197" i="3"/>
  <c r="BA1197" i="3"/>
  <c r="G1197" i="3"/>
  <c r="BD1197" i="3" s="1"/>
  <c r="BE1195" i="3"/>
  <c r="BC1195" i="3"/>
  <c r="BB1195" i="3"/>
  <c r="BA1195" i="3"/>
  <c r="G1195" i="3"/>
  <c r="BD1195" i="3" s="1"/>
  <c r="BE1189" i="3"/>
  <c r="BC1189" i="3"/>
  <c r="BB1189" i="3"/>
  <c r="BA1189" i="3"/>
  <c r="G1189" i="3"/>
  <c r="BD1189" i="3" s="1"/>
  <c r="BE1188" i="3"/>
  <c r="BC1188" i="3"/>
  <c r="BB1188" i="3"/>
  <c r="BA1188" i="3"/>
  <c r="G1188" i="3"/>
  <c r="BD1188" i="3" s="1"/>
  <c r="BE1186" i="3"/>
  <c r="BC1186" i="3"/>
  <c r="BB1186" i="3"/>
  <c r="BA1186" i="3"/>
  <c r="G1186" i="3"/>
  <c r="BD1186" i="3" s="1"/>
  <c r="BE1181" i="3"/>
  <c r="BC1181" i="3"/>
  <c r="BB1181" i="3"/>
  <c r="BA1181" i="3"/>
  <c r="G1181" i="3"/>
  <c r="BD1181" i="3" s="1"/>
  <c r="BE1162" i="3"/>
  <c r="BC1162" i="3"/>
  <c r="BB1162" i="3"/>
  <c r="BA1162" i="3"/>
  <c r="G1162" i="3"/>
  <c r="BD1162" i="3" s="1"/>
  <c r="BE1158" i="3"/>
  <c r="BC1158" i="3"/>
  <c r="BB1158" i="3"/>
  <c r="BA1158" i="3"/>
  <c r="G1158" i="3"/>
  <c r="BD1158" i="3" s="1"/>
  <c r="BE1147" i="3"/>
  <c r="BC1147" i="3"/>
  <c r="BB1147" i="3"/>
  <c r="BA1147" i="3"/>
  <c r="G1147" i="3"/>
  <c r="BD1147" i="3" s="1"/>
  <c r="BE1143" i="3"/>
  <c r="BC1143" i="3"/>
  <c r="BB1143" i="3"/>
  <c r="BA1143" i="3"/>
  <c r="G1143" i="3"/>
  <c r="BD1143" i="3" s="1"/>
  <c r="BE1133" i="3"/>
  <c r="BC1133" i="3"/>
  <c r="BB1133" i="3"/>
  <c r="BA1133" i="3"/>
  <c r="G1133" i="3"/>
  <c r="BD1133" i="3" s="1"/>
  <c r="BE1128" i="3"/>
  <c r="BC1128" i="3"/>
  <c r="BB1128" i="3"/>
  <c r="BA1128" i="3"/>
  <c r="G1128" i="3"/>
  <c r="BD1128" i="3" s="1"/>
  <c r="BE1117" i="3"/>
  <c r="BC1117" i="3"/>
  <c r="BB1117" i="3"/>
  <c r="BA1117" i="3"/>
  <c r="G1117" i="3"/>
  <c r="BD1117" i="3" s="1"/>
  <c r="BE1108" i="3"/>
  <c r="BE1336" i="3" s="1"/>
  <c r="I39" i="2" s="1"/>
  <c r="BC1108" i="3"/>
  <c r="BB1108" i="3"/>
  <c r="BA1108" i="3"/>
  <c r="BA1336" i="3" s="1"/>
  <c r="E39" i="2" s="1"/>
  <c r="G1108" i="3"/>
  <c r="BD1108" i="3" s="1"/>
  <c r="BE1088" i="3"/>
  <c r="BC1088" i="3"/>
  <c r="BB1088" i="3"/>
  <c r="BA1088" i="3"/>
  <c r="G1088" i="3"/>
  <c r="BD1088" i="3" s="1"/>
  <c r="B39" i="2"/>
  <c r="A39" i="2"/>
  <c r="C1336" i="3"/>
  <c r="BE1085" i="3"/>
  <c r="BD1085" i="3"/>
  <c r="BC1085" i="3"/>
  <c r="BB1085" i="3"/>
  <c r="BA1085" i="3"/>
  <c r="G1085" i="3"/>
  <c r="BE1084" i="3"/>
  <c r="BD1084" i="3"/>
  <c r="BD1086" i="3" s="1"/>
  <c r="BC1084" i="3"/>
  <c r="BA1084" i="3"/>
  <c r="G1084" i="3"/>
  <c r="G1086" i="3" s="1"/>
  <c r="H38" i="2"/>
  <c r="G38" i="2"/>
  <c r="B38" i="2"/>
  <c r="A38" i="2"/>
  <c r="BE1086" i="3"/>
  <c r="I38" i="2" s="1"/>
  <c r="BC1086" i="3"/>
  <c r="BA1086" i="3"/>
  <c r="E38" i="2" s="1"/>
  <c r="C1086" i="3"/>
  <c r="BE1075" i="3"/>
  <c r="BD1075" i="3"/>
  <c r="BD1082" i="3" s="1"/>
  <c r="H37" i="2" s="1"/>
  <c r="BC1075" i="3"/>
  <c r="BA1075" i="3"/>
  <c r="G1075" i="3"/>
  <c r="BB1075" i="3" s="1"/>
  <c r="BE1068" i="3"/>
  <c r="BD1068" i="3"/>
  <c r="BC1068" i="3"/>
  <c r="BB1068" i="3"/>
  <c r="BA1068" i="3"/>
  <c r="G1068" i="3"/>
  <c r="B37" i="2"/>
  <c r="A37" i="2"/>
  <c r="BE1082" i="3"/>
  <c r="I37" i="2" s="1"/>
  <c r="BC1082" i="3"/>
  <c r="G37" i="2" s="1"/>
  <c r="BA1082" i="3"/>
  <c r="E37" i="2" s="1"/>
  <c r="G1082" i="3"/>
  <c r="C1082" i="3"/>
  <c r="BE1065" i="3"/>
  <c r="BD1065" i="3"/>
  <c r="BC1065" i="3"/>
  <c r="BA1065" i="3"/>
  <c r="G1065" i="3"/>
  <c r="BB1065" i="3" s="1"/>
  <c r="BE1060" i="3"/>
  <c r="BD1060" i="3"/>
  <c r="BC1060" i="3"/>
  <c r="BB1060" i="3"/>
  <c r="BA1060" i="3"/>
  <c r="G1060" i="3"/>
  <c r="BE1050" i="3"/>
  <c r="BD1050" i="3"/>
  <c r="BC1050" i="3"/>
  <c r="BA1050" i="3"/>
  <c r="G1050" i="3"/>
  <c r="BB1050" i="3" s="1"/>
  <c r="BE1045" i="3"/>
  <c r="BD1045" i="3"/>
  <c r="BC1045" i="3"/>
  <c r="BB1045" i="3"/>
  <c r="BA1045" i="3"/>
  <c r="G1045" i="3"/>
  <c r="BE1037" i="3"/>
  <c r="BD1037" i="3"/>
  <c r="BC1037" i="3"/>
  <c r="BA1037" i="3"/>
  <c r="G1037" i="3"/>
  <c r="BB1037" i="3" s="1"/>
  <c r="BE1028" i="3"/>
  <c r="BD1028" i="3"/>
  <c r="BC1028" i="3"/>
  <c r="BB1028" i="3"/>
  <c r="BA1028" i="3"/>
  <c r="G1028" i="3"/>
  <c r="BE1000" i="3"/>
  <c r="BD1000" i="3"/>
  <c r="BC1000" i="3"/>
  <c r="BA1000" i="3"/>
  <c r="G1000" i="3"/>
  <c r="BB1000" i="3" s="1"/>
  <c r="BE991" i="3"/>
  <c r="BE1066" i="3" s="1"/>
  <c r="I36" i="2" s="1"/>
  <c r="BD991" i="3"/>
  <c r="BC991" i="3"/>
  <c r="BB991" i="3"/>
  <c r="BA991" i="3"/>
  <c r="BA1066" i="3" s="1"/>
  <c r="E36" i="2" s="1"/>
  <c r="G991" i="3"/>
  <c r="BE983" i="3"/>
  <c r="BD983" i="3"/>
  <c r="BC983" i="3"/>
  <c r="BA983" i="3"/>
  <c r="G983" i="3"/>
  <c r="BB983" i="3" s="1"/>
  <c r="B36" i="2"/>
  <c r="A36" i="2"/>
  <c r="BD1066" i="3"/>
  <c r="H36" i="2" s="1"/>
  <c r="BC1066" i="3"/>
  <c r="G36" i="2" s="1"/>
  <c r="C1066" i="3"/>
  <c r="BE980" i="3"/>
  <c r="BD980" i="3"/>
  <c r="BC980" i="3"/>
  <c r="BB980" i="3"/>
  <c r="BA980" i="3"/>
  <c r="G980" i="3"/>
  <c r="BE972" i="3"/>
  <c r="BD972" i="3"/>
  <c r="BC972" i="3"/>
  <c r="BA972" i="3"/>
  <c r="G972" i="3"/>
  <c r="BB972" i="3" s="1"/>
  <c r="BE965" i="3"/>
  <c r="BD965" i="3"/>
  <c r="BC965" i="3"/>
  <c r="BB965" i="3"/>
  <c r="BA965" i="3"/>
  <c r="G965" i="3"/>
  <c r="BE960" i="3"/>
  <c r="BD960" i="3"/>
  <c r="BC960" i="3"/>
  <c r="BA960" i="3"/>
  <c r="G960" i="3"/>
  <c r="BB960" i="3" s="1"/>
  <c r="BE955" i="3"/>
  <c r="BD955" i="3"/>
  <c r="BC955" i="3"/>
  <c r="BB955" i="3"/>
  <c r="BA955" i="3"/>
  <c r="G955" i="3"/>
  <c r="BE950" i="3"/>
  <c r="BD950" i="3"/>
  <c r="BD981" i="3" s="1"/>
  <c r="H35" i="2" s="1"/>
  <c r="BC950" i="3"/>
  <c r="BA950" i="3"/>
  <c r="G950" i="3"/>
  <c r="G981" i="3" s="1"/>
  <c r="BE946" i="3"/>
  <c r="BD946" i="3"/>
  <c r="BC946" i="3"/>
  <c r="BB946" i="3"/>
  <c r="BA946" i="3"/>
  <c r="G946" i="3"/>
  <c r="B35" i="2"/>
  <c r="A35" i="2"/>
  <c r="BE981" i="3"/>
  <c r="I35" i="2" s="1"/>
  <c r="BC981" i="3"/>
  <c r="G35" i="2" s="1"/>
  <c r="BA981" i="3"/>
  <c r="E35" i="2" s="1"/>
  <c r="C981" i="3"/>
  <c r="BE943" i="3"/>
  <c r="BD943" i="3"/>
  <c r="BC943" i="3"/>
  <c r="BA943" i="3"/>
  <c r="G943" i="3"/>
  <c r="BB943" i="3" s="1"/>
  <c r="BE939" i="3"/>
  <c r="BD939" i="3"/>
  <c r="BC939" i="3"/>
  <c r="BB939" i="3"/>
  <c r="BA939" i="3"/>
  <c r="G939" i="3"/>
  <c r="BE935" i="3"/>
  <c r="BD935" i="3"/>
  <c r="BC935" i="3"/>
  <c r="BA935" i="3"/>
  <c r="G935" i="3"/>
  <c r="BB935" i="3" s="1"/>
  <c r="BE931" i="3"/>
  <c r="BD931" i="3"/>
  <c r="BC931" i="3"/>
  <c r="BB931" i="3"/>
  <c r="BA931" i="3"/>
  <c r="G931" i="3"/>
  <c r="BE926" i="3"/>
  <c r="BD926" i="3"/>
  <c r="BC926" i="3"/>
  <c r="BA926" i="3"/>
  <c r="G926" i="3"/>
  <c r="BB926" i="3" s="1"/>
  <c r="BE922" i="3"/>
  <c r="BD922" i="3"/>
  <c r="BC922" i="3"/>
  <c r="BB922" i="3"/>
  <c r="BA922" i="3"/>
  <c r="G922" i="3"/>
  <c r="BE919" i="3"/>
  <c r="BD919" i="3"/>
  <c r="BC919" i="3"/>
  <c r="BA919" i="3"/>
  <c r="G919" i="3"/>
  <c r="BB919" i="3" s="1"/>
  <c r="BE915" i="3"/>
  <c r="BE944" i="3" s="1"/>
  <c r="I34" i="2" s="1"/>
  <c r="BD915" i="3"/>
  <c r="BC915" i="3"/>
  <c r="BB915" i="3"/>
  <c r="BA915" i="3"/>
  <c r="BA944" i="3" s="1"/>
  <c r="E34" i="2" s="1"/>
  <c r="G915" i="3"/>
  <c r="BE911" i="3"/>
  <c r="BD911" i="3"/>
  <c r="BC911" i="3"/>
  <c r="BA911" i="3"/>
  <c r="G911" i="3"/>
  <c r="BB911" i="3" s="1"/>
  <c r="B34" i="2"/>
  <c r="A34" i="2"/>
  <c r="BD944" i="3"/>
  <c r="H34" i="2" s="1"/>
  <c r="BC944" i="3"/>
  <c r="G34" i="2" s="1"/>
  <c r="C944" i="3"/>
  <c r="BE908" i="3"/>
  <c r="BD908" i="3"/>
  <c r="BC908" i="3"/>
  <c r="BB908" i="3"/>
  <c r="BA908" i="3"/>
  <c r="G908" i="3"/>
  <c r="BE904" i="3"/>
  <c r="BD904" i="3"/>
  <c r="BC904" i="3"/>
  <c r="BA904" i="3"/>
  <c r="G904" i="3"/>
  <c r="BB904" i="3" s="1"/>
  <c r="BE900" i="3"/>
  <c r="BD900" i="3"/>
  <c r="BC900" i="3"/>
  <c r="BB900" i="3"/>
  <c r="BA900" i="3"/>
  <c r="G900" i="3"/>
  <c r="BE896" i="3"/>
  <c r="BD896" i="3"/>
  <c r="BC896" i="3"/>
  <c r="BA896" i="3"/>
  <c r="G896" i="3"/>
  <c r="BB896" i="3" s="1"/>
  <c r="BE891" i="3"/>
  <c r="BD891" i="3"/>
  <c r="BC891" i="3"/>
  <c r="BB891" i="3"/>
  <c r="BA891" i="3"/>
  <c r="G891" i="3"/>
  <c r="BE888" i="3"/>
  <c r="BD888" i="3"/>
  <c r="BC888" i="3"/>
  <c r="BA888" i="3"/>
  <c r="G888" i="3"/>
  <c r="BB888" i="3" s="1"/>
  <c r="BE882" i="3"/>
  <c r="BD882" i="3"/>
  <c r="BC882" i="3"/>
  <c r="BB882" i="3"/>
  <c r="BA882" i="3"/>
  <c r="G882" i="3"/>
  <c r="BE876" i="3"/>
  <c r="BD876" i="3"/>
  <c r="BC876" i="3"/>
  <c r="BA876" i="3"/>
  <c r="G876" i="3"/>
  <c r="BB876" i="3" s="1"/>
  <c r="BE872" i="3"/>
  <c r="BD872" i="3"/>
  <c r="BC872" i="3"/>
  <c r="BB872" i="3"/>
  <c r="BA872" i="3"/>
  <c r="G872" i="3"/>
  <c r="BE869" i="3"/>
  <c r="BD869" i="3"/>
  <c r="BC869" i="3"/>
  <c r="BA869" i="3"/>
  <c r="G869" i="3"/>
  <c r="BB869" i="3" s="1"/>
  <c r="BE865" i="3"/>
  <c r="BD865" i="3"/>
  <c r="BC865" i="3"/>
  <c r="BB865" i="3"/>
  <c r="BA865" i="3"/>
  <c r="G865" i="3"/>
  <c r="BE859" i="3"/>
  <c r="BD859" i="3"/>
  <c r="BC859" i="3"/>
  <c r="BA859" i="3"/>
  <c r="G859" i="3"/>
  <c r="BB859" i="3" s="1"/>
  <c r="BE855" i="3"/>
  <c r="BD855" i="3"/>
  <c r="BC855" i="3"/>
  <c r="BB855" i="3"/>
  <c r="BA855" i="3"/>
  <c r="G855" i="3"/>
  <c r="BE851" i="3"/>
  <c r="BD851" i="3"/>
  <c r="BC851" i="3"/>
  <c r="BA851" i="3"/>
  <c r="G851" i="3"/>
  <c r="BB851" i="3" s="1"/>
  <c r="BE847" i="3"/>
  <c r="BD847" i="3"/>
  <c r="BC847" i="3"/>
  <c r="BB847" i="3"/>
  <c r="BA847" i="3"/>
  <c r="G847" i="3"/>
  <c r="BE843" i="3"/>
  <c r="BD843" i="3"/>
  <c r="BC843" i="3"/>
  <c r="BA843" i="3"/>
  <c r="G843" i="3"/>
  <c r="BB843" i="3" s="1"/>
  <c r="BE839" i="3"/>
  <c r="BD839" i="3"/>
  <c r="BC839" i="3"/>
  <c r="BB839" i="3"/>
  <c r="BA839" i="3"/>
  <c r="G839" i="3"/>
  <c r="BE833" i="3"/>
  <c r="BD833" i="3"/>
  <c r="BC833" i="3"/>
  <c r="BA833" i="3"/>
  <c r="G833" i="3"/>
  <c r="BB833" i="3" s="1"/>
  <c r="BE829" i="3"/>
  <c r="BD829" i="3"/>
  <c r="BC829" i="3"/>
  <c r="BB829" i="3"/>
  <c r="BA829" i="3"/>
  <c r="G829" i="3"/>
  <c r="BE824" i="3"/>
  <c r="BD824" i="3"/>
  <c r="BC824" i="3"/>
  <c r="BA824" i="3"/>
  <c r="G824" i="3"/>
  <c r="BB824" i="3" s="1"/>
  <c r="BE819" i="3"/>
  <c r="BD819" i="3"/>
  <c r="BC819" i="3"/>
  <c r="BB819" i="3"/>
  <c r="BA819" i="3"/>
  <c r="G819" i="3"/>
  <c r="BE815" i="3"/>
  <c r="BD815" i="3"/>
  <c r="BC815" i="3"/>
  <c r="BA815" i="3"/>
  <c r="G815" i="3"/>
  <c r="BB815" i="3" s="1"/>
  <c r="BE812" i="3"/>
  <c r="BD812" i="3"/>
  <c r="BC812" i="3"/>
  <c r="BB812" i="3"/>
  <c r="BA812" i="3"/>
  <c r="G812" i="3"/>
  <c r="BE809" i="3"/>
  <c r="BD809" i="3"/>
  <c r="BC809" i="3"/>
  <c r="BA809" i="3"/>
  <c r="G809" i="3"/>
  <c r="BB809" i="3" s="1"/>
  <c r="BE794" i="3"/>
  <c r="BD794" i="3"/>
  <c r="BC794" i="3"/>
  <c r="BB794" i="3"/>
  <c r="BA794" i="3"/>
  <c r="G794" i="3"/>
  <c r="BE774" i="3"/>
  <c r="BD774" i="3"/>
  <c r="BD909" i="3" s="1"/>
  <c r="H33" i="2" s="1"/>
  <c r="BC774" i="3"/>
  <c r="BA774" i="3"/>
  <c r="G774" i="3"/>
  <c r="BB774" i="3" s="1"/>
  <c r="BE771" i="3"/>
  <c r="BD771" i="3"/>
  <c r="BC771" i="3"/>
  <c r="BB771" i="3"/>
  <c r="BA771" i="3"/>
  <c r="G771" i="3"/>
  <c r="G909" i="3" s="1"/>
  <c r="B33" i="2"/>
  <c r="A33" i="2"/>
  <c r="BE909" i="3"/>
  <c r="I33" i="2" s="1"/>
  <c r="BC909" i="3"/>
  <c r="G33" i="2" s="1"/>
  <c r="BA909" i="3"/>
  <c r="E33" i="2" s="1"/>
  <c r="C909" i="3"/>
  <c r="BE768" i="3"/>
  <c r="BD768" i="3"/>
  <c r="BC768" i="3"/>
  <c r="BA768" i="3"/>
  <c r="G768" i="3"/>
  <c r="BB768" i="3" s="1"/>
  <c r="BE765" i="3"/>
  <c r="BD765" i="3"/>
  <c r="BC765" i="3"/>
  <c r="BB765" i="3"/>
  <c r="BA765" i="3"/>
  <c r="G765" i="3"/>
  <c r="BE763" i="3"/>
  <c r="BD763" i="3"/>
  <c r="BC763" i="3"/>
  <c r="BA763" i="3"/>
  <c r="G763" i="3"/>
  <c r="BB763" i="3" s="1"/>
  <c r="BE762" i="3"/>
  <c r="BE769" i="3" s="1"/>
  <c r="I32" i="2" s="1"/>
  <c r="BD762" i="3"/>
  <c r="BC762" i="3"/>
  <c r="BB762" i="3"/>
  <c r="BA762" i="3"/>
  <c r="G762" i="3"/>
  <c r="BE758" i="3"/>
  <c r="BD758" i="3"/>
  <c r="BC758" i="3"/>
  <c r="BA758" i="3"/>
  <c r="G758" i="3"/>
  <c r="BB758" i="3" s="1"/>
  <c r="BB769" i="3" s="1"/>
  <c r="F32" i="2" s="1"/>
  <c r="E32" i="2"/>
  <c r="B32" i="2"/>
  <c r="A32" i="2"/>
  <c r="BD769" i="3"/>
  <c r="H32" i="2" s="1"/>
  <c r="BC769" i="3"/>
  <c r="G32" i="2" s="1"/>
  <c r="BA769" i="3"/>
  <c r="C769" i="3"/>
  <c r="BE755" i="3"/>
  <c r="BD755" i="3"/>
  <c r="BC755" i="3"/>
  <c r="BB755" i="3"/>
  <c r="BA755" i="3"/>
  <c r="G755" i="3"/>
  <c r="BE722" i="3"/>
  <c r="BD722" i="3"/>
  <c r="BC722" i="3"/>
  <c r="BA722" i="3"/>
  <c r="G722" i="3"/>
  <c r="BB722" i="3" s="1"/>
  <c r="BE719" i="3"/>
  <c r="BD719" i="3"/>
  <c r="BC719" i="3"/>
  <c r="BB719" i="3"/>
  <c r="BA719" i="3"/>
  <c r="G719" i="3"/>
  <c r="BE691" i="3"/>
  <c r="BD691" i="3"/>
  <c r="BD756" i="3" s="1"/>
  <c r="H31" i="2" s="1"/>
  <c r="BC691" i="3"/>
  <c r="BA691" i="3"/>
  <c r="G691" i="3"/>
  <c r="BB691" i="3" s="1"/>
  <c r="BE688" i="3"/>
  <c r="BD688" i="3"/>
  <c r="BC688" i="3"/>
  <c r="BB688" i="3"/>
  <c r="BA688" i="3"/>
  <c r="G688" i="3"/>
  <c r="G756" i="3" s="1"/>
  <c r="B31" i="2"/>
  <c r="A31" i="2"/>
  <c r="BE756" i="3"/>
  <c r="I31" i="2" s="1"/>
  <c r="BC756" i="3"/>
  <c r="G31" i="2" s="1"/>
  <c r="BA756" i="3"/>
  <c r="E31" i="2" s="1"/>
  <c r="C756" i="3"/>
  <c r="BE685" i="3"/>
  <c r="BD685" i="3"/>
  <c r="BC685" i="3"/>
  <c r="BA685" i="3"/>
  <c r="G685" i="3"/>
  <c r="BB685" i="3" s="1"/>
  <c r="BE683" i="3"/>
  <c r="BD683" i="3"/>
  <c r="BC683" i="3"/>
  <c r="BB683" i="3"/>
  <c r="BA683" i="3"/>
  <c r="G683" i="3"/>
  <c r="BE681" i="3"/>
  <c r="BD681" i="3"/>
  <c r="BC681" i="3"/>
  <c r="BA681" i="3"/>
  <c r="G681" i="3"/>
  <c r="BB681" i="3" s="1"/>
  <c r="BE678" i="3"/>
  <c r="BD678" i="3"/>
  <c r="BC678" i="3"/>
  <c r="BB678" i="3"/>
  <c r="BA678" i="3"/>
  <c r="BA686" i="3" s="1"/>
  <c r="E30" i="2" s="1"/>
  <c r="G678" i="3"/>
  <c r="G30" i="2"/>
  <c r="B30" i="2"/>
  <c r="A30" i="2"/>
  <c r="BE686" i="3"/>
  <c r="I30" i="2" s="1"/>
  <c r="BC686" i="3"/>
  <c r="C686" i="3"/>
  <c r="BE675" i="3"/>
  <c r="BD675" i="3"/>
  <c r="BC675" i="3"/>
  <c r="BB675" i="3"/>
  <c r="BA675" i="3"/>
  <c r="G675" i="3"/>
  <c r="BE674" i="3"/>
  <c r="BD674" i="3"/>
  <c r="BC674" i="3"/>
  <c r="BA674" i="3"/>
  <c r="G674" i="3"/>
  <c r="BB674" i="3" s="1"/>
  <c r="BE673" i="3"/>
  <c r="BD673" i="3"/>
  <c r="BC673" i="3"/>
  <c r="BB673" i="3"/>
  <c r="BA673" i="3"/>
  <c r="G673" i="3"/>
  <c r="BE672" i="3"/>
  <c r="BD672" i="3"/>
  <c r="BC672" i="3"/>
  <c r="BA672" i="3"/>
  <c r="G672" i="3"/>
  <c r="BB672" i="3" s="1"/>
  <c r="BE669" i="3"/>
  <c r="BD669" i="3"/>
  <c r="BC669" i="3"/>
  <c r="BB669" i="3"/>
  <c r="BA669" i="3"/>
  <c r="G669" i="3"/>
  <c r="BE666" i="3"/>
  <c r="BD666" i="3"/>
  <c r="BC666" i="3"/>
  <c r="BA666" i="3"/>
  <c r="G666" i="3"/>
  <c r="BB666" i="3" s="1"/>
  <c r="BE663" i="3"/>
  <c r="BD663" i="3"/>
  <c r="BC663" i="3"/>
  <c r="BB663" i="3"/>
  <c r="BA663" i="3"/>
  <c r="G663" i="3"/>
  <c r="BE659" i="3"/>
  <c r="BD659" i="3"/>
  <c r="BC659" i="3"/>
  <c r="BA659" i="3"/>
  <c r="G659" i="3"/>
  <c r="BB659" i="3" s="1"/>
  <c r="BE655" i="3"/>
  <c r="BE676" i="3" s="1"/>
  <c r="I29" i="2" s="1"/>
  <c r="BD655" i="3"/>
  <c r="BC655" i="3"/>
  <c r="BB655" i="3"/>
  <c r="BA655" i="3"/>
  <c r="G655" i="3"/>
  <c r="BE651" i="3"/>
  <c r="BD651" i="3"/>
  <c r="BC651" i="3"/>
  <c r="BA651" i="3"/>
  <c r="G651" i="3"/>
  <c r="E29" i="2"/>
  <c r="B29" i="2"/>
  <c r="A29" i="2"/>
  <c r="BD676" i="3"/>
  <c r="H29" i="2" s="1"/>
  <c r="BC676" i="3"/>
  <c r="G29" i="2" s="1"/>
  <c r="BA676" i="3"/>
  <c r="C676" i="3"/>
  <c r="BE648" i="3"/>
  <c r="BD648" i="3"/>
  <c r="BC648" i="3"/>
  <c r="BB648" i="3"/>
  <c r="BA648" i="3"/>
  <c r="G648" i="3"/>
  <c r="BE645" i="3"/>
  <c r="BD645" i="3"/>
  <c r="BC645" i="3"/>
  <c r="BA645" i="3"/>
  <c r="G645" i="3"/>
  <c r="BB645" i="3" s="1"/>
  <c r="BE644" i="3"/>
  <c r="BD644" i="3"/>
  <c r="BC644" i="3"/>
  <c r="BB644" i="3"/>
  <c r="BA644" i="3"/>
  <c r="G644" i="3"/>
  <c r="BE643" i="3"/>
  <c r="BD643" i="3"/>
  <c r="BC643" i="3"/>
  <c r="BA643" i="3"/>
  <c r="G643" i="3"/>
  <c r="BB643" i="3" s="1"/>
  <c r="BE640" i="3"/>
  <c r="BD640" i="3"/>
  <c r="BC640" i="3"/>
  <c r="BB640" i="3"/>
  <c r="BA640" i="3"/>
  <c r="G640" i="3"/>
  <c r="BE639" i="3"/>
  <c r="BD639" i="3"/>
  <c r="BC639" i="3"/>
  <c r="BA639" i="3"/>
  <c r="G639" i="3"/>
  <c r="BB639" i="3" s="1"/>
  <c r="BE636" i="3"/>
  <c r="BD636" i="3"/>
  <c r="BC636" i="3"/>
  <c r="BB636" i="3"/>
  <c r="BA636" i="3"/>
  <c r="G636" i="3"/>
  <c r="BE635" i="3"/>
  <c r="BD635" i="3"/>
  <c r="BC635" i="3"/>
  <c r="BA635" i="3"/>
  <c r="G635" i="3"/>
  <c r="BB635" i="3" s="1"/>
  <c r="BE634" i="3"/>
  <c r="BD634" i="3"/>
  <c r="BC634" i="3"/>
  <c r="BB634" i="3"/>
  <c r="BA634" i="3"/>
  <c r="G634" i="3"/>
  <c r="BE633" i="3"/>
  <c r="BD633" i="3"/>
  <c r="BC633" i="3"/>
  <c r="BA633" i="3"/>
  <c r="G633" i="3"/>
  <c r="BB633" i="3" s="1"/>
  <c r="BE630" i="3"/>
  <c r="BD630" i="3"/>
  <c r="BC630" i="3"/>
  <c r="BB630" i="3"/>
  <c r="BA630" i="3"/>
  <c r="G630" i="3"/>
  <c r="BE629" i="3"/>
  <c r="BD629" i="3"/>
  <c r="BC629" i="3"/>
  <c r="BA629" i="3"/>
  <c r="G629" i="3"/>
  <c r="BB629" i="3" s="1"/>
  <c r="BE628" i="3"/>
  <c r="BD628" i="3"/>
  <c r="BC628" i="3"/>
  <c r="BB628" i="3"/>
  <c r="BA628" i="3"/>
  <c r="G628" i="3"/>
  <c r="BE627" i="3"/>
  <c r="BD627" i="3"/>
  <c r="BC627" i="3"/>
  <c r="BA627" i="3"/>
  <c r="G627" i="3"/>
  <c r="BB627" i="3" s="1"/>
  <c r="BE624" i="3"/>
  <c r="BD624" i="3"/>
  <c r="BC624" i="3"/>
  <c r="BB624" i="3"/>
  <c r="BA624" i="3"/>
  <c r="G624" i="3"/>
  <c r="E28" i="2"/>
  <c r="B28" i="2"/>
  <c r="A28" i="2"/>
  <c r="BE649" i="3"/>
  <c r="I28" i="2" s="1"/>
  <c r="BD649" i="3"/>
  <c r="H28" i="2" s="1"/>
  <c r="BC649" i="3"/>
  <c r="G28" i="2" s="1"/>
  <c r="BA649" i="3"/>
  <c r="C649" i="3"/>
  <c r="BE621" i="3"/>
  <c r="BD621" i="3"/>
  <c r="BC621" i="3"/>
  <c r="BB621" i="3"/>
  <c r="BA621" i="3"/>
  <c r="G621" i="3"/>
  <c r="BE617" i="3"/>
  <c r="BD617" i="3"/>
  <c r="BC617" i="3"/>
  <c r="BA617" i="3"/>
  <c r="G617" i="3"/>
  <c r="BB617" i="3" s="1"/>
  <c r="BE614" i="3"/>
  <c r="BD614" i="3"/>
  <c r="BC614" i="3"/>
  <c r="BB614" i="3"/>
  <c r="BA614" i="3"/>
  <c r="G614" i="3"/>
  <c r="BE613" i="3"/>
  <c r="BD613" i="3"/>
  <c r="BC613" i="3"/>
  <c r="BA613" i="3"/>
  <c r="G613" i="3"/>
  <c r="BB613" i="3" s="1"/>
  <c r="BE607" i="3"/>
  <c r="BD607" i="3"/>
  <c r="BC607" i="3"/>
  <c r="BB607" i="3"/>
  <c r="BA607" i="3"/>
  <c r="G607" i="3"/>
  <c r="BE602" i="3"/>
  <c r="BD602" i="3"/>
  <c r="BC602" i="3"/>
  <c r="BA602" i="3"/>
  <c r="G602" i="3"/>
  <c r="BB602" i="3" s="1"/>
  <c r="BE601" i="3"/>
  <c r="BD601" i="3"/>
  <c r="BC601" i="3"/>
  <c r="BB601" i="3"/>
  <c r="BA601" i="3"/>
  <c r="G601" i="3"/>
  <c r="BE600" i="3"/>
  <c r="BD600" i="3"/>
  <c r="BC600" i="3"/>
  <c r="BA600" i="3"/>
  <c r="G600" i="3"/>
  <c r="BB600" i="3" s="1"/>
  <c r="BE599" i="3"/>
  <c r="BD599" i="3"/>
  <c r="BC599" i="3"/>
  <c r="BB599" i="3"/>
  <c r="BA599" i="3"/>
  <c r="G599" i="3"/>
  <c r="BE598" i="3"/>
  <c r="BD598" i="3"/>
  <c r="BD622" i="3" s="1"/>
  <c r="H27" i="2" s="1"/>
  <c r="BC598" i="3"/>
  <c r="BA598" i="3"/>
  <c r="BA622" i="3" s="1"/>
  <c r="E27" i="2" s="1"/>
  <c r="G598" i="3"/>
  <c r="G622" i="3" s="1"/>
  <c r="G27" i="2"/>
  <c r="B27" i="2"/>
  <c r="A27" i="2"/>
  <c r="BE622" i="3"/>
  <c r="I27" i="2" s="1"/>
  <c r="BC622" i="3"/>
  <c r="C622" i="3"/>
  <c r="BE595" i="3"/>
  <c r="BD595" i="3"/>
  <c r="BC595" i="3"/>
  <c r="BA595" i="3"/>
  <c r="G595" i="3"/>
  <c r="BB595" i="3" s="1"/>
  <c r="BE594" i="3"/>
  <c r="BD594" i="3"/>
  <c r="BC594" i="3"/>
  <c r="BB594" i="3"/>
  <c r="BA594" i="3"/>
  <c r="G594" i="3"/>
  <c r="BE584" i="3"/>
  <c r="BD584" i="3"/>
  <c r="BC584" i="3"/>
  <c r="BA584" i="3"/>
  <c r="G584" i="3"/>
  <c r="BB584" i="3" s="1"/>
  <c r="BE583" i="3"/>
  <c r="BD583" i="3"/>
  <c r="BC583" i="3"/>
  <c r="BB583" i="3"/>
  <c r="BA583" i="3"/>
  <c r="G583" i="3"/>
  <c r="BE582" i="3"/>
  <c r="BD582" i="3"/>
  <c r="BC582" i="3"/>
  <c r="BA582" i="3"/>
  <c r="G582" i="3"/>
  <c r="BB582" i="3" s="1"/>
  <c r="BE581" i="3"/>
  <c r="BD581" i="3"/>
  <c r="BC581" i="3"/>
  <c r="BB581" i="3"/>
  <c r="BA581" i="3"/>
  <c r="G581" i="3"/>
  <c r="BE580" i="3"/>
  <c r="BD580" i="3"/>
  <c r="BC580" i="3"/>
  <c r="BA580" i="3"/>
  <c r="G580" i="3"/>
  <c r="BB580" i="3" s="1"/>
  <c r="BE577" i="3"/>
  <c r="BD577" i="3"/>
  <c r="BC577" i="3"/>
  <c r="BB577" i="3"/>
  <c r="BA577" i="3"/>
  <c r="G577" i="3"/>
  <c r="BE575" i="3"/>
  <c r="BD575" i="3"/>
  <c r="BC575" i="3"/>
  <c r="BA575" i="3"/>
  <c r="G575" i="3"/>
  <c r="BB575" i="3" s="1"/>
  <c r="BE574" i="3"/>
  <c r="BD574" i="3"/>
  <c r="BC574" i="3"/>
  <c r="BB574" i="3"/>
  <c r="BA574" i="3"/>
  <c r="G574" i="3"/>
  <c r="BE572" i="3"/>
  <c r="BD572" i="3"/>
  <c r="BC572" i="3"/>
  <c r="BA572" i="3"/>
  <c r="G572" i="3"/>
  <c r="BB572" i="3" s="1"/>
  <c r="BE570" i="3"/>
  <c r="BD570" i="3"/>
  <c r="BC570" i="3"/>
  <c r="BB570" i="3"/>
  <c r="BA570" i="3"/>
  <c r="G570" i="3"/>
  <c r="BE563" i="3"/>
  <c r="BD563" i="3"/>
  <c r="BC563" i="3"/>
  <c r="BA563" i="3"/>
  <c r="G563" i="3"/>
  <c r="BB563" i="3" s="1"/>
  <c r="BE559" i="3"/>
  <c r="BD559" i="3"/>
  <c r="BC559" i="3"/>
  <c r="BB559" i="3"/>
  <c r="BA559" i="3"/>
  <c r="G559" i="3"/>
  <c r="BE553" i="3"/>
  <c r="BD553" i="3"/>
  <c r="BC553" i="3"/>
  <c r="BA553" i="3"/>
  <c r="G553" i="3"/>
  <c r="BB553" i="3" s="1"/>
  <c r="BE550" i="3"/>
  <c r="BD550" i="3"/>
  <c r="BC550" i="3"/>
  <c r="BC596" i="3" s="1"/>
  <c r="G26" i="2" s="1"/>
  <c r="BB550" i="3"/>
  <c r="BA550" i="3"/>
  <c r="G550" i="3"/>
  <c r="BE548" i="3"/>
  <c r="BE596" i="3" s="1"/>
  <c r="I26" i="2" s="1"/>
  <c r="BD548" i="3"/>
  <c r="BD596" i="3" s="1"/>
  <c r="H26" i="2" s="1"/>
  <c r="BC548" i="3"/>
  <c r="BA548" i="3"/>
  <c r="BA596" i="3" s="1"/>
  <c r="E26" i="2" s="1"/>
  <c r="G548" i="3"/>
  <c r="G596" i="3" s="1"/>
  <c r="B26" i="2"/>
  <c r="A26" i="2"/>
  <c r="C596" i="3"/>
  <c r="BE545" i="3"/>
  <c r="BD545" i="3"/>
  <c r="BC545" i="3"/>
  <c r="BB545" i="3"/>
  <c r="BA545" i="3"/>
  <c r="G545" i="3"/>
  <c r="BE544" i="3"/>
  <c r="BD544" i="3"/>
  <c r="BC544" i="3"/>
  <c r="BA544" i="3"/>
  <c r="G544" i="3"/>
  <c r="BB544" i="3" s="1"/>
  <c r="BE543" i="3"/>
  <c r="BD543" i="3"/>
  <c r="BC543" i="3"/>
  <c r="BB543" i="3"/>
  <c r="BA543" i="3"/>
  <c r="G543" i="3"/>
  <c r="BE542" i="3"/>
  <c r="BD542" i="3"/>
  <c r="BC542" i="3"/>
  <c r="BA542" i="3"/>
  <c r="G542" i="3"/>
  <c r="BB542" i="3" s="1"/>
  <c r="BE523" i="3"/>
  <c r="BD523" i="3"/>
  <c r="BC523" i="3"/>
  <c r="BB523" i="3"/>
  <c r="BA523" i="3"/>
  <c r="G523" i="3"/>
  <c r="BE520" i="3"/>
  <c r="BD520" i="3"/>
  <c r="BC520" i="3"/>
  <c r="BA520" i="3"/>
  <c r="G520" i="3"/>
  <c r="BB520" i="3" s="1"/>
  <c r="BE517" i="3"/>
  <c r="BD517" i="3"/>
  <c r="BC517" i="3"/>
  <c r="BB517" i="3"/>
  <c r="BA517" i="3"/>
  <c r="G517" i="3"/>
  <c r="BE515" i="3"/>
  <c r="BD515" i="3"/>
  <c r="BC515" i="3"/>
  <c r="BA515" i="3"/>
  <c r="G515" i="3"/>
  <c r="BB515" i="3" s="1"/>
  <c r="BE512" i="3"/>
  <c r="BD512" i="3"/>
  <c r="BC512" i="3"/>
  <c r="BB512" i="3"/>
  <c r="BA512" i="3"/>
  <c r="G512" i="3"/>
  <c r="BE509" i="3"/>
  <c r="BD509" i="3"/>
  <c r="BC509" i="3"/>
  <c r="BA509" i="3"/>
  <c r="G509" i="3"/>
  <c r="BB509" i="3" s="1"/>
  <c r="BE506" i="3"/>
  <c r="BD506" i="3"/>
  <c r="BC506" i="3"/>
  <c r="BB506" i="3"/>
  <c r="BA506" i="3"/>
  <c r="G506" i="3"/>
  <c r="BE503" i="3"/>
  <c r="BD503" i="3"/>
  <c r="BC503" i="3"/>
  <c r="BA503" i="3"/>
  <c r="G503" i="3"/>
  <c r="BB503" i="3" s="1"/>
  <c r="BE501" i="3"/>
  <c r="BD501" i="3"/>
  <c r="BC501" i="3"/>
  <c r="BB501" i="3"/>
  <c r="BA501" i="3"/>
  <c r="G501" i="3"/>
  <c r="BE497" i="3"/>
  <c r="BD497" i="3"/>
  <c r="BC497" i="3"/>
  <c r="BA497" i="3"/>
  <c r="G497" i="3"/>
  <c r="BB497" i="3" s="1"/>
  <c r="BE494" i="3"/>
  <c r="BD494" i="3"/>
  <c r="BC494" i="3"/>
  <c r="BB494" i="3"/>
  <c r="BA494" i="3"/>
  <c r="G494" i="3"/>
  <c r="BE491" i="3"/>
  <c r="BD491" i="3"/>
  <c r="BC491" i="3"/>
  <c r="BA491" i="3"/>
  <c r="G491" i="3"/>
  <c r="BB491" i="3" s="1"/>
  <c r="BE488" i="3"/>
  <c r="BD488" i="3"/>
  <c r="BC488" i="3"/>
  <c r="BB488" i="3"/>
  <c r="BA488" i="3"/>
  <c r="G488" i="3"/>
  <c r="BE485" i="3"/>
  <c r="BD485" i="3"/>
  <c r="BC485" i="3"/>
  <c r="BA485" i="3"/>
  <c r="G485" i="3"/>
  <c r="BB485" i="3" s="1"/>
  <c r="BE481" i="3"/>
  <c r="BD481" i="3"/>
  <c r="BC481" i="3"/>
  <c r="BB481" i="3"/>
  <c r="BA481" i="3"/>
  <c r="G481" i="3"/>
  <c r="BE478" i="3"/>
  <c r="BD478" i="3"/>
  <c r="BC478" i="3"/>
  <c r="BA478" i="3"/>
  <c r="G478" i="3"/>
  <c r="BB478" i="3" s="1"/>
  <c r="BE477" i="3"/>
  <c r="BD477" i="3"/>
  <c r="BC477" i="3"/>
  <c r="BB477" i="3"/>
  <c r="BA477" i="3"/>
  <c r="BA546" i="3" s="1"/>
  <c r="E25" i="2" s="1"/>
  <c r="G477" i="3"/>
  <c r="B25" i="2"/>
  <c r="A25" i="2"/>
  <c r="BE546" i="3"/>
  <c r="I25" i="2" s="1"/>
  <c r="BC546" i="3"/>
  <c r="G25" i="2" s="1"/>
  <c r="C546" i="3"/>
  <c r="BE474" i="3"/>
  <c r="BD474" i="3"/>
  <c r="BC474" i="3"/>
  <c r="BA474" i="3"/>
  <c r="G474" i="3"/>
  <c r="BB474" i="3" s="1"/>
  <c r="BE468" i="3"/>
  <c r="BD468" i="3"/>
  <c r="BC468" i="3"/>
  <c r="BB468" i="3"/>
  <c r="BA468" i="3"/>
  <c r="G468" i="3"/>
  <c r="BE464" i="3"/>
  <c r="BE475" i="3" s="1"/>
  <c r="I24" i="2" s="1"/>
  <c r="BD464" i="3"/>
  <c r="BD475" i="3" s="1"/>
  <c r="H24" i="2" s="1"/>
  <c r="BC464" i="3"/>
  <c r="BA464" i="3"/>
  <c r="G464" i="3"/>
  <c r="G475" i="3" s="1"/>
  <c r="B24" i="2"/>
  <c r="A24" i="2"/>
  <c r="BC475" i="3"/>
  <c r="G24" i="2" s="1"/>
  <c r="BA475" i="3"/>
  <c r="E24" i="2" s="1"/>
  <c r="C475" i="3"/>
  <c r="BE460" i="3"/>
  <c r="BE462" i="3" s="1"/>
  <c r="I23" i="2" s="1"/>
  <c r="BD460" i="3"/>
  <c r="BD462" i="3" s="1"/>
  <c r="BC460" i="3"/>
  <c r="BA460" i="3"/>
  <c r="G460" i="3"/>
  <c r="G462" i="3" s="1"/>
  <c r="H23" i="2"/>
  <c r="B23" i="2"/>
  <c r="A23" i="2"/>
  <c r="BC462" i="3"/>
  <c r="G23" i="2" s="1"/>
  <c r="BA462" i="3"/>
  <c r="E23" i="2" s="1"/>
  <c r="C462" i="3"/>
  <c r="BE457" i="3"/>
  <c r="BE458" i="3" s="1"/>
  <c r="I22" i="2" s="1"/>
  <c r="BD457" i="3"/>
  <c r="BD458" i="3" s="1"/>
  <c r="BC457" i="3"/>
  <c r="BB457" i="3"/>
  <c r="BA457" i="3"/>
  <c r="G457" i="3"/>
  <c r="G458" i="3" s="1"/>
  <c r="H22" i="2"/>
  <c r="B22" i="2"/>
  <c r="A22" i="2"/>
  <c r="BC458" i="3"/>
  <c r="G22" i="2" s="1"/>
  <c r="BB458" i="3"/>
  <c r="F22" i="2" s="1"/>
  <c r="BA458" i="3"/>
  <c r="E22" i="2" s="1"/>
  <c r="C458" i="3"/>
  <c r="BE452" i="3"/>
  <c r="BD452" i="3"/>
  <c r="BC452" i="3"/>
  <c r="BB452" i="3"/>
  <c r="BA452" i="3"/>
  <c r="G452" i="3"/>
  <c r="BE444" i="3"/>
  <c r="BD444" i="3"/>
  <c r="BC444" i="3"/>
  <c r="BB444" i="3"/>
  <c r="G444" i="3"/>
  <c r="BA444" i="3" s="1"/>
  <c r="BE441" i="3"/>
  <c r="BD441" i="3"/>
  <c r="BC441" i="3"/>
  <c r="BB441" i="3"/>
  <c r="G441" i="3"/>
  <c r="BA441" i="3" s="1"/>
  <c r="BE433" i="3"/>
  <c r="BD433" i="3"/>
  <c r="BD455" i="3" s="1"/>
  <c r="H21" i="2" s="1"/>
  <c r="BC433" i="3"/>
  <c r="BB433" i="3"/>
  <c r="G433" i="3"/>
  <c r="BA433" i="3" s="1"/>
  <c r="BA455" i="3" s="1"/>
  <c r="E21" i="2" s="1"/>
  <c r="I21" i="2"/>
  <c r="B21" i="2"/>
  <c r="A21" i="2"/>
  <c r="BE455" i="3"/>
  <c r="BC455" i="3"/>
  <c r="G21" i="2" s="1"/>
  <c r="C455" i="3"/>
  <c r="BE430" i="3"/>
  <c r="BD430" i="3"/>
  <c r="BC430" i="3"/>
  <c r="BC431" i="3" s="1"/>
  <c r="G20" i="2" s="1"/>
  <c r="BB430" i="3"/>
  <c r="G430" i="3"/>
  <c r="BA430" i="3" s="1"/>
  <c r="BE426" i="3"/>
  <c r="BD426" i="3"/>
  <c r="BC426" i="3"/>
  <c r="BB426" i="3"/>
  <c r="BB431" i="3" s="1"/>
  <c r="F20" i="2" s="1"/>
  <c r="G426" i="3"/>
  <c r="BA426" i="3" s="1"/>
  <c r="BE424" i="3"/>
  <c r="BD424" i="3"/>
  <c r="BC424" i="3"/>
  <c r="BB424" i="3"/>
  <c r="G424" i="3"/>
  <c r="BA424" i="3" s="1"/>
  <c r="BE418" i="3"/>
  <c r="BE431" i="3" s="1"/>
  <c r="I20" i="2" s="1"/>
  <c r="BD418" i="3"/>
  <c r="BC418" i="3"/>
  <c r="BB418" i="3"/>
  <c r="BA418" i="3"/>
  <c r="BA431" i="3" s="1"/>
  <c r="E20" i="2" s="1"/>
  <c r="G418" i="3"/>
  <c r="B20" i="2"/>
  <c r="A20" i="2"/>
  <c r="BD431" i="3"/>
  <c r="H20" i="2" s="1"/>
  <c r="G431" i="3"/>
  <c r="C431" i="3"/>
  <c r="BE410" i="3"/>
  <c r="BD410" i="3"/>
  <c r="BC410" i="3"/>
  <c r="BB410" i="3"/>
  <c r="BA410" i="3"/>
  <c r="G410" i="3"/>
  <c r="BE401" i="3"/>
  <c r="BD401" i="3"/>
  <c r="BC401" i="3"/>
  <c r="BB401" i="3"/>
  <c r="BA401" i="3"/>
  <c r="G401" i="3"/>
  <c r="BE395" i="3"/>
  <c r="BD395" i="3"/>
  <c r="BC395" i="3"/>
  <c r="BB395" i="3"/>
  <c r="BA395" i="3"/>
  <c r="G395" i="3"/>
  <c r="BE386" i="3"/>
  <c r="BD386" i="3"/>
  <c r="BC386" i="3"/>
  <c r="BB386" i="3"/>
  <c r="BA386" i="3"/>
  <c r="G386" i="3"/>
  <c r="BE380" i="3"/>
  <c r="BD380" i="3"/>
  <c r="BC380" i="3"/>
  <c r="BB380" i="3"/>
  <c r="BA380" i="3"/>
  <c r="G380" i="3"/>
  <c r="BE375" i="3"/>
  <c r="BD375" i="3"/>
  <c r="BC375" i="3"/>
  <c r="BB375" i="3"/>
  <c r="BA375" i="3"/>
  <c r="G375" i="3"/>
  <c r="BE360" i="3"/>
  <c r="BD360" i="3"/>
  <c r="BC360" i="3"/>
  <c r="BC416" i="3" s="1"/>
  <c r="G19" i="2" s="1"/>
  <c r="BB360" i="3"/>
  <c r="G360" i="3"/>
  <c r="BA360" i="3" s="1"/>
  <c r="BE344" i="3"/>
  <c r="BE416" i="3" s="1"/>
  <c r="I19" i="2" s="1"/>
  <c r="BD344" i="3"/>
  <c r="BC344" i="3"/>
  <c r="BB344" i="3"/>
  <c r="BA344" i="3"/>
  <c r="BA416" i="3" s="1"/>
  <c r="E19" i="2" s="1"/>
  <c r="G344" i="3"/>
  <c r="B19" i="2"/>
  <c r="A19" i="2"/>
  <c r="BD416" i="3"/>
  <c r="H19" i="2" s="1"/>
  <c r="BB416" i="3"/>
  <c r="F19" i="2" s="1"/>
  <c r="G416" i="3"/>
  <c r="C416" i="3"/>
  <c r="BE338" i="3"/>
  <c r="BD338" i="3"/>
  <c r="BC338" i="3"/>
  <c r="BB338" i="3"/>
  <c r="BA338" i="3"/>
  <c r="G338" i="3"/>
  <c r="BE335" i="3"/>
  <c r="BD335" i="3"/>
  <c r="BC335" i="3"/>
  <c r="BB335" i="3"/>
  <c r="BA335" i="3"/>
  <c r="G335" i="3"/>
  <c r="BE330" i="3"/>
  <c r="BD330" i="3"/>
  <c r="BC330" i="3"/>
  <c r="BB330" i="3"/>
  <c r="BA330" i="3"/>
  <c r="G330" i="3"/>
  <c r="BE325" i="3"/>
  <c r="BD325" i="3"/>
  <c r="BC325" i="3"/>
  <c r="BC342" i="3" s="1"/>
  <c r="G18" i="2" s="1"/>
  <c r="BB325" i="3"/>
  <c r="BA325" i="3"/>
  <c r="G325" i="3"/>
  <c r="BE321" i="3"/>
  <c r="BE342" i="3" s="1"/>
  <c r="I18" i="2" s="1"/>
  <c r="BD321" i="3"/>
  <c r="BC321" i="3"/>
  <c r="BB321" i="3"/>
  <c r="BA321" i="3"/>
  <c r="BA342" i="3" s="1"/>
  <c r="E18" i="2" s="1"/>
  <c r="G321" i="3"/>
  <c r="B18" i="2"/>
  <c r="A18" i="2"/>
  <c r="BD342" i="3"/>
  <c r="H18" i="2" s="1"/>
  <c r="BB342" i="3"/>
  <c r="F18" i="2" s="1"/>
  <c r="G342" i="3"/>
  <c r="C342" i="3"/>
  <c r="BE318" i="3"/>
  <c r="BD318" i="3"/>
  <c r="BC318" i="3"/>
  <c r="BB318" i="3"/>
  <c r="BA318" i="3"/>
  <c r="G318" i="3"/>
  <c r="BE313" i="3"/>
  <c r="BD313" i="3"/>
  <c r="BC313" i="3"/>
  <c r="BB313" i="3"/>
  <c r="G313" i="3"/>
  <c r="BA313" i="3" s="1"/>
  <c r="BE304" i="3"/>
  <c r="BD304" i="3"/>
  <c r="BC304" i="3"/>
  <c r="BB304" i="3"/>
  <c r="BA304" i="3"/>
  <c r="G304" i="3"/>
  <c r="BE298" i="3"/>
  <c r="BD298" i="3"/>
  <c r="BC298" i="3"/>
  <c r="BB298" i="3"/>
  <c r="BA298" i="3"/>
  <c r="G298" i="3"/>
  <c r="BE296" i="3"/>
  <c r="BD296" i="3"/>
  <c r="BC296" i="3"/>
  <c r="BB296" i="3"/>
  <c r="BA296" i="3"/>
  <c r="G296" i="3"/>
  <c r="BE260" i="3"/>
  <c r="BD260" i="3"/>
  <c r="BC260" i="3"/>
  <c r="BB260" i="3"/>
  <c r="BA260" i="3"/>
  <c r="G260" i="3"/>
  <c r="BE251" i="3"/>
  <c r="BD251" i="3"/>
  <c r="BC251" i="3"/>
  <c r="BB251" i="3"/>
  <c r="BA251" i="3"/>
  <c r="G251" i="3"/>
  <c r="BE248" i="3"/>
  <c r="BD248" i="3"/>
  <c r="BC248" i="3"/>
  <c r="BB248" i="3"/>
  <c r="BA248" i="3"/>
  <c r="G248" i="3"/>
  <c r="BE244" i="3"/>
  <c r="BE319" i="3" s="1"/>
  <c r="I17" i="2" s="1"/>
  <c r="BD244" i="3"/>
  <c r="BC244" i="3"/>
  <c r="BB244" i="3"/>
  <c r="BA244" i="3"/>
  <c r="BA319" i="3" s="1"/>
  <c r="E17" i="2" s="1"/>
  <c r="G244" i="3"/>
  <c r="BE241" i="3"/>
  <c r="BD241" i="3"/>
  <c r="BC241" i="3"/>
  <c r="BC319" i="3" s="1"/>
  <c r="G17" i="2" s="1"/>
  <c r="BB241" i="3"/>
  <c r="BA241" i="3"/>
  <c r="G241" i="3"/>
  <c r="B17" i="2"/>
  <c r="A17" i="2"/>
  <c r="BD319" i="3"/>
  <c r="H17" i="2" s="1"/>
  <c r="BB319" i="3"/>
  <c r="F17" i="2" s="1"/>
  <c r="G319" i="3"/>
  <c r="C319" i="3"/>
  <c r="BE232" i="3"/>
  <c r="BD232" i="3"/>
  <c r="BC232" i="3"/>
  <c r="BB232" i="3"/>
  <c r="BA232" i="3"/>
  <c r="G232" i="3"/>
  <c r="BE225" i="3"/>
  <c r="BE239" i="3" s="1"/>
  <c r="I16" i="2" s="1"/>
  <c r="BD225" i="3"/>
  <c r="BC225" i="3"/>
  <c r="BC239" i="3" s="1"/>
  <c r="G16" i="2" s="1"/>
  <c r="BB225" i="3"/>
  <c r="BA225" i="3"/>
  <c r="BA239" i="3" s="1"/>
  <c r="E16" i="2" s="1"/>
  <c r="G225" i="3"/>
  <c r="B16" i="2"/>
  <c r="A16" i="2"/>
  <c r="BD239" i="3"/>
  <c r="H16" i="2" s="1"/>
  <c r="BB239" i="3"/>
  <c r="F16" i="2" s="1"/>
  <c r="G239" i="3"/>
  <c r="C239" i="3"/>
  <c r="BE220" i="3"/>
  <c r="BE223" i="3" s="1"/>
  <c r="I15" i="2" s="1"/>
  <c r="BD220" i="3"/>
  <c r="BC220" i="3"/>
  <c r="BB220" i="3"/>
  <c r="BA220" i="3"/>
  <c r="BA223" i="3" s="1"/>
  <c r="E15" i="2" s="1"/>
  <c r="G220" i="3"/>
  <c r="G15" i="2"/>
  <c r="B15" i="2"/>
  <c r="A15" i="2"/>
  <c r="BD223" i="3"/>
  <c r="H15" i="2" s="1"/>
  <c r="BC223" i="3"/>
  <c r="BB223" i="3"/>
  <c r="F15" i="2" s="1"/>
  <c r="G223" i="3"/>
  <c r="C223" i="3"/>
  <c r="BE216" i="3"/>
  <c r="BD216" i="3"/>
  <c r="BC216" i="3"/>
  <c r="BB216" i="3"/>
  <c r="BA216" i="3"/>
  <c r="G216" i="3"/>
  <c r="BE211" i="3"/>
  <c r="BD211" i="3"/>
  <c r="BC211" i="3"/>
  <c r="BB211" i="3"/>
  <c r="G211" i="3"/>
  <c r="BA211" i="3" s="1"/>
  <c r="BE207" i="3"/>
  <c r="BD207" i="3"/>
  <c r="BC207" i="3"/>
  <c r="BB207" i="3"/>
  <c r="BA207" i="3"/>
  <c r="G207" i="3"/>
  <c r="BE205" i="3"/>
  <c r="BD205" i="3"/>
  <c r="BC205" i="3"/>
  <c r="BC218" i="3" s="1"/>
  <c r="G14" i="2" s="1"/>
  <c r="BB205" i="3"/>
  <c r="G205" i="3"/>
  <c r="BA205" i="3" s="1"/>
  <c r="BE203" i="3"/>
  <c r="BE218" i="3" s="1"/>
  <c r="I14" i="2" s="1"/>
  <c r="BD203" i="3"/>
  <c r="BC203" i="3"/>
  <c r="BB203" i="3"/>
  <c r="BA203" i="3"/>
  <c r="BA218" i="3" s="1"/>
  <c r="E14" i="2" s="1"/>
  <c r="G203" i="3"/>
  <c r="B14" i="2"/>
  <c r="A14" i="2"/>
  <c r="BD218" i="3"/>
  <c r="H14" i="2" s="1"/>
  <c r="BB218" i="3"/>
  <c r="F14" i="2" s="1"/>
  <c r="G218" i="3"/>
  <c r="C218" i="3"/>
  <c r="BE193" i="3"/>
  <c r="BD193" i="3"/>
  <c r="BC193" i="3"/>
  <c r="BB193" i="3"/>
  <c r="BA193" i="3"/>
  <c r="G193" i="3"/>
  <c r="BE190" i="3"/>
  <c r="BD190" i="3"/>
  <c r="BC190" i="3"/>
  <c r="BB190" i="3"/>
  <c r="G190" i="3"/>
  <c r="BA190" i="3" s="1"/>
  <c r="BE188" i="3"/>
  <c r="BD188" i="3"/>
  <c r="BC188" i="3"/>
  <c r="BB188" i="3"/>
  <c r="BA188" i="3"/>
  <c r="G188" i="3"/>
  <c r="BE184" i="3"/>
  <c r="BD184" i="3"/>
  <c r="BC184" i="3"/>
  <c r="BB184" i="3"/>
  <c r="G184" i="3"/>
  <c r="BA184" i="3" s="1"/>
  <c r="BE180" i="3"/>
  <c r="BD180" i="3"/>
  <c r="BC180" i="3"/>
  <c r="BB180" i="3"/>
  <c r="BA180" i="3"/>
  <c r="G180" i="3"/>
  <c r="BE176" i="3"/>
  <c r="BD176" i="3"/>
  <c r="BC176" i="3"/>
  <c r="BB176" i="3"/>
  <c r="G176" i="3"/>
  <c r="BA176" i="3" s="1"/>
  <c r="BE172" i="3"/>
  <c r="BD172" i="3"/>
  <c r="BC172" i="3"/>
  <c r="BB172" i="3"/>
  <c r="BA172" i="3"/>
  <c r="G172" i="3"/>
  <c r="BE168" i="3"/>
  <c r="BD168" i="3"/>
  <c r="BC168" i="3"/>
  <c r="BB168" i="3"/>
  <c r="G168" i="3"/>
  <c r="BA168" i="3" s="1"/>
  <c r="BE164" i="3"/>
  <c r="BE201" i="3" s="1"/>
  <c r="I13" i="2" s="1"/>
  <c r="BD164" i="3"/>
  <c r="BC164" i="3"/>
  <c r="BB164" i="3"/>
  <c r="BA164" i="3"/>
  <c r="G164" i="3"/>
  <c r="BE161" i="3"/>
  <c r="BD161" i="3"/>
  <c r="BC161" i="3"/>
  <c r="BC201" i="3" s="1"/>
  <c r="G13" i="2" s="1"/>
  <c r="BB161" i="3"/>
  <c r="G161" i="3"/>
  <c r="BA161" i="3" s="1"/>
  <c r="B13" i="2"/>
  <c r="A13" i="2"/>
  <c r="BD201" i="3"/>
  <c r="H13" i="2" s="1"/>
  <c r="BB201" i="3"/>
  <c r="F13" i="2" s="1"/>
  <c r="G201" i="3"/>
  <c r="C201" i="3"/>
  <c r="BE152" i="3"/>
  <c r="BD152" i="3"/>
  <c r="BC152" i="3"/>
  <c r="BB152" i="3"/>
  <c r="BA152" i="3"/>
  <c r="G152" i="3"/>
  <c r="BE146" i="3"/>
  <c r="BD146" i="3"/>
  <c r="BC146" i="3"/>
  <c r="BB146" i="3"/>
  <c r="BA146" i="3"/>
  <c r="G146" i="3"/>
  <c r="BE142" i="3"/>
  <c r="BD142" i="3"/>
  <c r="BC142" i="3"/>
  <c r="BB142" i="3"/>
  <c r="BA142" i="3"/>
  <c r="G142" i="3"/>
  <c r="BE138" i="3"/>
  <c r="BE159" i="3" s="1"/>
  <c r="I12" i="2" s="1"/>
  <c r="BD138" i="3"/>
  <c r="BC138" i="3"/>
  <c r="BB138" i="3"/>
  <c r="BA138" i="3"/>
  <c r="BA159" i="3" s="1"/>
  <c r="E12" i="2" s="1"/>
  <c r="G138" i="3"/>
  <c r="BE134" i="3"/>
  <c r="BD134" i="3"/>
  <c r="BC134" i="3"/>
  <c r="BC159" i="3" s="1"/>
  <c r="G12" i="2" s="1"/>
  <c r="BB134" i="3"/>
  <c r="BA134" i="3"/>
  <c r="G134" i="3"/>
  <c r="B12" i="2"/>
  <c r="A12" i="2"/>
  <c r="BD159" i="3"/>
  <c r="H12" i="2" s="1"/>
  <c r="BB159" i="3"/>
  <c r="F12" i="2" s="1"/>
  <c r="G159" i="3"/>
  <c r="C159" i="3"/>
  <c r="BE128" i="3"/>
  <c r="BD128" i="3"/>
  <c r="BC128" i="3"/>
  <c r="BB128" i="3"/>
  <c r="BA128" i="3"/>
  <c r="G128" i="3"/>
  <c r="BE127" i="3"/>
  <c r="BD127" i="3"/>
  <c r="BC127" i="3"/>
  <c r="BB127" i="3"/>
  <c r="BA127" i="3"/>
  <c r="G127" i="3"/>
  <c r="BE126" i="3"/>
  <c r="BD126" i="3"/>
  <c r="BC126" i="3"/>
  <c r="BB126" i="3"/>
  <c r="BA126" i="3"/>
  <c r="G126" i="3"/>
  <c r="BE125" i="3"/>
  <c r="BD125" i="3"/>
  <c r="BC125" i="3"/>
  <c r="BB125" i="3"/>
  <c r="BA125" i="3"/>
  <c r="G125" i="3"/>
  <c r="BE124" i="3"/>
  <c r="BD124" i="3"/>
  <c r="BC124" i="3"/>
  <c r="BB124" i="3"/>
  <c r="BA124" i="3"/>
  <c r="G124" i="3"/>
  <c r="BE120" i="3"/>
  <c r="BD120" i="3"/>
  <c r="BC120" i="3"/>
  <c r="BB120" i="3"/>
  <c r="BA120" i="3"/>
  <c r="G120" i="3"/>
  <c r="BE119" i="3"/>
  <c r="BD119" i="3"/>
  <c r="BC119" i="3"/>
  <c r="BB119" i="3"/>
  <c r="BA119" i="3"/>
  <c r="G119" i="3"/>
  <c r="BE117" i="3"/>
  <c r="BD117" i="3"/>
  <c r="BC117" i="3"/>
  <c r="BB117" i="3"/>
  <c r="BA117" i="3"/>
  <c r="G117" i="3"/>
  <c r="BE115" i="3"/>
  <c r="BE132" i="3" s="1"/>
  <c r="I11" i="2" s="1"/>
  <c r="BD115" i="3"/>
  <c r="BC115" i="3"/>
  <c r="BC132" i="3" s="1"/>
  <c r="G11" i="2" s="1"/>
  <c r="BB115" i="3"/>
  <c r="BA115" i="3"/>
  <c r="BA132" i="3" s="1"/>
  <c r="E11" i="2" s="1"/>
  <c r="G115" i="3"/>
  <c r="B11" i="2"/>
  <c r="A11" i="2"/>
  <c r="BD132" i="3"/>
  <c r="H11" i="2" s="1"/>
  <c r="BB132" i="3"/>
  <c r="F11" i="2" s="1"/>
  <c r="G132" i="3"/>
  <c r="C132" i="3"/>
  <c r="BE109" i="3"/>
  <c r="BD109" i="3"/>
  <c r="BC109" i="3"/>
  <c r="BB109" i="3"/>
  <c r="BA109" i="3"/>
  <c r="G109" i="3"/>
  <c r="BE105" i="3"/>
  <c r="BD105" i="3"/>
  <c r="BC105" i="3"/>
  <c r="BB105" i="3"/>
  <c r="BA105" i="3"/>
  <c r="G105" i="3"/>
  <c r="BE101" i="3"/>
  <c r="BD101" i="3"/>
  <c r="BC101" i="3"/>
  <c r="BB101" i="3"/>
  <c r="BA101" i="3"/>
  <c r="G101" i="3"/>
  <c r="BE99" i="3"/>
  <c r="BD99" i="3"/>
  <c r="BC99" i="3"/>
  <c r="BB99" i="3"/>
  <c r="BA99" i="3"/>
  <c r="G99" i="3"/>
  <c r="BE96" i="3"/>
  <c r="BD96" i="3"/>
  <c r="BC96" i="3"/>
  <c r="BC113" i="3" s="1"/>
  <c r="G10" i="2" s="1"/>
  <c r="BB96" i="3"/>
  <c r="BA96" i="3"/>
  <c r="G96" i="3"/>
  <c r="B10" i="2"/>
  <c r="A10" i="2"/>
  <c r="BD113" i="3"/>
  <c r="H10" i="2" s="1"/>
  <c r="BB113" i="3"/>
  <c r="F10" i="2" s="1"/>
  <c r="G113" i="3"/>
  <c r="C113" i="3"/>
  <c r="BE91" i="3"/>
  <c r="BD91" i="3"/>
  <c r="BC91" i="3"/>
  <c r="BB91" i="3"/>
  <c r="BA91" i="3"/>
  <c r="G91" i="3"/>
  <c r="BE88" i="3"/>
  <c r="BD88" i="3"/>
  <c r="BC88" i="3"/>
  <c r="BB88" i="3"/>
  <c r="BA88" i="3"/>
  <c r="G88" i="3"/>
  <c r="BE78" i="3"/>
  <c r="BD78" i="3"/>
  <c r="BC78" i="3"/>
  <c r="BB78" i="3"/>
  <c r="BA78" i="3"/>
  <c r="G78" i="3"/>
  <c r="BE74" i="3"/>
  <c r="BD74" i="3"/>
  <c r="BC74" i="3"/>
  <c r="BB74" i="3"/>
  <c r="BA74" i="3"/>
  <c r="G74" i="3"/>
  <c r="BE65" i="3"/>
  <c r="BD65" i="3"/>
  <c r="BC65" i="3"/>
  <c r="BB65" i="3"/>
  <c r="BA65" i="3"/>
  <c r="G65" i="3"/>
  <c r="BE63" i="3"/>
  <c r="BD63" i="3"/>
  <c r="BC63" i="3"/>
  <c r="BB63" i="3"/>
  <c r="BA63" i="3"/>
  <c r="G63" i="3"/>
  <c r="BE54" i="3"/>
  <c r="BD54" i="3"/>
  <c r="BC54" i="3"/>
  <c r="BB54" i="3"/>
  <c r="BA54" i="3"/>
  <c r="G54" i="3"/>
  <c r="BE47" i="3"/>
  <c r="BD47" i="3"/>
  <c r="BC47" i="3"/>
  <c r="BB47" i="3"/>
  <c r="BA47" i="3"/>
  <c r="G47" i="3"/>
  <c r="BE38" i="3"/>
  <c r="BE94" i="3" s="1"/>
  <c r="I9" i="2" s="1"/>
  <c r="BD38" i="3"/>
  <c r="BC38" i="3"/>
  <c r="BC94" i="3" s="1"/>
  <c r="G9" i="2" s="1"/>
  <c r="BB38" i="3"/>
  <c r="BA38" i="3"/>
  <c r="BA94" i="3" s="1"/>
  <c r="E9" i="2" s="1"/>
  <c r="G38" i="3"/>
  <c r="B9" i="2"/>
  <c r="A9" i="2"/>
  <c r="BD94" i="3"/>
  <c r="H9" i="2" s="1"/>
  <c r="BB94" i="3"/>
  <c r="F9" i="2" s="1"/>
  <c r="G94" i="3"/>
  <c r="C94" i="3"/>
  <c r="BE30" i="3"/>
  <c r="BE36" i="3" s="1"/>
  <c r="I8" i="2" s="1"/>
  <c r="BD30" i="3"/>
  <c r="BC30" i="3"/>
  <c r="BC36" i="3" s="1"/>
  <c r="G8" i="2" s="1"/>
  <c r="BB30" i="3"/>
  <c r="BA30" i="3"/>
  <c r="BA36" i="3" s="1"/>
  <c r="E8" i="2" s="1"/>
  <c r="G30" i="3"/>
  <c r="B8" i="2"/>
  <c r="A8" i="2"/>
  <c r="BD36" i="3"/>
  <c r="H8" i="2" s="1"/>
  <c r="BB36" i="3"/>
  <c r="F8" i="2" s="1"/>
  <c r="G36" i="3"/>
  <c r="C36" i="3"/>
  <c r="BE21" i="3"/>
  <c r="BD21" i="3"/>
  <c r="BC21" i="3"/>
  <c r="BB21" i="3"/>
  <c r="BA21" i="3"/>
  <c r="G21" i="3"/>
  <c r="BE14" i="3"/>
  <c r="BD14" i="3"/>
  <c r="BC14" i="3"/>
  <c r="BB14" i="3"/>
  <c r="BA14" i="3"/>
  <c r="G14" i="3"/>
  <c r="BE8" i="3"/>
  <c r="BE28" i="3" s="1"/>
  <c r="I7" i="2" s="1"/>
  <c r="BD8" i="3"/>
  <c r="BC8" i="3"/>
  <c r="BB8" i="3"/>
  <c r="BA8" i="3"/>
  <c r="BA28" i="3" s="1"/>
  <c r="E7" i="2" s="1"/>
  <c r="G8" i="3"/>
  <c r="G28" i="3" s="1"/>
  <c r="B7" i="2"/>
  <c r="A7" i="2"/>
  <c r="BD28" i="3"/>
  <c r="H7" i="2" s="1"/>
  <c r="BB28" i="3"/>
  <c r="F7" i="2" s="1"/>
  <c r="C28" i="3"/>
  <c r="E4" i="3"/>
  <c r="C4" i="3"/>
  <c r="F3" i="3"/>
  <c r="C3" i="3"/>
  <c r="C2" i="2"/>
  <c r="C1" i="2"/>
  <c r="C33" i="1"/>
  <c r="F33" i="1" s="1"/>
  <c r="C31" i="1"/>
  <c r="C9" i="1"/>
  <c r="G7" i="1"/>
  <c r="D2" i="1"/>
  <c r="C2" i="1"/>
  <c r="BA113" i="3" l="1"/>
  <c r="E10" i="2" s="1"/>
  <c r="BE113" i="3"/>
  <c r="I10" i="2" s="1"/>
  <c r="I42" i="2" s="1"/>
  <c r="C21" i="1" s="1"/>
  <c r="BC28" i="3"/>
  <c r="G7" i="2" s="1"/>
  <c r="G42" i="2"/>
  <c r="C18" i="1" s="1"/>
  <c r="BA201" i="3"/>
  <c r="E13" i="2" s="1"/>
  <c r="E42" i="2" s="1"/>
  <c r="BB546" i="3"/>
  <c r="F25" i="2" s="1"/>
  <c r="BB649" i="3"/>
  <c r="F28" i="2" s="1"/>
  <c r="BB651" i="3"/>
  <c r="BB676" i="3" s="1"/>
  <c r="F29" i="2" s="1"/>
  <c r="G676" i="3"/>
  <c r="G455" i="3"/>
  <c r="BB455" i="3"/>
  <c r="F21" i="2" s="1"/>
  <c r="F42" i="2" s="1"/>
  <c r="C16" i="1" s="1"/>
  <c r="BB464" i="3"/>
  <c r="BB475" i="3" s="1"/>
  <c r="F24" i="2" s="1"/>
  <c r="G546" i="3"/>
  <c r="BD546" i="3"/>
  <c r="H25" i="2" s="1"/>
  <c r="H42" i="2" s="1"/>
  <c r="C17" i="1" s="1"/>
  <c r="BB548" i="3"/>
  <c r="BB596" i="3" s="1"/>
  <c r="F26" i="2" s="1"/>
  <c r="G649" i="3"/>
  <c r="BB1066" i="3"/>
  <c r="F36" i="2" s="1"/>
  <c r="BB460" i="3"/>
  <c r="BB462" i="3" s="1"/>
  <c r="F23" i="2" s="1"/>
  <c r="BB598" i="3"/>
  <c r="BB622" i="3" s="1"/>
  <c r="F27" i="2" s="1"/>
  <c r="BB686" i="3"/>
  <c r="F30" i="2" s="1"/>
  <c r="BB944" i="3"/>
  <c r="F34" i="2" s="1"/>
  <c r="BD1336" i="3"/>
  <c r="H39" i="2" s="1"/>
  <c r="G769" i="3"/>
  <c r="G944" i="3"/>
  <c r="G1066" i="3"/>
  <c r="G1336" i="3"/>
  <c r="G686" i="3"/>
  <c r="BD686" i="3"/>
  <c r="H30" i="2" s="1"/>
  <c r="BB950" i="3"/>
  <c r="BB981" i="3" s="1"/>
  <c r="F35" i="2" s="1"/>
  <c r="BB1084" i="3"/>
  <c r="BB1086" i="3" s="1"/>
  <c r="F38" i="2" s="1"/>
  <c r="BB1336" i="3"/>
  <c r="F39" i="2" s="1"/>
  <c r="BA1384" i="3"/>
  <c r="BA1391" i="3" s="1"/>
  <c r="E41" i="2" s="1"/>
  <c r="BD1338" i="3"/>
  <c r="BD1382" i="3" s="1"/>
  <c r="H40" i="2" s="1"/>
  <c r="BB756" i="3"/>
  <c r="F31" i="2" s="1"/>
  <c r="BB909" i="3"/>
  <c r="F33" i="2" s="1"/>
  <c r="BB1082" i="3"/>
  <c r="F37" i="2" s="1"/>
  <c r="G49" i="2" l="1"/>
  <c r="I49" i="2" s="1"/>
  <c r="G17" i="1" s="1"/>
  <c r="G48" i="2"/>
  <c r="I48" i="2" s="1"/>
  <c r="G16" i="1" s="1"/>
  <c r="G47" i="2"/>
  <c r="I47" i="2" s="1"/>
  <c r="C15" i="1"/>
  <c r="C19" i="1" s="1"/>
  <c r="C22" i="1" s="1"/>
  <c r="H50" i="2" l="1"/>
  <c r="G23" i="1" s="1"/>
  <c r="G15" i="1"/>
  <c r="G22" i="1" l="1"/>
  <c r="C23" i="1"/>
  <c r="F30" i="1" s="1"/>
  <c r="F31" i="1" l="1"/>
  <c r="F34" i="1" s="1"/>
</calcChain>
</file>

<file path=xl/sharedStrings.xml><?xml version="1.0" encoding="utf-8"?>
<sst xmlns="http://schemas.openxmlformats.org/spreadsheetml/2006/main" count="3163" uniqueCount="1330">
  <si>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</si>
  <si>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</si>
  <si>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</si>
  <si>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</si>
  <si>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</si>
  <si>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</si>
  <si>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</si>
  <si>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</si>
  <si>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</si>
  <si>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</si>
  <si>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</si>
  <si>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</si>
  <si>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</si>
  <si>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</si>
  <si>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</si>
  <si>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</si>
  <si>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</si>
  <si>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</si>
  <si>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</si>
  <si>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</si>
  <si>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</si>
  <si>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</si>
  <si>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</si>
  <si>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</si>
  <si>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</si>
  <si>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</si>
  <si>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</si>
  <si>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</si>
  <si>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</si>
  <si>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</si>
  <si>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</si>
  <si>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</si>
  <si>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</si>
  <si>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</si>
  <si>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</si>
  <si>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</si>
  <si>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</si>
  <si>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</si>
  <si>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</si>
  <si>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</si>
  <si>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</si>
  <si>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</si>
  <si>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</si>
  <si>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</si>
  <si>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</si>
  <si>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</si>
  <si>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</si>
  <si>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</si>
  <si>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</si>
  <si>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</si>
  <si>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</si>
  <si>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</si>
  <si>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</si>
  <si>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</si>
  <si>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</si>
  <si>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</si>
  <si>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</si>
  <si>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</si>
  <si>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</si>
  <si>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</si>
  <si>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</si>
  <si>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</si>
  <si>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</si>
  <si>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</si>
  <si>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</si>
  <si>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</si>
  <si>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</si>
  <si>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</si>
  <si>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</si>
  <si>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</si>
  <si>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</si>
  <si>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</si>
  <si>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</si>
  <si>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</si>
  <si>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</si>
  <si>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ks</t>
  </si>
  <si>
    <t>Celkem za</t>
  </si>
  <si>
    <t>SLEPÝ ROZPOČET</t>
  </si>
  <si>
    <t>Slepý rozpočet</t>
  </si>
  <si>
    <t>211106</t>
  </si>
  <si>
    <t>PRAK-Adaptace barokní sýpky</t>
  </si>
  <si>
    <t>SO01</t>
  </si>
  <si>
    <t>Sýpka</t>
  </si>
  <si>
    <t>01</t>
  </si>
  <si>
    <t>Adaptace barokní sýpky na spol. sál a muzeum</t>
  </si>
  <si>
    <t>132201110R00</t>
  </si>
  <si>
    <t xml:space="preserve">Hloubení rýh š.do 60 cm v hor.3 do 50 m3, STROJNĚ </t>
  </si>
  <si>
    <t>m3</t>
  </si>
  <si>
    <t>výkres Základy ze dne VI-2021:</t>
  </si>
  <si>
    <t>výkop pro základy :</t>
  </si>
  <si>
    <t>absidové terasy   délka z CAD:(16,5)*0,45*0,9</t>
  </si>
  <si>
    <t>výstup:(1,2+1,5)*0,3*0,9</t>
  </si>
  <si>
    <t>patky pro schodiště 2x:(1,25)*0,3*0,9*2</t>
  </si>
  <si>
    <t>162301101R00</t>
  </si>
  <si>
    <t xml:space="preserve">Vodorovné přemístění výkopku z hor.1-4 do 500 m </t>
  </si>
  <si>
    <t>přemístění na vlastním pozemku statku:</t>
  </si>
  <si>
    <t>množství z položky:</t>
  </si>
  <si>
    <t>171201201R00</t>
  </si>
  <si>
    <t xml:space="preserve">Uložení sypaniny na skl.-sypanina na výšku přes 2m </t>
  </si>
  <si>
    <t>uložení vykopané zeminy na pozemku statku:</t>
  </si>
  <si>
    <t>27</t>
  </si>
  <si>
    <t>Základy</t>
  </si>
  <si>
    <t>274313621R00</t>
  </si>
  <si>
    <t xml:space="preserve">Beton základových pasů prostý C 20/25 </t>
  </si>
  <si>
    <t>základy :</t>
  </si>
  <si>
    <t>31</t>
  </si>
  <si>
    <t>Zdi podpěrné a volné</t>
  </si>
  <si>
    <t>310201112R00</t>
  </si>
  <si>
    <t xml:space="preserve">Příplatek za zaoblení zdiva o poloměru 5 - 15 m </t>
  </si>
  <si>
    <t>výkres Přízemí VI-2021:</t>
  </si>
  <si>
    <t>zaoblení zdiva:</t>
  </si>
  <si>
    <t>výměra z položky zdivo:</t>
  </si>
  <si>
    <t>absidové terasy   délka a výška  z CAD:(16,5)*0,3*6,13</t>
  </si>
  <si>
    <t>výstup:(1,2+1,5)*0,15*3,1</t>
  </si>
  <si>
    <t>otvory:</t>
  </si>
  <si>
    <t>-(0,6*0,6*3)</t>
  </si>
  <si>
    <t>-0,8*1,97</t>
  </si>
  <si>
    <t>311231114RY1</t>
  </si>
  <si>
    <t>Zdivo nosné cihelné z CP 29 P15 na MVC 2,5 na SMS Cemix 5 MPa</t>
  </si>
  <si>
    <t>317234410RT2</t>
  </si>
  <si>
    <t>Vyzdívka mezi nosníky cihlami pálenými na MC s použitím suché maltové směsi</t>
  </si>
  <si>
    <t>překlady v bouraných otvorech:</t>
  </si>
  <si>
    <t>I č. 12, hmotnost 11,10 kg/m.  :</t>
  </si>
  <si>
    <t>Výkres přízemí A4:</t>
  </si>
  <si>
    <t>průchod do skladu v absidě:1,2*0,75*0,065</t>
  </si>
  <si>
    <t>Výkres statika 1. PATRO  S2:</t>
  </si>
  <si>
    <t>průchod na terasu:2,8*0,65*0,065</t>
  </si>
  <si>
    <t>vstup do 1. patra do Haly ze schodiště:1,9*0,65*0,065</t>
  </si>
  <si>
    <t>vstup na schodiště do podkroví  je bez překladu:0</t>
  </si>
  <si>
    <t>317235811RT2</t>
  </si>
  <si>
    <t>Doplnění zdiva hlavních a kordonových říms cihlami s použitím suché maltové směsi</t>
  </si>
  <si>
    <t>římsa na dozdívané absidě terasy:(3,53+1,65*2)*0,3</t>
  </si>
  <si>
    <t>317944311RT3</t>
  </si>
  <si>
    <t>Válcované nosníky do č.12 do připravených otvorů včetně dodávky profilu I č.12</t>
  </si>
  <si>
    <t>t</t>
  </si>
  <si>
    <t>průchod do skladu v absidě:1,2*6*11,10/1000</t>
  </si>
  <si>
    <t>průchod na terasu:2,8*6*11,10/1000</t>
  </si>
  <si>
    <t>vstup do 1. patra do Haly ze schodiště:1,9*6*11,10/1000</t>
  </si>
  <si>
    <t>331231114RT2</t>
  </si>
  <si>
    <t>Zdivo pilířů cihelné z CP 29 P15 na MVC s použitím suché maltové směsi</t>
  </si>
  <si>
    <t>Statika 1. patro S2:</t>
  </si>
  <si>
    <t>pilíř mezi bouranými otvory ve vstupech do 1. patra z točitého schodiště:</t>
  </si>
  <si>
    <t>0,65*0,3</t>
  </si>
  <si>
    <t>346244381RT2</t>
  </si>
  <si>
    <t>Plentování ocelových nosníků výšky do 20 cm s použitím suché maltové směsi</t>
  </si>
  <si>
    <t>m2</t>
  </si>
  <si>
    <t>Plentování ocelových nosníků výšky do 20 cm:</t>
  </si>
  <si>
    <t>průchod do skladu v absidě:1,2*2*0,12</t>
  </si>
  <si>
    <t>průchod na terasu:2,8*2*0,12</t>
  </si>
  <si>
    <t>vstup do 1. patra do Haly ze schodiště:1,9*2*0,12</t>
  </si>
  <si>
    <t>317161401RA0</t>
  </si>
  <si>
    <t xml:space="preserve">Sestava překladů pro tl. 300, bez izol. dl.1000 mm </t>
  </si>
  <si>
    <t>kus</t>
  </si>
  <si>
    <t>přístavba absida:</t>
  </si>
  <si>
    <t>překlady nad okna 60x60:3</t>
  </si>
  <si>
    <t>317161403RA0</t>
  </si>
  <si>
    <t xml:space="preserve">Sestava překladů pro tl. 300, bez izol. dl.1500 mm </t>
  </si>
  <si>
    <t>překlad nad dveřmi 80x197:1</t>
  </si>
  <si>
    <t>311</t>
  </si>
  <si>
    <t>(Sádrokartonové konstrukce)</t>
  </si>
  <si>
    <t>416020111R00</t>
  </si>
  <si>
    <t xml:space="preserve">Podhledy SDK, kovová kce.HUT, 1x deska RB 12,5 mm </t>
  </si>
  <si>
    <t>Podhledy SDK, kovová kce.HUT, 1x deska RB 12,5 mm:</t>
  </si>
  <si>
    <t>podhled Sklad pod terasou v přístavbě:11,7</t>
  </si>
  <si>
    <t>416021126R00</t>
  </si>
  <si>
    <t xml:space="preserve">Podhledy SDK, kovová.kce CD. 1x deska RF 15 mm </t>
  </si>
  <si>
    <t>podhled schodiště do podkroví (v místnosti Úklid):(4,42+0,3)*1,1</t>
  </si>
  <si>
    <t>447113122RT1</t>
  </si>
  <si>
    <t>Podkroví SDK,OK CD, záv.krokv.izolace,1xRF tl.12,5 minerální izolace tl. 160 mm</t>
  </si>
  <si>
    <t>doplňková izolace stropu konferenčního sálu skladba 3+:79,6</t>
  </si>
  <si>
    <t>WC:10,6</t>
  </si>
  <si>
    <t>Hala: 33,8</t>
  </si>
  <si>
    <t>713111121RU1</t>
  </si>
  <si>
    <t>Izolace tepelné stropů rovných spodem, drátem 1 vrstva - včetně dodávky plsti Orsik tl. 160 mm</t>
  </si>
  <si>
    <t>Izolace tepelné stropů rovných spodem, drátem:</t>
  </si>
  <si>
    <t>713111211RK2</t>
  </si>
  <si>
    <t>Montáž parozábrany krovů spodem s přelepením spojů Jutafol N 110 speciál</t>
  </si>
  <si>
    <t>Montáž parozábrany krovů spodem s přelepením spojů:</t>
  </si>
  <si>
    <t>314</t>
  </si>
  <si>
    <t>Komín</t>
  </si>
  <si>
    <t>314241105R00</t>
  </si>
  <si>
    <t xml:space="preserve">Pata pro komín ABSOLUT jednoprůduchový, DN 200 mm </t>
  </si>
  <si>
    <t>pata komínu 1,07m z celkové výšky:1</t>
  </si>
  <si>
    <t>314241205R00</t>
  </si>
  <si>
    <t xml:space="preserve">Komín. těleso ABSOLUT, jednoprůduchové, DN 200 mm </t>
  </si>
  <si>
    <t>m</t>
  </si>
  <si>
    <t>komín z kotelny odměřeno z CAD (odpočet paty komína 1,07m):12,6-1,07</t>
  </si>
  <si>
    <t>314241432R00</t>
  </si>
  <si>
    <t xml:space="preserve">Krakorcová+krycí deska nerez,DN 20 cm,obezdění </t>
  </si>
  <si>
    <t>sada</t>
  </si>
  <si>
    <t>314241605R00</t>
  </si>
  <si>
    <t xml:space="preserve">Obezdívka,komín ABSOLUT,jednoprůduchový, DN 200 mm </t>
  </si>
  <si>
    <t xml:space="preserve"> odměřeno z CAD řez absidou-S  A9:2,15</t>
  </si>
  <si>
    <t>začí s obezdívkou 30cm pod hřebenem absidy:0,3</t>
  </si>
  <si>
    <t>Mezisoučet</t>
  </si>
  <si>
    <t>314246015R00</t>
  </si>
  <si>
    <t xml:space="preserve">Napojení kouřovodu 45° komínu ABSOLUT DN 20 cm </t>
  </si>
  <si>
    <t>314246025R00</t>
  </si>
  <si>
    <t xml:space="preserve">Horní dvířka komínu Schiedel ABSOLUT DN 20 cm </t>
  </si>
  <si>
    <t>314246031R00</t>
  </si>
  <si>
    <t xml:space="preserve">Kotevní prvek komínu Schiedel do krovu </t>
  </si>
  <si>
    <t>314246072R00</t>
  </si>
  <si>
    <t xml:space="preserve">Krycí deska FINAL nerez jednoprůduch.DN 20 cm </t>
  </si>
  <si>
    <t>314246091R00</t>
  </si>
  <si>
    <t xml:space="preserve">Přípl.za sp.hmotu a dist.prvky nad 11 m, DN 12 cm </t>
  </si>
  <si>
    <t>Pro výšku komína do 11,33 m je spárovací hmota a sada distančních prvků obsažena v soupravě komínové paty. Nad výšku 11 m se spárovací hmota a distanční prvky ocení příplatkem pol.č. 314 24-6091 až 314 24-6093 pro každý jednotlivý průduch komína.:</t>
  </si>
  <si>
    <t>0</t>
  </si>
  <si>
    <t>11,53-11,33</t>
  </si>
  <si>
    <t>34</t>
  </si>
  <si>
    <t>Stěny a příčky</t>
  </si>
  <si>
    <t>317121047RT1</t>
  </si>
  <si>
    <t>Překlad nenosný pórobeton, světlost otv. do 105 cm překlad nenosný NEP 7,5 P4,4 124 x 24,9 x 7,5 cm</t>
  </si>
  <si>
    <t>1. PATRO výkres A5:</t>
  </si>
  <si>
    <t>ytong 7,5cm sociálky otvor  600/1970:3</t>
  </si>
  <si>
    <t>ÚKLID:1</t>
  </si>
  <si>
    <t>317121047RT4</t>
  </si>
  <si>
    <t>Překlad nenosný pórobeton, světlost otv. do 105 cm překlad nenosný NEP 15 P4,4 124 x 24,9 x 15 cm</t>
  </si>
  <si>
    <t>Ytong 15 cm:</t>
  </si>
  <si>
    <t>sociálky:1</t>
  </si>
  <si>
    <t>317121049V02</t>
  </si>
  <si>
    <t>Překlad nenosný pórobeton, světlost otv. do 375 cm Překlad plochý Ytong PSF 150-2000 otvor 1500 mm</t>
  </si>
  <si>
    <t>Výstavní sál otvor 1,45m:1</t>
  </si>
  <si>
    <t>342255022R00</t>
  </si>
  <si>
    <t xml:space="preserve">Příčky z desek Ytong tl. 7,5 cm </t>
  </si>
  <si>
    <t>ytong 7,5cm sociálky:2,15*3*2,65</t>
  </si>
  <si>
    <t>odpočet otvorů:-0,6*1,97*3</t>
  </si>
  <si>
    <t>Úklid:(1,1+3,65)*2,65</t>
  </si>
  <si>
    <t>-0,9*1,97</t>
  </si>
  <si>
    <t>342255028R00</t>
  </si>
  <si>
    <t xml:space="preserve">Příčky z desek Ytong tl. 15 cm </t>
  </si>
  <si>
    <t>sociálky:(4,15*2+2,15*2)*2,65</t>
  </si>
  <si>
    <t>Výstavní sál:8,35*2,65</t>
  </si>
  <si>
    <t>odpočet otvorů:</t>
  </si>
  <si>
    <t>-0,8*1,97-1,45*1,97</t>
  </si>
  <si>
    <t>41</t>
  </si>
  <si>
    <t>Stropy a stropní konstrukce</t>
  </si>
  <si>
    <t>311231134RT2</t>
  </si>
  <si>
    <t>Zdivo nosné cihelné z CP 25 P15 na MVC 2,5 tloušťka zdiva  25 cm</t>
  </si>
  <si>
    <t>řez B-B dozdívka pod věnci:</t>
  </si>
  <si>
    <t>(0,25*8,65)*2</t>
  </si>
  <si>
    <t>417321313R00</t>
  </si>
  <si>
    <t xml:space="preserve">Ztužující pásy a věnce z betonu železového C 16/20 </t>
  </si>
  <si>
    <t>Statika strop nad klenbami S1 odměřeno z CAD:</t>
  </si>
  <si>
    <t>ztužující pásy:(0,4*0,5*8,65)*2</t>
  </si>
  <si>
    <t>žlb průvlak:(0,4*0,5*8,65)*6</t>
  </si>
  <si>
    <t>417351111R00</t>
  </si>
  <si>
    <t xml:space="preserve">Bednění ztužujících věnců, obě strany - zřízení </t>
  </si>
  <si>
    <t>ztužující pásy:(0,5*8,65)*2*2</t>
  </si>
  <si>
    <t>žlb průvlak:(0,5*8,65)*6*2</t>
  </si>
  <si>
    <t>417351113R00</t>
  </si>
  <si>
    <t xml:space="preserve">Bednění ztužujících věnců, obě strany - odstranění </t>
  </si>
  <si>
    <t>417361821R00</t>
  </si>
  <si>
    <t xml:space="preserve">Výztuž ztužujících pásů a věnců z oceli 10505(R) </t>
  </si>
  <si>
    <t>ztužující pásy m3 předpoklad 90kg m3:(0,4*0,5*8,65)*2*(90/1000)</t>
  </si>
  <si>
    <t>žlb průvlak   m3 předpoklad 250kg/m3:(0,4*0,5*8,65)*6*(250/1000)</t>
  </si>
  <si>
    <t>632451014R00</t>
  </si>
  <si>
    <t xml:space="preserve">Vyrovnávací potěr ze směsi Cemix, v pásu, tl.50 mm </t>
  </si>
  <si>
    <t>Skladba podlah 2 výkres řez BB:</t>
  </si>
  <si>
    <t>vyrovnávací potěr na  1. patro na zdivo klenebného pasu:</t>
  </si>
  <si>
    <t>pod žlb průvlak  :(0,7*8,65)*6</t>
  </si>
  <si>
    <t>783221900R00</t>
  </si>
  <si>
    <t xml:space="preserve">Údržba, nátěr syntetický kov. konstr. jednonásobný </t>
  </si>
  <si>
    <t>nátěr táhel:</t>
  </si>
  <si>
    <t>U160 rozvinutá šířka 0,545m2/m´:(0,75*16)*0,545</t>
  </si>
  <si>
    <t>ocel D20   :(2*Pi*0,02/2)*14*9,65</t>
  </si>
  <si>
    <t>411140012RAA</t>
  </si>
  <si>
    <t>Strop Ytong, OVN 68 cm, tl. 25 cm nosník délky 3,0 - 4,6 m, beton 4 cm</t>
  </si>
  <si>
    <t>Strop Ytong,měřeno z CAD:8,35*28,85</t>
  </si>
  <si>
    <t>411320032RAC</t>
  </si>
  <si>
    <t>Strop ze železobetonu beton C 16/20, tl. 15 cm bednění, výztuž 150 kg/m3, podpěrná konstrukce</t>
  </si>
  <si>
    <t>Statika S2 1. Patro:</t>
  </si>
  <si>
    <t>žlb  strop absidy - terasy:4,8*(2,15+2,59+2,72+2,59+2,15)/5</t>
  </si>
  <si>
    <t>767990010RAA</t>
  </si>
  <si>
    <t>Atypické ocelové konstrukce do 5 kg/kus</t>
  </si>
  <si>
    <t>kg</t>
  </si>
  <si>
    <t>Strop nad klenbami S1 odměřeno z CAD:</t>
  </si>
  <si>
    <t>ztužující táhla:</t>
  </si>
  <si>
    <t>ocel. pruty D20 14ks dl. 9,65  hmot. 2,47kg/1m:(9,65*14)*2,47*1,08</t>
  </si>
  <si>
    <t>závitové tyče D20 dl,. 1m na koncích táhel přivařeno k oceli D20:(1*14*2)*2,47*1,08</t>
  </si>
  <si>
    <t>U160 dl. 0,75m 8ksx2 strany = 16ks:(0,75*16)*19,30*1,08</t>
  </si>
  <si>
    <t>matice M20   0,05kg/1ks:(28*0,05)</t>
  </si>
  <si>
    <t>podložky M20   0,02kg/ks:(28*0,02)</t>
  </si>
  <si>
    <t>43</t>
  </si>
  <si>
    <t>Schodiště</t>
  </si>
  <si>
    <t>766270110R00</t>
  </si>
  <si>
    <t xml:space="preserve">Lepení stupnic dřevěných na schodišti přímém </t>
  </si>
  <si>
    <t>15*1,1</t>
  </si>
  <si>
    <t>766270210R00</t>
  </si>
  <si>
    <t xml:space="preserve">Lepení podstupnic dřevěných na schodišti přímém </t>
  </si>
  <si>
    <t>15*1</t>
  </si>
  <si>
    <t>434200001RA0</t>
  </si>
  <si>
    <t xml:space="preserve">Schodiště z oceli včetně zábradlí a nátěrů </t>
  </si>
  <si>
    <t>m DVČ</t>
  </si>
  <si>
    <t>Výkres Statika 1.Patro S2 a Řez absidou -S A9:</t>
  </si>
  <si>
    <t>Měrnou jednotkou je metr délky výstupní čáry (mDVČ).:</t>
  </si>
  <si>
    <t>schodiště z 1. patra do podkroví   ozn. OK2:4,47+0,3</t>
  </si>
  <si>
    <t>434200001V01</t>
  </si>
  <si>
    <t>Schodiště z oceli včetně zábradlí a nátěrů pozinkované</t>
  </si>
  <si>
    <t>venkovní požární schodiště z přízemí do 1. patra   ozn. OK1...2ks:</t>
  </si>
  <si>
    <t>pozinkované:(3,98+0,65+3,98)*2</t>
  </si>
  <si>
    <t>766-dub-01</t>
  </si>
  <si>
    <t>Dubové nášlapy stupně 300x1200x40mm kv.A/B</t>
  </si>
  <si>
    <t>15x stupnice a 15x podstupnice:15+15</t>
  </si>
  <si>
    <t>5</t>
  </si>
  <si>
    <t>Komunikace</t>
  </si>
  <si>
    <t>591221001RA0</t>
  </si>
  <si>
    <t xml:space="preserve">Komunikace z kamenných kostek </t>
  </si>
  <si>
    <t>Situace koordinací A2:</t>
  </si>
  <si>
    <t>Komunikace z kamenných kostek:72,9</t>
  </si>
  <si>
    <t>61</t>
  </si>
  <si>
    <t>Upravy povrchů vnitřní</t>
  </si>
  <si>
    <t>612471411RT2</t>
  </si>
  <si>
    <t>Úprava vnitřních stěn aktivovaným štukem s použitím suché maltové směsi</t>
  </si>
  <si>
    <t>štukování v ploše:</t>
  </si>
  <si>
    <t>sociálky venkovní obvod:(4,15*2+2,15*2)*2,65</t>
  </si>
  <si>
    <t>Výstavní sál oboustranně:8,35*2,65*2</t>
  </si>
  <si>
    <t>Úklid oboustranně:(1,1+3,65)*2,65*2</t>
  </si>
  <si>
    <t>612481211RT8</t>
  </si>
  <si>
    <t>Montáž výztužné sítě(perlinky)do stěrky-vnit.stěny včetně výztužné sítě a stěrkového tmelu Cemix</t>
  </si>
  <si>
    <t>výztužná síťka v lepidle  v ploše:</t>
  </si>
  <si>
    <t>62</t>
  </si>
  <si>
    <t>Úpravy povrchů vnější</t>
  </si>
  <si>
    <t>602022111RT3</t>
  </si>
  <si>
    <t>Omítka stěn jádrová, BASF, ručně tloušťka vrstvy 20 mm, PCI Pecicret HK 01</t>
  </si>
  <si>
    <t>Omítka stěn jádrová, BASF, ručně do výšky 1m:</t>
  </si>
  <si>
    <t>obvod 88,222m z CAD:89*1</t>
  </si>
  <si>
    <t>602022121RT3</t>
  </si>
  <si>
    <t>Omítka jádrová sanační, BASF, ručně tloušťka vrstvy 40 mm, PCI Saniment 02</t>
  </si>
  <si>
    <t>další sanační vrstva:</t>
  </si>
  <si>
    <t>602022141RU2</t>
  </si>
  <si>
    <t>Štuk na stěnách, BASF, ručně probarvená, tl.vrstvy 3 mm, Rajasil Kalkfeinputz</t>
  </si>
  <si>
    <t>Štuk na stěnách, BASF, ručně:</t>
  </si>
  <si>
    <t>obvod 88,222m z CAD do výšky 1m:89*1</t>
  </si>
  <si>
    <t>620401141R00</t>
  </si>
  <si>
    <t xml:space="preserve">Nátěr zpevňovací Hasit Verfestiger 1x, váp.podklad </t>
  </si>
  <si>
    <t>Nátěr zpevňovací Hasit Verfestiger 1x, váp.podklad:</t>
  </si>
  <si>
    <t>západní pohled odměřeno z CAD:224</t>
  </si>
  <si>
    <t>východní pohled:224</t>
  </si>
  <si>
    <t>jižní pohled:121</t>
  </si>
  <si>
    <t>severní pohled:124</t>
  </si>
  <si>
    <t>odpočet sanační omítky:</t>
  </si>
  <si>
    <t>obvod 88,222m z CAD:89*1*-1</t>
  </si>
  <si>
    <t>622392913RT1</t>
  </si>
  <si>
    <t>Šambrána z EPS tl. do 30 mm, výzt.stěrka, omítka šířky 100 mm</t>
  </si>
  <si>
    <t>šambrány kolem oken a dveří :</t>
  </si>
  <si>
    <t>Montáž oken  s vypěněním:</t>
  </si>
  <si>
    <t>Okno dub světlý, dvojsklo 1,3 x 0,9 m:</t>
  </si>
  <si>
    <t>pohled východní:6*(1,3+0,9)*2</t>
  </si>
  <si>
    <t>pohled západní:4*(1,3+0,9)*2</t>
  </si>
  <si>
    <t>Okno dub světlý, dvojsklo 1,2 x 0,75 m:</t>
  </si>
  <si>
    <t>pohled západní:6*(1,2+0,75)*2</t>
  </si>
  <si>
    <t>pohled východní :5*(1,2+0,75)*2</t>
  </si>
  <si>
    <t>pohled severní:3*(1,2+0,75)*2</t>
  </si>
  <si>
    <t>pohled jižní:3*(1,2+0,75)*2</t>
  </si>
  <si>
    <t>Okno dub světlý, dvojsklo 0,9x0,9m:</t>
  </si>
  <si>
    <t>pohled západní:</t>
  </si>
  <si>
    <t>pohled východní :3*(0,9*4)</t>
  </si>
  <si>
    <t>pohled severní:</t>
  </si>
  <si>
    <t>pohled jižní:</t>
  </si>
  <si>
    <t>Okno dub světlý, dvojsklo 1,25x1,25 m:</t>
  </si>
  <si>
    <t>pohled západní:1*(1,25*4)</t>
  </si>
  <si>
    <t>Okno dub světlý, dvojsklo 0,9x0,3m:</t>
  </si>
  <si>
    <t>pohled západní:3*(0,9*0,3)*2</t>
  </si>
  <si>
    <t>pohled východní:4*(0,9*0,3)*2</t>
  </si>
  <si>
    <t>Montáž vstupních dveří s vypěněním:</t>
  </si>
  <si>
    <t>Dveře dvoukřídlové dřevěné smrk 1450x2250 mm  ozn. D1:</t>
  </si>
  <si>
    <t>PŘÍZEMÍ výkres A4:</t>
  </si>
  <si>
    <t>Maštal z boku od absidy:1*(1,45+2,25*2)</t>
  </si>
  <si>
    <t>Sklad depozitář:1*(1,45+2,25*2)</t>
  </si>
  <si>
    <t>Vstup do schodiště v absidě:1*(1,45+2,25*2)</t>
  </si>
  <si>
    <t>Dveře dvoukřídlové dřevěné smrk 1800x2400 mm  neoznačeny:</t>
  </si>
  <si>
    <t xml:space="preserve"> odměřeno z CAD:</t>
  </si>
  <si>
    <t>pohled severní A13 vstup do maštale přes hnojiště:1*(1,8+2,4*2)</t>
  </si>
  <si>
    <t>1. Patro  výkres A5:</t>
  </si>
  <si>
    <t>Dveře dvoukřídlové dřevěné smrk 2400xx 2400 mm:</t>
  </si>
  <si>
    <t>výstup z haly na terasu:1*(2,4+2,4*2)</t>
  </si>
  <si>
    <t>Dveře dvoukřídlové dřevěné smrk 2250x 2400 mm:</t>
  </si>
  <si>
    <t>dveře pro manipulaci s exponáty:1*(2,25+2,4*2)</t>
  </si>
  <si>
    <t>622392913RT3</t>
  </si>
  <si>
    <t>Šambrána z EPS tl. do 30 mm, výzt.stěrka, omítka šířky 150 mm</t>
  </si>
  <si>
    <t>římsa po obvodu:98</t>
  </si>
  <si>
    <t>622412415RT1</t>
  </si>
  <si>
    <t>Nátěr stěn vněj.,slož.1-2,KEIM,vápenný,nová omítka barva skupina I</t>
  </si>
  <si>
    <t>Nátěr stěn vněj.vápenný:</t>
  </si>
  <si>
    <t>622422522R00</t>
  </si>
  <si>
    <t xml:space="preserve">Oprava vněj. omítek II,do 50%, štuk na 100% plochy </t>
  </si>
  <si>
    <t>Oprava vněj. omítek II,do 40%, štuk na 100% plochy:</t>
  </si>
  <si>
    <t>622904115R00</t>
  </si>
  <si>
    <t xml:space="preserve">Očištění fasád tlakovou vodou složitost 3 - 5 </t>
  </si>
  <si>
    <t>622904121R00</t>
  </si>
  <si>
    <t xml:space="preserve">Ruční čištění ocelovým kartáčem </t>
  </si>
  <si>
    <t>63</t>
  </si>
  <si>
    <t>Podlahy a podlahové konstrukce</t>
  </si>
  <si>
    <t>215901101RT5</t>
  </si>
  <si>
    <t>Zhutnění podloží z hornin nesoudržných do 92% PS vibrační deskou</t>
  </si>
  <si>
    <t>Zhutnění podloží :</t>
  </si>
  <si>
    <t>podlaha v přízemí dle Skladby 1 výkres A4:</t>
  </si>
  <si>
    <t xml:space="preserve"> odměřeno z CAD:235,9</t>
  </si>
  <si>
    <t>271531114R00</t>
  </si>
  <si>
    <t xml:space="preserve">Polštář základu z kameniva drceného 8-16 mm </t>
  </si>
  <si>
    <t>šterková vrstva 100mm:</t>
  </si>
  <si>
    <t xml:space="preserve"> odměřeno z CAD:235,9*0,1</t>
  </si>
  <si>
    <t>Sklad pod terasou:11,7*0,1</t>
  </si>
  <si>
    <t>631313611RM1</t>
  </si>
  <si>
    <t>Mazanina betonová tl. 8 - 12 cm C 16/20 z betonu prostého</t>
  </si>
  <si>
    <t>Mazanina 100mm:</t>
  </si>
  <si>
    <t>Sklad pod terasou mazanina 80mm:11,7*0,08</t>
  </si>
  <si>
    <t>632451065R00</t>
  </si>
  <si>
    <t xml:space="preserve">Potěr pískocementový, min. 25 MPa, tl. 50 mm </t>
  </si>
  <si>
    <t>vyrovnávací potěr podlaha terasa skladba 7:</t>
  </si>
  <si>
    <t>terasa:11,7</t>
  </si>
  <si>
    <t>631320132RAA</t>
  </si>
  <si>
    <t>Mazanina se sítí, izolace, beton C16/20, tl. 10 cm síť 6 / 150 x 150 mm, asfaltový izol. pás Bitagit</t>
  </si>
  <si>
    <t>Mazanina se sítí, izolace, beton C16/20, tl. 10 cm:</t>
  </si>
  <si>
    <t>síť 6 / 150 x 150 mm, asfaltový izol. pás Bitagit:</t>
  </si>
  <si>
    <t>Sklad pod terasou skladba podlahy 8:11,7</t>
  </si>
  <si>
    <t>64</t>
  </si>
  <si>
    <t>Výplně otvorů</t>
  </si>
  <si>
    <t>642942111R00</t>
  </si>
  <si>
    <t xml:space="preserve">Osazení zárubní dveřních ocelových, pl. do 2,5 m2 </t>
  </si>
  <si>
    <t>Osazení zárubní dveřních ocelových, pl. do 2,5 m2:</t>
  </si>
  <si>
    <t>Zárubeň ocelová YH 75   600x1970x75 L  pro dveře:</t>
  </si>
  <si>
    <t>Dveře jednokřídlové dřevěné smrk 800x1970mm ozn. D6:</t>
  </si>
  <si>
    <t xml:space="preserve"> WC muži:1</t>
  </si>
  <si>
    <t>pisoár:1</t>
  </si>
  <si>
    <t>Zárubeň ocelová YH 75   600x1970x75 P pro dveře:</t>
  </si>
  <si>
    <t>WC ženy:1</t>
  </si>
  <si>
    <t>Zárubeň ocelová YH150   800x1970x150 L:</t>
  </si>
  <si>
    <t>pro dveře:</t>
  </si>
  <si>
    <t>Dveře jednokřídlové dřevěné smrk 800x1970mm ozn. D5:</t>
  </si>
  <si>
    <t>Umyvadla WC:1</t>
  </si>
  <si>
    <t>642945121R00</t>
  </si>
  <si>
    <t xml:space="preserve">Osazení zárubní ocel. požár.1křídl., zazděním </t>
  </si>
  <si>
    <t>Osazení zárubní ocel. požár.1křídl., zazděním:</t>
  </si>
  <si>
    <t>Zárubeň ocelová ZH 160/1970/800 L, P, EI, EW 30:</t>
  </si>
  <si>
    <t>Dveře jednokřídlové dřevěné smrk 800x1970mm POŽÁR ozn. D2:</t>
  </si>
  <si>
    <t>PŘÍZEMÍ výkres A4 :</t>
  </si>
  <si>
    <t>Kotelna:1</t>
  </si>
  <si>
    <t>Dveře jednokřídlové dřevěné smrk 900x1970 mm požár ozn. P02:</t>
  </si>
  <si>
    <t>vstup z kruhového schodiště na schodiště do podkroví:1</t>
  </si>
  <si>
    <t>Zárubeň ocelová ZH 160/1970/900 L, P, EI, EW 30:</t>
  </si>
  <si>
    <t>vstup ze schodiště do Haly:1</t>
  </si>
  <si>
    <t>642945122R00</t>
  </si>
  <si>
    <t xml:space="preserve">Osazení zárubní ocel. požár.2křídl., zazděním </t>
  </si>
  <si>
    <t>montáž POŽ zárubní pro dveře P01:</t>
  </si>
  <si>
    <t>Dveře dvoukřídlové 1,8x2,4m:</t>
  </si>
  <si>
    <t>PŘÍZEMÍ výkres A4 ozn. P0:</t>
  </si>
  <si>
    <t>Sklad depozitář:2</t>
  </si>
  <si>
    <t>5533300461</t>
  </si>
  <si>
    <t>Zárubeň ocelová ZH 160/1970/1450 D, EI, EW 30</t>
  </si>
  <si>
    <t>Zárubeň ocelová ZH 160/1970/1450 D, EI, EW 30:</t>
  </si>
  <si>
    <t>61181103</t>
  </si>
  <si>
    <t>Zárubeň obklad. protipožární š. 80 cm/st. 8-30 cm</t>
  </si>
  <si>
    <t>Zárubeň obklad. protipožární š. 80 cm/st. 8-30 cm:</t>
  </si>
  <si>
    <t>61181104</t>
  </si>
  <si>
    <t>Zárubeň obklad. protipožární š. 90 cm/st. 8-30 cm</t>
  </si>
  <si>
    <t>Zárubeň obklad. protipožární š. 90 cm/st. 8-30 cm:</t>
  </si>
  <si>
    <t>61181250.A</t>
  </si>
  <si>
    <t>Zárubeň obkladová OKZ š. 60 cm/stěna 6-17 cm dýha</t>
  </si>
  <si>
    <t>Zárubeň obkladová OKZ š. 60 cm/stěna 6-17 cm dýha pro:</t>
  </si>
  <si>
    <t>61181252.A</t>
  </si>
  <si>
    <t>Zárubeň obkladová OKZ š. 80 cm/stěna 6-17 cm dýha</t>
  </si>
  <si>
    <t>Zárubeň obkladová OKZ š. 80 cm/stěna 6-17 cm dýha:</t>
  </si>
  <si>
    <t>94</t>
  </si>
  <si>
    <t>Lešení a stavební výtahy</t>
  </si>
  <si>
    <t>941941042R00</t>
  </si>
  <si>
    <t xml:space="preserve">Montáž lešení leh.řad.s podlahami,š.1,2 m, H 30 m </t>
  </si>
  <si>
    <t>přesah rohů včetně přístavků:(2*8)*6</t>
  </si>
  <si>
    <t>941941111R00</t>
  </si>
  <si>
    <t xml:space="preserve">Pronájem lešení za den </t>
  </si>
  <si>
    <t>60dní:789,0000*60</t>
  </si>
  <si>
    <t>941941500R00</t>
  </si>
  <si>
    <t xml:space="preserve">Dovoz a odvoz 500 - 1000 m2 pro pronajatá lešení </t>
  </si>
  <si>
    <t>km</t>
  </si>
  <si>
    <t>Dovoz lešení na stavbu, cesta vozidla tam (20km) i zpět :3*(20+20)</t>
  </si>
  <si>
    <t>Odvoz lešení ze stavby, cesta tam i zpět:3*(20+20)</t>
  </si>
  <si>
    <t>Plocha lešení uložitelná na jedno vozidlo je 250m2 pak 3 cesty:</t>
  </si>
  <si>
    <t>941941842R00</t>
  </si>
  <si>
    <t xml:space="preserve">Demontáž lešení leh.řad.s podlahami,š.1,2 m,H 30 m </t>
  </si>
  <si>
    <t>96</t>
  </si>
  <si>
    <t>Bourání konstrukcí</t>
  </si>
  <si>
    <t>962023391R00</t>
  </si>
  <si>
    <t xml:space="preserve">Bourání zdiva nadzákladového smíšeného na MVC </t>
  </si>
  <si>
    <t>statika S2 odměřeno z CAD:</t>
  </si>
  <si>
    <t>bourání otvoru pro vstup na terasu:2,4*2,3*0,65</t>
  </si>
  <si>
    <t>bourání otvoru pro vstup do Haly 1. patra:1,3*2,3*0,65</t>
  </si>
  <si>
    <t>bourání pro vstup na schodiště do podkroví:1,1*0,65*2,2</t>
  </si>
  <si>
    <t>bourání pro manipulační krakorec:2,3*0,65*2,4</t>
  </si>
  <si>
    <t>vstup do Skladu:1*0,75*2,2</t>
  </si>
  <si>
    <t>970051250R00</t>
  </si>
  <si>
    <t xml:space="preserve">Vrtání jádrové do ŽB do D 250 mm </t>
  </si>
  <si>
    <t>Přízemí A1:</t>
  </si>
  <si>
    <t>vrtání pro připojení komínu z kotelny:0,3</t>
  </si>
  <si>
    <t>974031165R00</t>
  </si>
  <si>
    <t xml:space="preserve">Vysekání rýh ve zdi cihelné 15 x 20 cm </t>
  </si>
  <si>
    <t>postupné Vysekání rýh ve zdi cihelné 15 x 20 cm pro I č. 12:</t>
  </si>
  <si>
    <t>průchod do skladu v absidě:1,2*6</t>
  </si>
  <si>
    <t>průchod na terasu:2,8*6</t>
  </si>
  <si>
    <t>vstup do 1. patra do Haly ze schodiště:1,9*6</t>
  </si>
  <si>
    <t>978015291R00</t>
  </si>
  <si>
    <t xml:space="preserve">Otlučení omítek vnějších MVC v složit.1-4 do 100 % </t>
  </si>
  <si>
    <t>Otlučení omítek vnějších v rozsahu budoucí sanační omítky:</t>
  </si>
  <si>
    <t>99</t>
  </si>
  <si>
    <t>Staveništní přesun hmot</t>
  </si>
  <si>
    <t>999281111R00</t>
  </si>
  <si>
    <t xml:space="preserve">Přesun hmot pro opravy a údržbu do výšky 25 m </t>
  </si>
  <si>
    <t>712</t>
  </si>
  <si>
    <t>Povlakové krytiny (živičné a folie)</t>
  </si>
  <si>
    <t>712370010RAB</t>
  </si>
  <si>
    <t>Povlaková krytina střech do 10°, termoplasty fólie Fatrafol 810 tl. 1,5 mm</t>
  </si>
  <si>
    <t>folie fatrafol podlaha terasy v přístavbě:11,7</t>
  </si>
  <si>
    <t>713</t>
  </si>
  <si>
    <t>Izolace tepelné</t>
  </si>
  <si>
    <t>713121111RT1</t>
  </si>
  <si>
    <t>Izolace tepelná podlah na sucho, jednovrstvá materiál ve specifikaci</t>
  </si>
  <si>
    <t>zateplení kleneb zvrchu:</t>
  </si>
  <si>
    <t>Výkres podlaha 1. patro a řez A9  skladba 2:</t>
  </si>
  <si>
    <t>odměřeno z CAD navýšení výměry na oblouk klenby:243,40*1,15</t>
  </si>
  <si>
    <t>63151377.A</t>
  </si>
  <si>
    <t>Deska z minerální plsti ORSIK tl. 1200x600x160 mm</t>
  </si>
  <si>
    <t>prořez, ztratné 15%:253,6050*0,15</t>
  </si>
  <si>
    <t>998713103R00</t>
  </si>
  <si>
    <t xml:space="preserve">Přesun hmot pro izolace tepelné, výšky do 24 m </t>
  </si>
  <si>
    <t>721</t>
  </si>
  <si>
    <t>Vnitřní kanalizace</t>
  </si>
  <si>
    <t>721110906R00</t>
  </si>
  <si>
    <t xml:space="preserve">Oprava potrubí kamenin., vsazení odbočky DN 125 </t>
  </si>
  <si>
    <t>721176102R00</t>
  </si>
  <si>
    <t xml:space="preserve">Potrubí HT připojovací D 40 x 1,8 mm </t>
  </si>
  <si>
    <t>Potrubí HT připojovací D 40 x 1,8 mm:</t>
  </si>
  <si>
    <t>připojení umyvadel:2*0,6</t>
  </si>
  <si>
    <t>721176103R00</t>
  </si>
  <si>
    <t xml:space="preserve">Potrubí HT připojovací D 50 x 1,8 mm </t>
  </si>
  <si>
    <t>Potrubí HT připojovací D 50 x 1,8 mm:</t>
  </si>
  <si>
    <t>pisoár:0,8</t>
  </si>
  <si>
    <t>dřez catering:3</t>
  </si>
  <si>
    <t>721176104R00</t>
  </si>
  <si>
    <t xml:space="preserve">Potrubí HT připojovací D 75 x 1,9 mm </t>
  </si>
  <si>
    <t>Potrubí HT připojovací D 75 x 1,9 mm:</t>
  </si>
  <si>
    <t>od K2 k výlevce:2,5+0,6+0,6</t>
  </si>
  <si>
    <t>721176105R00</t>
  </si>
  <si>
    <t xml:space="preserve">Potrubí HT připojovací D 110 x 2,7 mm </t>
  </si>
  <si>
    <t>Potrubí HT připojovací D 110 x 2,7 mm:</t>
  </si>
  <si>
    <t>připojení k WC:5+2*0,8</t>
  </si>
  <si>
    <t>721176114R00</t>
  </si>
  <si>
    <t xml:space="preserve">Potrubí HT odpadní svislé D 75 x 1,9 mm </t>
  </si>
  <si>
    <t>Potrubí HT odpadní svislé D 75 x 1,9 mm:</t>
  </si>
  <si>
    <t>stoupačka K2:6</t>
  </si>
  <si>
    <t>721176115R00</t>
  </si>
  <si>
    <t xml:space="preserve">Potrubí HT odpadní svislé D 110 x 2,7 mm </t>
  </si>
  <si>
    <t>Potrubí HT odpadní svislé D 110 x 2,7 mm:</t>
  </si>
  <si>
    <t>stoupačka z maštale do 1.Patra  a odvětrání nad střechu K1:10</t>
  </si>
  <si>
    <t>721176222R00</t>
  </si>
  <si>
    <t xml:space="preserve">Potrubí KG svodné (ležaté) v zemi D 110 x 3,2 mm </t>
  </si>
  <si>
    <t>Potrubí KG svodné (ležaté) v zemi D 110 x 3,2 mm:</t>
  </si>
  <si>
    <t>ke kotelně :3,8</t>
  </si>
  <si>
    <t>v kotelně ke stoupačce K2:3+0,6+1,2</t>
  </si>
  <si>
    <t>721176223R00</t>
  </si>
  <si>
    <t xml:space="preserve">Potrubí KG svodné (ležaté) v zemi D 125 x 3,2 mm </t>
  </si>
  <si>
    <t>k domu:2,6+2</t>
  </si>
  <si>
    <t>721194104R00</t>
  </si>
  <si>
    <t xml:space="preserve">Vyvedení odpadních výpustek D 40 x 1,8 </t>
  </si>
  <si>
    <t>Vyvedení odpadních výpustek D 40 x 1,8:</t>
  </si>
  <si>
    <t>Umyvada:2</t>
  </si>
  <si>
    <t>721194105R00</t>
  </si>
  <si>
    <t xml:space="preserve">Vyvedení odpadních výpustek D 50 x 1,8 </t>
  </si>
  <si>
    <t>Vyvedení odpadních výpustek D 50 x 1,8:</t>
  </si>
  <si>
    <t>721194107R00</t>
  </si>
  <si>
    <t xml:space="preserve">Vyvedení odpadních výpustek D 75 x 1,9 </t>
  </si>
  <si>
    <t>Vyvedení odpadních výpustek D 75 x 1,9:</t>
  </si>
  <si>
    <t>výlevka:1</t>
  </si>
  <si>
    <t>721194109R00</t>
  </si>
  <si>
    <t xml:space="preserve">Vyvedení odpadních výpustek D 110 x 2,3 </t>
  </si>
  <si>
    <t>Vyvedení odpadních výpustek D 110 x 2,3:</t>
  </si>
  <si>
    <t>WC:2</t>
  </si>
  <si>
    <t>721223423RT1</t>
  </si>
  <si>
    <t>Vpusť podlahová se zápachovou uzávěrkou HL 310N mřížka nerez 115 x 115 D 50/75/110 mm</t>
  </si>
  <si>
    <t>vpust kotelna:1</t>
  </si>
  <si>
    <t>721273145RM1</t>
  </si>
  <si>
    <t>Hlavice ventilační z PVC  DN 100/930 hlavice HL 810</t>
  </si>
  <si>
    <t>hlavice HL 810:</t>
  </si>
  <si>
    <t>odvětrání nad střechou:1</t>
  </si>
  <si>
    <t>721273150RT1</t>
  </si>
  <si>
    <t>Hlavice ventilační přivětrávací HL900 přivzdušňovací ventil HL900, D 50/75/110 mm</t>
  </si>
  <si>
    <t>přivzdušňovací ventil HL900, D 50/75/110 mm:</t>
  </si>
  <si>
    <t>u výlevky:1</t>
  </si>
  <si>
    <t>721290111R00</t>
  </si>
  <si>
    <t xml:space="preserve">Zkouška těsnosti kanalizace vodou DN 125 </t>
  </si>
  <si>
    <t>Zkouška těsnosti kanalizace :</t>
  </si>
  <si>
    <t>721-SPL-01</t>
  </si>
  <si>
    <t xml:space="preserve">Přečerpávání splaškové kanalizace </t>
  </si>
  <si>
    <t>28651754.A</t>
  </si>
  <si>
    <t>Odbočka kanalizační KGEA 160/ 125/87° PVC</t>
  </si>
  <si>
    <t>28651812.A</t>
  </si>
  <si>
    <t>Přesuvka kanalizační KGU 160 PVC</t>
  </si>
  <si>
    <t>998721103R00</t>
  </si>
  <si>
    <t xml:space="preserve">Přesun hmot pro vnitřní kanalizaci, výšky do 24 m </t>
  </si>
  <si>
    <t>722</t>
  </si>
  <si>
    <t>Vnitřní vodovod</t>
  </si>
  <si>
    <t>722171214R00</t>
  </si>
  <si>
    <t xml:space="preserve">Potrubí z PEHD, D 40 x 3,7 mm </t>
  </si>
  <si>
    <t>přívod vody Potrubí z PEHD, D 40 x 3,7 mm:40</t>
  </si>
  <si>
    <t>722172311R00</t>
  </si>
  <si>
    <t xml:space="preserve">Potrubí z PPR, D 20x2,8 mm, PN 16, vč.zed.výpom. </t>
  </si>
  <si>
    <t>Potrubí z PPR, D 20x2,8 mm:</t>
  </si>
  <si>
    <t>1. patro:5,6+4,5+0,8*9</t>
  </si>
  <si>
    <t>722172312R00</t>
  </si>
  <si>
    <t xml:space="preserve">Potrubí z PPR, D 25x3,5 mm, PN 16, vč.zed.výpom. </t>
  </si>
  <si>
    <t>Potrubí z PPR, D 25x3,5 mm,:</t>
  </si>
  <si>
    <t>Přízemí:</t>
  </si>
  <si>
    <t>připojení v kotelně:0,5+1,5+1</t>
  </si>
  <si>
    <t>stoupačka SV:6</t>
  </si>
  <si>
    <t>1.Patro:3,5+0,8+1+1,3</t>
  </si>
  <si>
    <t>722181211RT7</t>
  </si>
  <si>
    <t>Izolace návleková MIRELON PRO tl. stěny 6 mm vnitřní průměr 22 mm</t>
  </si>
  <si>
    <t>vnitřní průměr 22 mm mirelon:</t>
  </si>
  <si>
    <t>722181211RT8</t>
  </si>
  <si>
    <t>Izolace návleková MIRELON PRO tl. stěny 6 mm vnitřní průměr 25 mm</t>
  </si>
  <si>
    <t>mirelon vnitřní průměr 25 mm:</t>
  </si>
  <si>
    <t>722190402R00</t>
  </si>
  <si>
    <t xml:space="preserve">Vyvedení a upevnění výpustek DN 20 </t>
  </si>
  <si>
    <t>Vyvedení a upevnění výpustek DN 20:10</t>
  </si>
  <si>
    <t>722190403R00</t>
  </si>
  <si>
    <t xml:space="preserve">Vyvedení a upevnění výpustek DN 25 </t>
  </si>
  <si>
    <t>hydrant:1</t>
  </si>
  <si>
    <t>722190901R00</t>
  </si>
  <si>
    <t xml:space="preserve">Uzavření/otevření vodovodního potrubí při opravě </t>
  </si>
  <si>
    <t>722202213R00</t>
  </si>
  <si>
    <t xml:space="preserve">Nástěnka MZD PP-R INSTAPLAST D 20xR1/2 </t>
  </si>
  <si>
    <t>Nástěnka MZD PP-R INSTAPLAST D 20xR1/2:10</t>
  </si>
  <si>
    <t>722202217R00</t>
  </si>
  <si>
    <t xml:space="preserve">Nástěnka MZD PP-R INSTAPLAST D 25xR3/4 </t>
  </si>
  <si>
    <t>Nástěnka MZD PP-R INSTAPLAST D 20xR1/2:</t>
  </si>
  <si>
    <t>722202442R00</t>
  </si>
  <si>
    <t xml:space="preserve">Kohout kulový rozeb.s výpustí PP-R INSTAPLAST D 20 </t>
  </si>
  <si>
    <t>722202443R00</t>
  </si>
  <si>
    <t xml:space="preserve">Kohout kulový rozeb.s výpustí PP-R INSTAPLAST D 25 </t>
  </si>
  <si>
    <t>722235112R00</t>
  </si>
  <si>
    <t xml:space="preserve">Kohout vod.kul.,vnitř.-vnitř.z.IVAR PERFECTA DN 20 </t>
  </si>
  <si>
    <t>722254114RM1</t>
  </si>
  <si>
    <t>Skříň hydrantová s výzbrojí 25 (konopné hadice) systém Hasil  A25/20</t>
  </si>
  <si>
    <t>soubor</t>
  </si>
  <si>
    <t>722280106R00</t>
  </si>
  <si>
    <t xml:space="preserve">Tlaková zkouška vodovodního potrubí DN 32 </t>
  </si>
  <si>
    <t>Tlaková zkouška vodovodního potrubí DN 32:</t>
  </si>
  <si>
    <t>722290234R00</t>
  </si>
  <si>
    <t xml:space="preserve">Proplach a dezinfekce vodovod.potrubí DN 80 </t>
  </si>
  <si>
    <t>998722102R00</t>
  </si>
  <si>
    <t xml:space="preserve">Přesun hmot pro vnitřní vodovod, výšky do 12 m </t>
  </si>
  <si>
    <t>725</t>
  </si>
  <si>
    <t>Zařizovací předměty</t>
  </si>
  <si>
    <t>725013161R00</t>
  </si>
  <si>
    <t xml:space="preserve">Klozet kombi LYRA Plus, nádrž s armat. odpad šikmý </t>
  </si>
  <si>
    <t>725016125R00</t>
  </si>
  <si>
    <t xml:space="preserve">Urinál odsávací GOLEM 4306.0, ovládání autom, bílý </t>
  </si>
  <si>
    <t>725017171R00</t>
  </si>
  <si>
    <t xml:space="preserve">Umyvadlo na skříňku LYRA Plus , 50 x 42 cm, bílé </t>
  </si>
  <si>
    <t>725019101R00</t>
  </si>
  <si>
    <t xml:space="preserve">Výlevka stojící MIRA 5104.6 s plastovou mřížkou </t>
  </si>
  <si>
    <t>725539102R00</t>
  </si>
  <si>
    <t xml:space="preserve">Montáž elektr.ohřívačů, ostatní typy  80 l </t>
  </si>
  <si>
    <t>Montáž:</t>
  </si>
  <si>
    <t>Ohřívač vody el. zásobníkový tlakový TO 10 IN:</t>
  </si>
  <si>
    <t>catering:1</t>
  </si>
  <si>
    <t>Umyvadla:1</t>
  </si>
  <si>
    <t>725814102R00</t>
  </si>
  <si>
    <t xml:space="preserve">Ventil rohový IVAR.PARSEK DN 15 x DN 10 </t>
  </si>
  <si>
    <t>Ventil rohový IVAR.PARSEK DN 15 x DN 10:</t>
  </si>
  <si>
    <t>Urinál:1</t>
  </si>
  <si>
    <t>Umyv:2*2</t>
  </si>
  <si>
    <t>Catering:2</t>
  </si>
  <si>
    <t>725823111RT1</t>
  </si>
  <si>
    <t>Baterie umyvadlová stoján. ruční, bez otvír.odpadu standardní</t>
  </si>
  <si>
    <t>725823114RT1</t>
  </si>
  <si>
    <t>Baterie dřezová stojánková ruční, bez otvír.odpadu standardní</t>
  </si>
  <si>
    <t>Úklid:</t>
  </si>
  <si>
    <t>baterie nad výlevkou:1</t>
  </si>
  <si>
    <t>54132292</t>
  </si>
  <si>
    <t>Ohřívač vody el. zásobníkový tlakový TO 10 IN</t>
  </si>
  <si>
    <t>998725102R00</t>
  </si>
  <si>
    <t xml:space="preserve">Přesun hmot pro zařizovací předměty, výšky do 12 m </t>
  </si>
  <si>
    <t>728</t>
  </si>
  <si>
    <t>Vzduchotechnika</t>
  </si>
  <si>
    <t>728112111R00</t>
  </si>
  <si>
    <t xml:space="preserve">Montáž potrubí plechového kruhového do d 100 mm </t>
  </si>
  <si>
    <t>odvětrání sociálek:5,2+1</t>
  </si>
  <si>
    <t>728212311R00</t>
  </si>
  <si>
    <t xml:space="preserve">Montáž odbočky plechové kruhové do d 100 mm </t>
  </si>
  <si>
    <t>728314112R00</t>
  </si>
  <si>
    <t xml:space="preserve">Montáž protidešť. žaluzie čtyřhranné do 0,3 m2 </t>
  </si>
  <si>
    <t>728415112R00</t>
  </si>
  <si>
    <t xml:space="preserve">Montáž mřížky větrací nebo ventilační do 0,10 m2 </t>
  </si>
  <si>
    <t>728611113R00</t>
  </si>
  <si>
    <t xml:space="preserve">Mtž ventilátoru radiál.nízkotl.potrub. do 0,07 m2 </t>
  </si>
  <si>
    <t>odvětrání sociálek:1</t>
  </si>
  <si>
    <t>4295330101</t>
  </si>
  <si>
    <t>Žaluzie protidešťová PDZM 200x200</t>
  </si>
  <si>
    <t>42971072</t>
  </si>
  <si>
    <t>Klapka kruhová RKKTM pr.100, na SPIRO, ovl.ruční</t>
  </si>
  <si>
    <t>42972636</t>
  </si>
  <si>
    <t>Vyústka VJNL velikost 200x100,pozink.</t>
  </si>
  <si>
    <t>42972701</t>
  </si>
  <si>
    <t>Mřížka kruhová sací provedení 1 velikost 160</t>
  </si>
  <si>
    <t>odvětráné Úklid:1</t>
  </si>
  <si>
    <t>42975010</t>
  </si>
  <si>
    <t>Objímka d 100 mm,pozinkovaná</t>
  </si>
  <si>
    <t>42981161</t>
  </si>
  <si>
    <t>Potrubí SPIRO  100/3, délka 3 m</t>
  </si>
  <si>
    <t>odvětrání sociálek:2</t>
  </si>
  <si>
    <t>4298150101</t>
  </si>
  <si>
    <t>Hadice ohebná Semivac 100/1, délka 1 m</t>
  </si>
  <si>
    <t>429823002</t>
  </si>
  <si>
    <t>Rozbočka T 90 ° d = 100 mm, d1 =100 mm, Pz plech</t>
  </si>
  <si>
    <t>728-vent-01</t>
  </si>
  <si>
    <t>Kruhový kovový potrubní ventilátor RM 100 NK</t>
  </si>
  <si>
    <t>998728103R00</t>
  </si>
  <si>
    <t xml:space="preserve">Přesun hmot pro vzduchotechniku, výšky do 24 m </t>
  </si>
  <si>
    <t>730</t>
  </si>
  <si>
    <t>Ústřední vytápění</t>
  </si>
  <si>
    <t>722181211RT5</t>
  </si>
  <si>
    <t>Izolace návleková MIRELON PRO tl. stěny 6 mm vnitřní průměr 15 mm</t>
  </si>
  <si>
    <t>vnitřní průměr 15 mm:</t>
  </si>
  <si>
    <t>Potrubí z měděných trubek vytápění D 15 x 1,0 mm:</t>
  </si>
  <si>
    <t>(8,5+11+11,5)*2</t>
  </si>
  <si>
    <t>vnitřní průměr 22 mm:</t>
  </si>
  <si>
    <t>Potrubí z měděných trubek vytápění D 22 x 1,0 mm:</t>
  </si>
  <si>
    <t>(8+2+7,5+4,5)*2</t>
  </si>
  <si>
    <t>722181211RT9</t>
  </si>
  <si>
    <t>Izolace návleková MIRELON PRO tl. stěny 6 mm vnitřní průměr 28 mm</t>
  </si>
  <si>
    <t>vnitřní průměr 28 mm:</t>
  </si>
  <si>
    <t>Potrubí z měděných trubek vytápění D 28 x 1,5 :</t>
  </si>
  <si>
    <t>Od kotelny stoupačky:8*2</t>
  </si>
  <si>
    <t>733163102R00</t>
  </si>
  <si>
    <t xml:space="preserve">Potrubí z měděných trubek vytápění D 15 x 1,0 mm </t>
  </si>
  <si>
    <t>733163104R00</t>
  </si>
  <si>
    <t xml:space="preserve">Potrubí z měděných trubek vytápění D 22 x 1,0 mm </t>
  </si>
  <si>
    <t>733163105R00</t>
  </si>
  <si>
    <t xml:space="preserve">Potrubí z měděných trubek vytápění D 28 x 1,5 mm </t>
  </si>
  <si>
    <t>734224312RT3</t>
  </si>
  <si>
    <t>Ventil termost.přímý,vnitřní z. HERZ TS-98-V DN 15 s termostatickou hlavicí M28 "HERZCULES"</t>
  </si>
  <si>
    <t>735157668R00</t>
  </si>
  <si>
    <t xml:space="preserve">Otopná těl.panel.Radik Ventil Kompakt 22  600/1200 </t>
  </si>
  <si>
    <t>730-KOT-01</t>
  </si>
  <si>
    <t xml:space="preserve">Kotel Atmos 50KW </t>
  </si>
  <si>
    <t>998731102R00</t>
  </si>
  <si>
    <t xml:space="preserve">Přesun hmot pro kotelny, výšky do 12 m </t>
  </si>
  <si>
    <t>762</t>
  </si>
  <si>
    <t>Konstrukce tesařské</t>
  </si>
  <si>
    <t>783681004R00</t>
  </si>
  <si>
    <t xml:space="preserve">Nátěr polyuret. dřevěn. podlah Polyurex N + 3x lak </t>
  </si>
  <si>
    <t>Nátěr polyuret. dřevěn. podlah:</t>
  </si>
  <si>
    <t>Fošnová podlaha podkroví:245</t>
  </si>
  <si>
    <t>762520110RAB</t>
  </si>
  <si>
    <t>Podlaha z prken hoblovaných pero-drážka na trámy 1 m, prkna tloušťky 32 mm</t>
  </si>
  <si>
    <t>762900070RAD</t>
  </si>
  <si>
    <t>Demontáž prostorových konstrukcí průřezová plocha 450 cm2</t>
  </si>
  <si>
    <t>demontáž trámů ve stropě 20ks dl. 8,5 24x32:20*8,5</t>
  </si>
  <si>
    <t>998762103R00</t>
  </si>
  <si>
    <t xml:space="preserve">Přesun hmot pro tesařské konstrukce, výšky do 24 m </t>
  </si>
  <si>
    <t>764</t>
  </si>
  <si>
    <t>Konstrukce klempířské</t>
  </si>
  <si>
    <t>764352203R00</t>
  </si>
  <si>
    <t xml:space="preserve">Žlaby z Pz plechu podokapní půlkruhové, rš 330 mm </t>
  </si>
  <si>
    <t>žlab podokapní z pozink barveného plechu:</t>
  </si>
  <si>
    <t>obvod 88,222m z CAD:89</t>
  </si>
  <si>
    <t>764410270R00</t>
  </si>
  <si>
    <t xml:space="preserve">Oplechování parapetů včetně rohů Pz, rš 500 mm </t>
  </si>
  <si>
    <t>oplechování parapetů venkovních:</t>
  </si>
  <si>
    <t>rš 500:</t>
  </si>
  <si>
    <t>pohled východní:6*1,3</t>
  </si>
  <si>
    <t>pohled západní:4*1,3</t>
  </si>
  <si>
    <t>pohled západní:6*1,2</t>
  </si>
  <si>
    <t>pohled východní :5*1,2</t>
  </si>
  <si>
    <t>pohled severní:3*1,2</t>
  </si>
  <si>
    <t>pohled jižní:3*1,2</t>
  </si>
  <si>
    <t>pohled východní :3*0,9</t>
  </si>
  <si>
    <t>pohled západní:1*1,25</t>
  </si>
  <si>
    <t>pohled západní:3*0,9</t>
  </si>
  <si>
    <t>pohled východní:4*0,9</t>
  </si>
  <si>
    <t>výstup z haly na terasu:1*2,4</t>
  </si>
  <si>
    <t>dveře pro manipulaci s exponáty:1*2,25</t>
  </si>
  <si>
    <t>764454203R00</t>
  </si>
  <si>
    <t xml:space="preserve">Odpadní trouby z Pz plechu, kruhové, D 120 mm </t>
  </si>
  <si>
    <t>Odpadní trouby čtvercové z lak.Pz plechu,str.150mm:</t>
  </si>
  <si>
    <t>(7,64+1)*4</t>
  </si>
  <si>
    <t>783522130R00</t>
  </si>
  <si>
    <t xml:space="preserve">Nátěr syntet.klempíř.konstr.2xHostagrund 3v1 S2177 </t>
  </si>
  <si>
    <t>žlab podokapní z pozink  plechu:</t>
  </si>
  <si>
    <t>obvod 88,222m z CAD:89*0,33</t>
  </si>
  <si>
    <t>oplechování parapetů venkovních rš 500:</t>
  </si>
  <si>
    <t>pohled východní:6*1,3*0,5</t>
  </si>
  <si>
    <t>pohled západní:4*1,3*0,5</t>
  </si>
  <si>
    <t>pohled západní:6*1,2*0,5</t>
  </si>
  <si>
    <t>pohled východní :5*1,2*0,5</t>
  </si>
  <si>
    <t>pohled severní:3*1,2*0,5</t>
  </si>
  <si>
    <t>pohled jižní:3*1,2*0,5</t>
  </si>
  <si>
    <t>pohled východní :3*0,9*0,5</t>
  </si>
  <si>
    <t>pohled západní:1*1,25*0,5</t>
  </si>
  <si>
    <t>pohled západní:3*0,9*0,5</t>
  </si>
  <si>
    <t>pohled východní:4*0,9*0,5</t>
  </si>
  <si>
    <t>výstup z haly na terasu:1*2,4*0,5</t>
  </si>
  <si>
    <t>dveře pro manipulaci s exponáty:1*2,25*0,5</t>
  </si>
  <si>
    <t>(7,64+1)*4*(2*Pi*0,075)</t>
  </si>
  <si>
    <t>998764103R00</t>
  </si>
  <si>
    <t xml:space="preserve">Přesun hmot pro klempířské konstr., výšky do 24 m </t>
  </si>
  <si>
    <t>765</t>
  </si>
  <si>
    <t>Krytiny tvrdé</t>
  </si>
  <si>
    <t>765391917R00</t>
  </si>
  <si>
    <t xml:space="preserve">Přeložení bobrovek, složité, zcela do malty </t>
  </si>
  <si>
    <t>přeložení bobrovek:</t>
  </si>
  <si>
    <t>plocha střechy z cad 333,78m2 bez navýšení sklonu střechy:333,78*1/Cosx(45)</t>
  </si>
  <si>
    <t>obvod 88,222m:</t>
  </si>
  <si>
    <t>765391918R00</t>
  </si>
  <si>
    <t xml:space="preserve">Příplatek za sklon přes 45 do 60°, bobrovky </t>
  </si>
  <si>
    <t>765393951R00</t>
  </si>
  <si>
    <t xml:space="preserve">Přeložení hřebenů, do malty, drážkové, složité </t>
  </si>
  <si>
    <t>Přeložení hřebenů, do malty:7,4+4</t>
  </si>
  <si>
    <t>765394951R00</t>
  </si>
  <si>
    <t xml:space="preserve">Přeložení nároží, do malty, drážkové, složité </t>
  </si>
  <si>
    <t>Přeložení nároží, do malty:7,32*4*1/Cosx(45)</t>
  </si>
  <si>
    <t>2,9*9*1/Cosx(45)</t>
  </si>
  <si>
    <t>998765103R00</t>
  </si>
  <si>
    <t xml:space="preserve">Přesun hmot pro krytiny tvrdé, výšky do 24 m </t>
  </si>
  <si>
    <t>766</t>
  </si>
  <si>
    <t>Konstrukce truhlářské</t>
  </si>
  <si>
    <t>766441111R00</t>
  </si>
  <si>
    <t xml:space="preserve">Položení podlahy teras z prken, na podkladní rošt </t>
  </si>
  <si>
    <t>dřevěná podlaha terasy dle skladby 7 řez Absidou A9:</t>
  </si>
  <si>
    <t>podlaha terasy v přístavbě:11,7</t>
  </si>
  <si>
    <t>766711001R00</t>
  </si>
  <si>
    <t xml:space="preserve">Montáž oken  s vypěněním </t>
  </si>
  <si>
    <t>766711021R00</t>
  </si>
  <si>
    <t xml:space="preserve">Montáž vstupních dveří s vypěněním </t>
  </si>
  <si>
    <t>766410010RAI</t>
  </si>
  <si>
    <t>Obklad stěn palubkami pero - drážka pouze montáž, obklad ve specifikaci</t>
  </si>
  <si>
    <t>fasádní obklad venkovního požárního schodiště OK1 fošnami MD:</t>
  </si>
  <si>
    <t>odměřeno z CAD:17,66+13,27</t>
  </si>
  <si>
    <t>766-SCH-01</t>
  </si>
  <si>
    <t xml:space="preserve">Dubové točité schodiště v absidě </t>
  </si>
  <si>
    <t>Přízemí  výkr. A4:10</t>
  </si>
  <si>
    <t>1. PATRO výkr A5:11,65</t>
  </si>
  <si>
    <t>27314382</t>
  </si>
  <si>
    <t>Podložka EPDM pod hranoly Rolfi Pad 60x60x6 mm</t>
  </si>
  <si>
    <t>podlaha terasy v přístavbě:</t>
  </si>
  <si>
    <t>dodávka Podložka EPDM pod hranoly :11,7*6</t>
  </si>
  <si>
    <t>61198106</t>
  </si>
  <si>
    <t>Prkno terasové modřín sibiř. 28x115 mm bez impreg.</t>
  </si>
  <si>
    <t>dodávka Prkno terasové modřín sibiř:11,7*1,2</t>
  </si>
  <si>
    <t>61198192</t>
  </si>
  <si>
    <t>Hranol pod terasy Modřín sibiřský 45x70 mm</t>
  </si>
  <si>
    <t>dodávka  5 hranolů dl . 4,5m:5*4,5</t>
  </si>
  <si>
    <t>766-MD-01</t>
  </si>
  <si>
    <t>Palubka obkladová MD tloušťka 30 šíře do 120 mm</t>
  </si>
  <si>
    <t>prořez ztrtné 20%:30,9300*0,2</t>
  </si>
  <si>
    <t>766-D1</t>
  </si>
  <si>
    <t>Dveře dvoukřídlové dřevěné smrk 1450x2250 mm exteriérové, včetně rámové zárubně</t>
  </si>
  <si>
    <t>Maštal z boku od absidy:1</t>
  </si>
  <si>
    <t>Sklad depozitář:1</t>
  </si>
  <si>
    <t>Vstup do schodiště v absidě:1</t>
  </si>
  <si>
    <t>766-D1.1</t>
  </si>
  <si>
    <t>Dveře dvoukřídlové dřevěné smrk 180x2400 mm exteriérové, včetně rámové zárubně</t>
  </si>
  <si>
    <t>Dveře dvoukřídlové dřevěné smrk 180x2400 mm  neoznačeny:</t>
  </si>
  <si>
    <t>pohled severní A13 vstup do maštale přes hnojiště:1</t>
  </si>
  <si>
    <t>766-D2</t>
  </si>
  <si>
    <t>Dveře jednokřídlové dřevěné smrk 800x1970mm protipožární</t>
  </si>
  <si>
    <t>766-D3</t>
  </si>
  <si>
    <t xml:space="preserve">Dveře jednokřídlové dřevěné smrk 800x1970mm </t>
  </si>
  <si>
    <t>Sklad:1</t>
  </si>
  <si>
    <t>766-D4</t>
  </si>
  <si>
    <t xml:space="preserve">Dveře dvoukřídlové dřevěné smrk 1450x1970 mm </t>
  </si>
  <si>
    <t>Dveře dvoukřídlové dřevěné smrk 1450x1970 mm  ozn. D4:</t>
  </si>
  <si>
    <t>Výstavní sál:1</t>
  </si>
  <si>
    <t>766-D5</t>
  </si>
  <si>
    <t>766-D6</t>
  </si>
  <si>
    <t xml:space="preserve">Dveře jednokřídlové dřevěné smrk 600x1970mm </t>
  </si>
  <si>
    <t>766-D7</t>
  </si>
  <si>
    <t>Dveře dvoukřídlové dřevěné smrk 2400xx 2400 mm prosklenné 2/3, vč, rámové zárubně</t>
  </si>
  <si>
    <t>výstup z haly na terasu:1</t>
  </si>
  <si>
    <t>766-D8</t>
  </si>
  <si>
    <t>Dveře dvoukřídlové dřevěné smrk 2250x 2400 mm exteriérové, včetně rámové zárubně</t>
  </si>
  <si>
    <t>dveře pro manipulaci s exponáty:1</t>
  </si>
  <si>
    <t>766-OKN_01</t>
  </si>
  <si>
    <t xml:space="preserve">Okno dub světlý, dvojsklo 1,3 x 0,9 m </t>
  </si>
  <si>
    <t>pohled východní:6</t>
  </si>
  <si>
    <t>pohled západní:4</t>
  </si>
  <si>
    <t>766-OKN_02</t>
  </si>
  <si>
    <t xml:space="preserve">Okno dub světlý, dvojsklo 1,2 x 0,75 m </t>
  </si>
  <si>
    <t>pohled západní:6</t>
  </si>
  <si>
    <t>pohled východní :5</t>
  </si>
  <si>
    <t>pohled severní:3</t>
  </si>
  <si>
    <t>pohled jižní:3</t>
  </si>
  <si>
    <t>766-OKN_03</t>
  </si>
  <si>
    <t xml:space="preserve">Okno dub světlý, dvojsklo 0,9x0,9m </t>
  </si>
  <si>
    <t>pohled východní :3</t>
  </si>
  <si>
    <t>766-OKN_04</t>
  </si>
  <si>
    <t xml:space="preserve">Okno dub světlý, dvojsklo 1,25x1,25 m </t>
  </si>
  <si>
    <t>pohled západní:1</t>
  </si>
  <si>
    <t>766-OKN_05</t>
  </si>
  <si>
    <t xml:space="preserve">Okno dub světlý, dvojsklo 0,9x0,3m </t>
  </si>
  <si>
    <t>pohled západní:3</t>
  </si>
  <si>
    <t>pohled východní:4</t>
  </si>
  <si>
    <t>3</t>
  </si>
  <si>
    <t>766-P01</t>
  </si>
  <si>
    <t>Dveře dvoukřídlové dřevěné smrk 1450x1970 mm protipožární</t>
  </si>
  <si>
    <t>766-P02</t>
  </si>
  <si>
    <t>Dveře jednokřídlové dřevěné smrk 900x1970 mm protipožární</t>
  </si>
  <si>
    <t>766-P03</t>
  </si>
  <si>
    <t>Dveře jednokřídlové dřevěné smrk 800x1970 mm protipožární</t>
  </si>
  <si>
    <t>998766203R00</t>
  </si>
  <si>
    <t xml:space="preserve">Přesun hmot pro truhlářské konstr., výšky do 24 m </t>
  </si>
  <si>
    <t>767</t>
  </si>
  <si>
    <t>Konstrukce zámečnické</t>
  </si>
  <si>
    <t>762311103R00</t>
  </si>
  <si>
    <t xml:space="preserve">Montáž kotevních želez, příložek, patek, táhel </t>
  </si>
  <si>
    <t>MONTÁŽ:</t>
  </si>
  <si>
    <t>ocelová kce ozn. OK3 krakorec pro manipulaci s exponáty:</t>
  </si>
  <si>
    <t>pomocný materiál:10</t>
  </si>
  <si>
    <t>762330911R00</t>
  </si>
  <si>
    <t xml:space="preserve">Zvedání konstrukcí krovů hmotnosti do 12 t </t>
  </si>
  <si>
    <t>MONTÁŽ- zvedání prvku v prostoru podkroví:</t>
  </si>
  <si>
    <t>HEB140  :(2,75+4)*34,50</t>
  </si>
  <si>
    <t>762712140RT3</t>
  </si>
  <si>
    <t>Montáž vázaných konstrukcí hraněných do 450 cm2 včetně dodávky řeziva, hranoly 20/20</t>
  </si>
  <si>
    <t>montáž a dodávka výměny  - podvlak 200x200:</t>
  </si>
  <si>
    <t>ocelový HEB krakorec v 1. Patře  Výkres statika S2:1,5</t>
  </si>
  <si>
    <t>762795000R00</t>
  </si>
  <si>
    <t xml:space="preserve">Spojovací prostředky pro vázané konstrukce </t>
  </si>
  <si>
    <t>SPOJOVACÍ PROSTŘEDKY:</t>
  </si>
  <si>
    <t>ocelový HEB krakorec v 1. Patře  Výkres statika S2:1,5*0,2*0,2</t>
  </si>
  <si>
    <t>767995104R00</t>
  </si>
  <si>
    <t xml:space="preserve">Výroba a montáž kov. atypických konstr. do 50 kg </t>
  </si>
  <si>
    <t>ocelový HEB krakorec v 1. Patře  Výkres statika S2:</t>
  </si>
  <si>
    <t>HEB140   Hmotnost 34,50 kg/m vč ztrat. a prořezu:(2,75+4)*34,50</t>
  </si>
  <si>
    <t>783222931RT2</t>
  </si>
  <si>
    <t>Údržba, nátěr syntetický kov.konstr.Hostagrund 2x barva kovářská S 2160</t>
  </si>
  <si>
    <t>Nátěr:</t>
  </si>
  <si>
    <t>HEB140   Plocha povrchu U 0,805 m2/m:(2,75+4)*0,805</t>
  </si>
  <si>
    <t>13388435</t>
  </si>
  <si>
    <t>Tyč průřezu HEB140, střední, jakost oceli S235</t>
  </si>
  <si>
    <t>DODÁVKA:</t>
  </si>
  <si>
    <t>HEB140   Hmotnost 34,50 kg/m vč ztrat. a prořezu:(2,75+4)*34,50/1000*1,1</t>
  </si>
  <si>
    <t>31175329</t>
  </si>
  <si>
    <t>Patka sloupku L 140 x 90</t>
  </si>
  <si>
    <t>998767103R00</t>
  </si>
  <si>
    <t xml:space="preserve">Přesun hmot pro zámečnické konstr., výšky do 24 m </t>
  </si>
  <si>
    <t>771</t>
  </si>
  <si>
    <t>Podlahy z dlaždic a obklady</t>
  </si>
  <si>
    <t>632421120RT1</t>
  </si>
  <si>
    <t>Potěr WEBER Saint-Gobain,ručně zpracovaný,tl.10 mm webernivelit, samonivelační, pevnost 25 MPa</t>
  </si>
  <si>
    <t>Výkres podlaha 1. patro a řez skladba 2:</t>
  </si>
  <si>
    <t>odměřeno z CAD:243,40</t>
  </si>
  <si>
    <t>plocha podesta točité schody absida a vstupy do patra:6,3</t>
  </si>
  <si>
    <t>771101101R00</t>
  </si>
  <si>
    <t xml:space="preserve">Vysávání podlah prům.vysavačem pro pokládku dlažby </t>
  </si>
  <si>
    <t>odměřeno z CAD plocha podlahy 1. patro (obdélníkú:243,40</t>
  </si>
  <si>
    <t>Sklad pod terasou:11,7</t>
  </si>
  <si>
    <t>771445014RT1</t>
  </si>
  <si>
    <t>Obklad soklíků hutných, rovných,tmel,v.do 100 mm lepidlo Monoflex, spár.hm.ASO-Flexfuge (Schömburg)</t>
  </si>
  <si>
    <t>odměřeno z CAD:75</t>
  </si>
  <si>
    <t>podesta točité schody absida a vstupy do patra:13,5</t>
  </si>
  <si>
    <t>Sklad pod terasou:15,9</t>
  </si>
  <si>
    <t>771541010R00</t>
  </si>
  <si>
    <t xml:space="preserve">Montáž podlah hutných švéd.desky,MC,29,2x29,2x3,25 </t>
  </si>
  <si>
    <t>59764161.A</t>
  </si>
  <si>
    <t>Dlažba Paradis keram neglazov  328/328/22 mm</t>
  </si>
  <si>
    <t>odměřeno z CAD:243,40/(0,33*0,33)</t>
  </si>
  <si>
    <t>prořez ztratné 15%:2253,0781*0,15</t>
  </si>
  <si>
    <t>zaokrouhl na celé ks:2592-2591,0398</t>
  </si>
  <si>
    <t>59764162.A</t>
  </si>
  <si>
    <t>Dlažba Paradis keram neglazov  328/162/22 mm</t>
  </si>
  <si>
    <t>materiál na sokly:</t>
  </si>
  <si>
    <t>odměřeno z CAD:75/0,33</t>
  </si>
  <si>
    <t>plocha podesta točité schody absida a vstupy do patra:13,5/0,33</t>
  </si>
  <si>
    <t>Sklad pod terasou:15,9/0,33</t>
  </si>
  <si>
    <t>prořez 5%:316,3636*0,05</t>
  </si>
  <si>
    <t>zaokrouhleno:333-332,1818</t>
  </si>
  <si>
    <t>998771102R00</t>
  </si>
  <si>
    <t xml:space="preserve">Přesun hmot pro podlahy z dlaždic, výšky do 12 m </t>
  </si>
  <si>
    <t>781</t>
  </si>
  <si>
    <t>Obklady keramické</t>
  </si>
  <si>
    <t>781101111V01</t>
  </si>
  <si>
    <t>Vyrovnání podkladu maltou ze SMS tl. do 7 mm weberfor profiflex lepicí tmel</t>
  </si>
  <si>
    <t>Vyrovnání podkladu :</t>
  </si>
  <si>
    <t>WC nuži:(0,8*2+2,15*2)*2,65-0,6*1,97</t>
  </si>
  <si>
    <t>(0,8*2+2,15*2)*2,65-0,6*1,97</t>
  </si>
  <si>
    <t>Umyvadla:(1,2*2+2,15*2)*2,65-0,8*1,97</t>
  </si>
  <si>
    <t>WC ženy:(0,8*2+2,15*2)*2,65-0,6*1,97</t>
  </si>
  <si>
    <t>Úklid za výlevkou:1,5*1,2</t>
  </si>
  <si>
    <t>781111131V01</t>
  </si>
  <si>
    <t>Vyplnění dilatačních spár tmelem vč, dodávky silikonu</t>
  </si>
  <si>
    <t>Vyplnění dilatačních spár tmelem:</t>
  </si>
  <si>
    <t>styk stěna  X podlaha:</t>
  </si>
  <si>
    <t>WC nuži:(0,8*2+2,15*2)</t>
  </si>
  <si>
    <t>(0,8*2+2,15*2)</t>
  </si>
  <si>
    <t>Umyvadla:(1,2*2+2,15*2)</t>
  </si>
  <si>
    <t>WC ženy:(0,8*2+2,15*2)</t>
  </si>
  <si>
    <t>Úklid:(1,1+3,65)*2</t>
  </si>
  <si>
    <t>781320121R00</t>
  </si>
  <si>
    <t xml:space="preserve">Obkládání parapetů do tmele šířky do 300 mm </t>
  </si>
  <si>
    <t>Obkládání parapetů do tmele šířky do 300 mm:</t>
  </si>
  <si>
    <t>vnitřní parapety:</t>
  </si>
  <si>
    <t>781475116RT1</t>
  </si>
  <si>
    <t>Obklad vnitřní stěn keramický, do tmele, 30x30 cm weberfor profiflex (lep),webercolor perfect (sp)</t>
  </si>
  <si>
    <t>Obklad vnitřní stěn keramický, do tmele, 30x30 cm:</t>
  </si>
  <si>
    <t>781497111RS3</t>
  </si>
  <si>
    <t>Lišta hliníková ukončovacích k obkladům profil RB, pro tloušťku obkladu 10 mm</t>
  </si>
  <si>
    <t>Lišta hliníková ukončovacích k obkladům:</t>
  </si>
  <si>
    <t>WC nuži:0,6*2+1,97</t>
  </si>
  <si>
    <t>0,6*2+1,97</t>
  </si>
  <si>
    <t>Umyvadla:0,8*2+1,97</t>
  </si>
  <si>
    <t>WC ženy:0,6*2+1,97</t>
  </si>
  <si>
    <t>Úklid za výlevkou:1,5+1,2*2</t>
  </si>
  <si>
    <t>585821374</t>
  </si>
  <si>
    <t>weber.set flex lepidlo C2T S1</t>
  </si>
  <si>
    <t>materiál pro:</t>
  </si>
  <si>
    <t>vnitřní parapety:48,3000*3,5</t>
  </si>
  <si>
    <t>zaokrohl na 20kg pytle:180-169,0500</t>
  </si>
  <si>
    <t>597813708</t>
  </si>
  <si>
    <t>Obkládačka 25x33 světle šedá mat</t>
  </si>
  <si>
    <t>Obkládačka 25x33 šedá mat:</t>
  </si>
  <si>
    <t>prořez, ztratné 15%:61,3380*0,15</t>
  </si>
  <si>
    <t>597813724</t>
  </si>
  <si>
    <t>Obkládačka 20x40 tmavě šedá mat</t>
  </si>
  <si>
    <t>vnitřní parapety:48,3000*0,35</t>
  </si>
  <si>
    <t>prořez, ztrtné 15%:16,9050*0,15</t>
  </si>
  <si>
    <t>998781103R00</t>
  </si>
  <si>
    <t xml:space="preserve">Přesun hmot pro obklady keramické, výšky do 24 m </t>
  </si>
  <si>
    <t>784</t>
  </si>
  <si>
    <t>Malby</t>
  </si>
  <si>
    <t>784191101R00</t>
  </si>
  <si>
    <t xml:space="preserve">Penetrace podkladu univerzální Primalex 1x </t>
  </si>
  <si>
    <t>Penetrace podkladu :</t>
  </si>
  <si>
    <t>malba v ploše:</t>
  </si>
  <si>
    <t>784195212R00</t>
  </si>
  <si>
    <t xml:space="preserve">Malba Primalex Plus, bílá, bez penetrace, 2 x </t>
  </si>
  <si>
    <t>Malba Primalex:</t>
  </si>
  <si>
    <t>796</t>
  </si>
  <si>
    <t>Vnitřní vybavení</t>
  </si>
  <si>
    <t>796-TURN-01</t>
  </si>
  <si>
    <t xml:space="preserve">Turniket na vstupné D+M </t>
  </si>
  <si>
    <t>796-kuch-01</t>
  </si>
  <si>
    <t xml:space="preserve">Barová rohová kuchyňka s dřezem dl. 2,025+2,15 </t>
  </si>
  <si>
    <t>M21</t>
  </si>
  <si>
    <t>Elektromontáže</t>
  </si>
  <si>
    <t>210100001R00</t>
  </si>
  <si>
    <t xml:space="preserve">Ukončení vodičů v rozvaděči + zapojení do 2,5 mm2 </t>
  </si>
  <si>
    <t>Ukončení vodičů v rozvaděči + zapojení do 2,5 mm2:</t>
  </si>
  <si>
    <t>rozvaděč R1:</t>
  </si>
  <si>
    <t>Okruhy v přízemí:</t>
  </si>
  <si>
    <t>16A  okruh zásuvky díln:2*3*2</t>
  </si>
  <si>
    <t>10A okruh zásuvka kotelna:1*3*2</t>
  </si>
  <si>
    <t>6A světelný okruh  maštal a dílna:2*3*2</t>
  </si>
  <si>
    <t>6A světelný okruh schodiště:1*3*2</t>
  </si>
  <si>
    <t>6A osvětlení kotelna a venkovní:1*3*2</t>
  </si>
  <si>
    <t>rozvaděč R2:</t>
  </si>
  <si>
    <t>Okruhy v patře:</t>
  </si>
  <si>
    <t>10A chráněné zásuvky soc. zařízení:1*3*2</t>
  </si>
  <si>
    <t>10A zásuvky catering:2*3*2</t>
  </si>
  <si>
    <t>10A zásuvkový okruh (oba sály):2*3*2</t>
  </si>
  <si>
    <t>10A zásuvky podkroví:1*3*2</t>
  </si>
  <si>
    <t>6A světelný okruh (oba sály):2*3*2</t>
  </si>
  <si>
    <t>6A světla sociálky a catering:1*3*2</t>
  </si>
  <si>
    <t>6A venkovní osvětlení terasy a schodiště:1*3*2</t>
  </si>
  <si>
    <t>6A světla podkroví:1*3*2</t>
  </si>
  <si>
    <t>210100002R00</t>
  </si>
  <si>
    <t xml:space="preserve">Ukončení vodičů v rozvaděči + zapojení do 6 mm2 </t>
  </si>
  <si>
    <t>Ukončení vodičů v rozvaděči + zapojení do 6 mm2:</t>
  </si>
  <si>
    <t>Jistič do 80 A 3 pól. charakterist. D, LTN-25D-3:</t>
  </si>
  <si>
    <t>3fázový okruh :</t>
  </si>
  <si>
    <t>připojení Rd  3x25A:1*5*2</t>
  </si>
  <si>
    <t>připojení R2  3x25A:1*5*2</t>
  </si>
  <si>
    <t>Jistič do 80 A 3 pól. charakterist. D, LTN-16D-3:</t>
  </si>
  <si>
    <t>3f zásuvky v dílně 3x16A:1*5*2</t>
  </si>
  <si>
    <t>210110001RT2</t>
  </si>
  <si>
    <t>Spínač nástěnný jednopól.- řaz. 1, obyč.prostředí včetně dodávky spínače 3553-01929</t>
  </si>
  <si>
    <t>Spínač nástěnný jednopól.- řaz. 1:</t>
  </si>
  <si>
    <t>kotelna:1</t>
  </si>
  <si>
    <t>sklad pod terasou:1</t>
  </si>
  <si>
    <t>1.Patro:</t>
  </si>
  <si>
    <t>výstup na schody do podkroví:1</t>
  </si>
  <si>
    <t>WC muži:1</t>
  </si>
  <si>
    <t>na terasu:1</t>
  </si>
  <si>
    <t>Úklid:1</t>
  </si>
  <si>
    <t>210110003RT1</t>
  </si>
  <si>
    <t>Spínač nástěnný seriový - řaz. 5, obyč.prostředí včetně dodávky spínače 3553-05929</t>
  </si>
  <si>
    <t>Spínač nástěnný seriový - řaz. 5,:</t>
  </si>
  <si>
    <t>210110004RT1</t>
  </si>
  <si>
    <t>Spínač nástěnný střídavý - řaz. 6, obyč.prostředí včetně dodávky spínače 3553-06929</t>
  </si>
  <si>
    <t>Spínač nástěnný střídavý - řaz. 6,:</t>
  </si>
  <si>
    <t>Schodiště kruhové:1</t>
  </si>
  <si>
    <t>Maštal:1+1</t>
  </si>
  <si>
    <t>velký Sklad:1+1</t>
  </si>
  <si>
    <t>Dílna :1+1</t>
  </si>
  <si>
    <t>Schodiště:1</t>
  </si>
  <si>
    <t>Konferenční sál:1+1</t>
  </si>
  <si>
    <t>210110005RT1</t>
  </si>
  <si>
    <t>Spínač nástěnný křížový - řaz. 7, obyč.prostředí včetně dodávky spínače 3553-07629</t>
  </si>
  <si>
    <t>Spínač nástěnný křížový - řaz. 7,:</t>
  </si>
  <si>
    <t>Maštal:1</t>
  </si>
  <si>
    <t>210111014RT7</t>
  </si>
  <si>
    <t>Zásuvka domovní zapuštěná - provedení 2x (2P+PE) včetně dodávky zásuvky s natočenou dutin.a rámečku</t>
  </si>
  <si>
    <t>Přízemí Elektro TZB E1:</t>
  </si>
  <si>
    <t>zásuvka 220V:</t>
  </si>
  <si>
    <t>Sklad náhr dílů:2</t>
  </si>
  <si>
    <t>Dílna:7</t>
  </si>
  <si>
    <t>1. PATRO Elektro TZB E2:</t>
  </si>
  <si>
    <t>Konferenční sál:9</t>
  </si>
  <si>
    <t>Catering:5</t>
  </si>
  <si>
    <t>Výstavní sál:8</t>
  </si>
  <si>
    <t>Podkroví Elektro TZB E3:6</t>
  </si>
  <si>
    <t>210111103RT1</t>
  </si>
  <si>
    <t>Zásuvka průmyslová CZ 1643 H,S,Z 3P+Z včetně dodávky zásuvky IZS 1643</t>
  </si>
  <si>
    <t>Přízemí elektro TZB E1:</t>
  </si>
  <si>
    <t>3 fázová zásuvka:</t>
  </si>
  <si>
    <t>Dílna:2</t>
  </si>
  <si>
    <t>210120561R00</t>
  </si>
  <si>
    <t xml:space="preserve">Jistič jednopólový do 25 A se zapojením </t>
  </si>
  <si>
    <t>16A  okruh zásuvky díln:2</t>
  </si>
  <si>
    <t>10A okruh zásuvka kotelna:1</t>
  </si>
  <si>
    <t>6A světelný okruh  maštal a dílna:2</t>
  </si>
  <si>
    <t>6A světelný okruh schodiště:1</t>
  </si>
  <si>
    <t>6A osvětlení kotelna a venkovní:1</t>
  </si>
  <si>
    <t>10A chráněné zásuvky soc. zařízení:1</t>
  </si>
  <si>
    <t>10A zásuvky catering:2</t>
  </si>
  <si>
    <t>10A zásuvkový okruh (oba sály):2</t>
  </si>
  <si>
    <t>10A zásuvky podkroví:1</t>
  </si>
  <si>
    <t>6A světelný okruh (oba sály):2</t>
  </si>
  <si>
    <t>6A světla sociálky a catering:1</t>
  </si>
  <si>
    <t>6A venkovní osvětlení terasy a schodiště:1</t>
  </si>
  <si>
    <t>6A světla podkroví:1</t>
  </si>
  <si>
    <t>210120569R00</t>
  </si>
  <si>
    <t xml:space="preserve">Jistič trojpólový do 25 A se zapojením </t>
  </si>
  <si>
    <t>připojení Rd  3x25A:1</t>
  </si>
  <si>
    <t>připojení R2  3x25A:1</t>
  </si>
  <si>
    <t>3f zásuvky v dílně 3x16A:1</t>
  </si>
  <si>
    <t>210120813R00</t>
  </si>
  <si>
    <t xml:space="preserve">Chránič proudový třípólový do 40 A </t>
  </si>
  <si>
    <t>MONTÁŽ chránič zásuvky soc . zařízení:1</t>
  </si>
  <si>
    <t>210160682R00</t>
  </si>
  <si>
    <t xml:space="preserve">Montáž elektroměru - třífázový </t>
  </si>
  <si>
    <t>210190051R00</t>
  </si>
  <si>
    <t xml:space="preserve">Montáž rozvaděče skříň.,1 pole dělených do 200 kg </t>
  </si>
  <si>
    <t>Rozvaděč R1 v kotelně:1</t>
  </si>
  <si>
    <t>Dílna Rd:1</t>
  </si>
  <si>
    <t>Rozvaděč R2 v úklidu:1</t>
  </si>
  <si>
    <t>210201519RU4</t>
  </si>
  <si>
    <t>Páska LED ve výšce nad 1,5 m, v liště, vč. montáže lišty</t>
  </si>
  <si>
    <t>Páska LED:12+6,5+28+6,5+12</t>
  </si>
  <si>
    <t>210800105RT1</t>
  </si>
  <si>
    <t>Kabel CYKY 750 V 3x1,5 mm2 uložený pod omítkou včetně dodávky kabelu</t>
  </si>
  <si>
    <t>Kabel CYKY 750 V 3x1,5 mm2 :</t>
  </si>
  <si>
    <t>Maštal:18*2+4,4*3</t>
  </si>
  <si>
    <t>Sklad a Dílna:(8,7*3)*2+4,4*4</t>
  </si>
  <si>
    <t>Schody:4,5*3+7,3*2</t>
  </si>
  <si>
    <t>1. Patro:</t>
  </si>
  <si>
    <t>(29,3*4)*2</t>
  </si>
  <si>
    <t>(8,5*11)*2</t>
  </si>
  <si>
    <t>Podkroví:</t>
  </si>
  <si>
    <t>(29,3*3)*2</t>
  </si>
  <si>
    <t>(8,5*3)*2</t>
  </si>
  <si>
    <t>210800106RT1</t>
  </si>
  <si>
    <t>Kabel CYKY 750 V 3x2,5 mm2 uložený pod omítkou včetně dodávky kabelu</t>
  </si>
  <si>
    <t>Kabel CYKY 750 V 3x2,5 mm2 :</t>
  </si>
  <si>
    <t>(12,2*2)*1,5</t>
  </si>
  <si>
    <t>(8,5*2)*1,5</t>
  </si>
  <si>
    <t>(29,3*2)*2</t>
  </si>
  <si>
    <t>(8,5*4)*2</t>
  </si>
  <si>
    <t>(21,3*2)*2</t>
  </si>
  <si>
    <t>(8,5*1)*1,5</t>
  </si>
  <si>
    <t>210800116RT1</t>
  </si>
  <si>
    <t>Kabel CYKY 750 V 5x2,5 mm2 uložený pod omítkou včetně dodávky kabelu</t>
  </si>
  <si>
    <t>Kabel CYKY 750 V 5x2,5 mm2 :</t>
  </si>
  <si>
    <t>210810017RT1</t>
  </si>
  <si>
    <t>Kabel CYKY-m 750 V 5 žil,4 až 25 mm2,volně uložený včetně dodávky kabelu 5x4 mm2</t>
  </si>
  <si>
    <t>přívodní  kabel 5x4 mm2:40</t>
  </si>
  <si>
    <t>222300441R00</t>
  </si>
  <si>
    <t xml:space="preserve">Ukončení kabelu v rozvaděči </t>
  </si>
  <si>
    <t>222301801R00</t>
  </si>
  <si>
    <t xml:space="preserve">Závěrečné práce v rozvaděči </t>
  </si>
  <si>
    <t>460200253R00</t>
  </si>
  <si>
    <t xml:space="preserve">Výkop kabelové rýhy 50/70 cm  hor.3 </t>
  </si>
  <si>
    <t>Výkop kabelové rýhy 50/70 cm  hor.3:</t>
  </si>
  <si>
    <t>pro přívodní Kabel CYKY-m 750 V 5 x 4 mm2:40</t>
  </si>
  <si>
    <t>460420022RT3</t>
  </si>
  <si>
    <t>Zřízení kabelového lože v rýze š. do 65 cm z písku lože tloušťky 20 cm</t>
  </si>
  <si>
    <t>Zřízení kabelového lože v rýze š. do 65 cm z písku:</t>
  </si>
  <si>
    <t>460490012R00</t>
  </si>
  <si>
    <t xml:space="preserve">Fólie výstražná z PVC, šířka 33 cm </t>
  </si>
  <si>
    <t>Fólie výstražná z PVC, šířka 33 cm:</t>
  </si>
  <si>
    <t>460560253R00</t>
  </si>
  <si>
    <t xml:space="preserve">Zához rýhy 50/70 cm, hornina třídy 3 </t>
  </si>
  <si>
    <t>Zához rýhy 50/70 cm, hornina třídy 3:</t>
  </si>
  <si>
    <t>460620013R00</t>
  </si>
  <si>
    <t xml:space="preserve">Provizorní úprava terénu v přírodní hornině 3 </t>
  </si>
  <si>
    <t>Provizorní úprava terénu v přírodní hornině 3 :</t>
  </si>
  <si>
    <t>pro přívodní Kabel CYKY-m 750 V 5 x 4 mm2:40*1,2</t>
  </si>
  <si>
    <t>M21-mont-01</t>
  </si>
  <si>
    <t xml:space="preserve">Montáž LED svítidel </t>
  </si>
  <si>
    <t>Montáž LED svítidel:</t>
  </si>
  <si>
    <t>Světlo na čidlo:</t>
  </si>
  <si>
    <t>venkovní ve 3 vstupech:3</t>
  </si>
  <si>
    <t>LED bodovka 5W:</t>
  </si>
  <si>
    <t>WC muži, ženy , Umyvadla:2+1+1</t>
  </si>
  <si>
    <t>úklid:1</t>
  </si>
  <si>
    <t>Schody točité:4</t>
  </si>
  <si>
    <t>Konferenční sál:10</t>
  </si>
  <si>
    <t>Terasa:2</t>
  </si>
  <si>
    <t>Schody do podkroví:1</t>
  </si>
  <si>
    <t>Maštal:4</t>
  </si>
  <si>
    <t>LED panel stropní  velký 20W:</t>
  </si>
  <si>
    <t>Sklad:3</t>
  </si>
  <si>
    <t>Dílna:6</t>
  </si>
  <si>
    <t>Konferenční sál:22</t>
  </si>
  <si>
    <t>Sklad pod terasou:1</t>
  </si>
  <si>
    <t>348-PASK-01</t>
  </si>
  <si>
    <t>LED pásek McLED 12V teplá bílá š=10mm IP54 14,4W/m</t>
  </si>
  <si>
    <t>dodávka:</t>
  </si>
  <si>
    <t>LED pásek McLED 12V :12+6,5+28+6,5+12</t>
  </si>
  <si>
    <t>357311075</t>
  </si>
  <si>
    <t>Rozvaděč nástěnný 19",výška 21U</t>
  </si>
  <si>
    <t>Kotelna R1:1</t>
  </si>
  <si>
    <t>1,Patro R1:1</t>
  </si>
  <si>
    <t>35822001012</t>
  </si>
  <si>
    <t>Jistič do 80 A 1 pól. charakteristika B, LTN-6B-1</t>
  </si>
  <si>
    <t>Jistič do 80 A 1 pól. charakteristika B, LTN-6B-1:</t>
  </si>
  <si>
    <t>35822001013</t>
  </si>
  <si>
    <t>Jistič do 80 A 1 pól. charakteristika B, LTN-10B-1</t>
  </si>
  <si>
    <t>Jistič do 80 A 1 pól. charakteristika B, LTN-10B-1:</t>
  </si>
  <si>
    <t>35822001015</t>
  </si>
  <si>
    <t>Jistič do 80 A 1 pól. charakteristika B, LTN-16B-1</t>
  </si>
  <si>
    <t>Jistič do 80 A 1 pól. charakteristika B, LTN-16B-1:</t>
  </si>
  <si>
    <t>35822002351</t>
  </si>
  <si>
    <t>Jistič do 80 A 3 pól. charakterist. D, LTN-16D-3</t>
  </si>
  <si>
    <t>35822002353</t>
  </si>
  <si>
    <t>Jistič do 80 A 3 pól. charakterist. D, LTN-25D-3</t>
  </si>
  <si>
    <t>358890405</t>
  </si>
  <si>
    <t>Chránič proudový F200, 4P-25A/30mA/typ AC,10kA</t>
  </si>
  <si>
    <t>DODÁVKA Chránič proudový :1</t>
  </si>
  <si>
    <t>38982120</t>
  </si>
  <si>
    <t>Elektroměr 3fázový ZE 310.DU</t>
  </si>
  <si>
    <t>M21-sv-01</t>
  </si>
  <si>
    <t xml:space="preserve">Světlo na čidlo </t>
  </si>
  <si>
    <t>M21-sv-02</t>
  </si>
  <si>
    <t>LED svítidlo 02 LED bodovka 5W</t>
  </si>
  <si>
    <t>M21-sv-03</t>
  </si>
  <si>
    <t>LED svítidlo 03 závěsná svítidla  4 ks</t>
  </si>
  <si>
    <t>M21-sv-04</t>
  </si>
  <si>
    <t>LED svítidlo 04 LED panel stropní  velký 20W</t>
  </si>
  <si>
    <t>M21-sv-05</t>
  </si>
  <si>
    <t>LED svítidlo 05 LED panel stropní  malý 10W</t>
  </si>
  <si>
    <t>M211</t>
  </si>
  <si>
    <t>Hromosvod</t>
  </si>
  <si>
    <t>210220002RT1</t>
  </si>
  <si>
    <t>Vedení uzemňovací na povrchu FeZn D 10 mm včetně drátu FeZn 8 mm</t>
  </si>
  <si>
    <t>včetně drátu FeZn 8 mm:</t>
  </si>
  <si>
    <t>7,5*4+7,5*4+20</t>
  </si>
  <si>
    <t>L jímače na hřebeni:10*1,2</t>
  </si>
  <si>
    <t>210220022RT1</t>
  </si>
  <si>
    <t>Vedení uzemňovací v zemi FeZn, D 8 - 10 mm včetně dodávky svorky SS</t>
  </si>
  <si>
    <t>8</t>
  </si>
  <si>
    <t>včetně dodávky svorky SS:</t>
  </si>
  <si>
    <t>4*3</t>
  </si>
  <si>
    <t>210220301RT1</t>
  </si>
  <si>
    <t>Svorka hromosvodová do 2 šroubů /SS, SZ, SO/ včetně dodávky svorky SO</t>
  </si>
  <si>
    <t>včetně dodávky svorky SO:1+1+1+1</t>
  </si>
  <si>
    <t>210220301RT2</t>
  </si>
  <si>
    <t>Svorka hromosvodová do 2 šroubů /SS, SZ, SO/ včetně dodávky svorky SS</t>
  </si>
  <si>
    <t>včetně dodávky svorky SS:3+3+3</t>
  </si>
  <si>
    <t>210220301RT3</t>
  </si>
  <si>
    <t>Svorka hromosvodová do 2 šroubů /SS, SZ, SO/ včetně dodávky svorky SZ</t>
  </si>
  <si>
    <t>včetně dodávky svorky SZ:2</t>
  </si>
  <si>
    <t>2</t>
  </si>
  <si>
    <t>210220302RT1</t>
  </si>
  <si>
    <t>Svorka hromosvodová nad 2 šrouby /ST, SJ, SR, atd/ včetně dodávky svorky SR 2b Fe pro pásek 30x4 mm</t>
  </si>
  <si>
    <t>včetně dodávky svorky SR 2b Fe pro pásek 30x4 mm:2+2+2</t>
  </si>
  <si>
    <t>2+2</t>
  </si>
  <si>
    <t>210220302RT3</t>
  </si>
  <si>
    <t>Svorka hromosvodová nad 2 šrouby /ST, SJ, SR, atd/ včetně dodávky svorky SK pro vodič d 6-10 mm</t>
  </si>
  <si>
    <t>včetně dodávky svorky SK pro vodič d 6-10 mm:2+2</t>
  </si>
  <si>
    <t>210220302RT5</t>
  </si>
  <si>
    <t>Svorka hromosvodová nad 2 šrouby /ST, SJ, SR, atd/ včetně dodávky svorky SJ 1 k jímací tyči</t>
  </si>
  <si>
    <t>včetně dodávky svorky SJ 1 k jímací tyči:2+2</t>
  </si>
  <si>
    <t>210220302RT6</t>
  </si>
  <si>
    <t>Svorka hromosvodová nad 2 šrouby /ST, SJ, SR, atd/ včetně dodávky svorky SP kovových částí d 3-12 mm</t>
  </si>
  <si>
    <t>antena, TV sat:3</t>
  </si>
  <si>
    <t>210220361RT1</t>
  </si>
  <si>
    <t>Zemnič tyčový, zaražení a připojení, do 2 m včetně dodávky tyče ZT 2,0   2000 mm</t>
  </si>
  <si>
    <t>včetně dodávky tyče ZT 2,0   2000 mm:4</t>
  </si>
  <si>
    <t>210220372RT1</t>
  </si>
  <si>
    <t>Úhelník ochranný nebo trubka s držáky do zdiva včetně ochran.úhelníku + 2 držáky do zdi</t>
  </si>
  <si>
    <t>210220401RT1</t>
  </si>
  <si>
    <t>Označení svodu štítky, smaltované, umělá hmota včetně dodávky štítku</t>
  </si>
  <si>
    <t>460200243RT2</t>
  </si>
  <si>
    <t>Výkop kabelové rýhy 50/60 cm  hor.3 ruční výkop rýhy</t>
  </si>
  <si>
    <t>9</t>
  </si>
  <si>
    <t>460560243RT1</t>
  </si>
  <si>
    <t>Zához rýhy 50/60 cm, hornina třídy 3 ruční zához rýhy</t>
  </si>
  <si>
    <t>ruční zához rýhy:</t>
  </si>
  <si>
    <t>9+4*3</t>
  </si>
  <si>
    <t>460620013RT1</t>
  </si>
  <si>
    <t>Provizorní úprava terénu v přírodní hornině 3 ruční vyrovnání a zhutnění</t>
  </si>
  <si>
    <t>21*1</t>
  </si>
  <si>
    <t>35441460</t>
  </si>
  <si>
    <t>Podpěra vedení do zdiva na hmoždinku PV 1h</t>
  </si>
  <si>
    <t>podpěra do zdiva:7*4</t>
  </si>
  <si>
    <t>35441470</t>
  </si>
  <si>
    <t>Podpěra vedení pod taškovou krytinu PV 11</t>
  </si>
  <si>
    <t>Podpěra vedení pod taškovou krytinu PV 11:7*4</t>
  </si>
  <si>
    <t>35441485</t>
  </si>
  <si>
    <t>Podpěra vedení pod hřebenáče PV 14</t>
  </si>
  <si>
    <t>Podpěra vedení pod hřebenáče PV 14:20</t>
  </si>
  <si>
    <t>D96</t>
  </si>
  <si>
    <t>Přesuny suti a vybouraných hmot</t>
  </si>
  <si>
    <t>979011211R00</t>
  </si>
  <si>
    <t xml:space="preserve">Svislá doprava suti a vybour. hmot za 2.NP nošením </t>
  </si>
  <si>
    <t>979081111R00</t>
  </si>
  <si>
    <t xml:space="preserve">Odvoz suti a vybour. hmot na skládku do 1 km </t>
  </si>
  <si>
    <t>979081121R00</t>
  </si>
  <si>
    <t xml:space="preserve">Příplatek k odvozu za každý další 1 km </t>
  </si>
  <si>
    <t>979082111R00</t>
  </si>
  <si>
    <t xml:space="preserve">Vnitrostaveništní doprava suti do 10 m </t>
  </si>
  <si>
    <t>979082121R00</t>
  </si>
  <si>
    <t xml:space="preserve">Příplatek k vnitrost. dopravě suti za dalších 5 m </t>
  </si>
  <si>
    <t>979095312R00</t>
  </si>
  <si>
    <t xml:space="preserve">Naložení a složení suti </t>
  </si>
  <si>
    <t>979990101R00</t>
  </si>
  <si>
    <t xml:space="preserve">Poplatek za sklád.suti-směs bet.a cihel do 30x30cm </t>
  </si>
  <si>
    <t>Zařízení staveniště</t>
  </si>
  <si>
    <t>Kompletační činnost</t>
  </si>
  <si>
    <t>Mimostaveništní doprava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</si>
</sst>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0.0"/>
    <numFmt numFmtId="166" formatCode="#,##0\ &quot;Kč&quot;"/>
  </numFmts>
  <fonts count="25" x14ac:knownFonts="1"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  <family val="2"/>
      <charset val="238"/>
    </font>
    <font>
      <sz val="8"/>
      <color indexed="53"/>
      <name val="Arial"/>
      <family val="2"/>
      <charset val="238"/>
    </font>
    <font>
      <b/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3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49" fontId="6" fillId="2" borderId="4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Continuous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49" fontId="5" fillId="0" borderId="9" xfId="0" applyNumberFormat="1" applyFont="1" applyBorder="1"/>
    <xf numFmtId="49" fontId="5" fillId="0" borderId="8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49" fontId="4" fillId="2" borderId="9" xfId="0" applyNumberFormat="1" applyFont="1" applyFill="1" applyBorder="1"/>
    <xf numFmtId="49" fontId="3" fillId="2" borderId="9" xfId="0" applyNumberFormat="1" applyFont="1" applyFill="1" applyBorder="1"/>
    <xf numFmtId="0" fontId="5" fillId="0" borderId="10" xfId="0" applyFont="1" applyFill="1" applyBorder="1"/>
    <xf numFmtId="3" fontId="5" fillId="0" borderId="11" xfId="0" applyNumberFormat="1" applyFont="1" applyBorder="1" applyAlignment="1">
      <alignment horizontal="left"/>
    </xf>
    <xf numFmtId="0" fontId="0" fillId="0" borderId="0" xfId="0" applyFill="1"/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49" fontId="4" fillId="2" borderId="0" xfId="0" applyNumberFormat="1" applyFont="1" applyFill="1" applyBorder="1"/>
    <xf numFmtId="49" fontId="3" fillId="2" borderId="0" xfId="0" applyNumberFormat="1" applyFont="1" applyFill="1" applyBorder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NumberFormat="1" applyFont="1" applyBorder="1"/>
    <xf numFmtId="0" fontId="5" fillId="0" borderId="16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5" fillId="0" borderId="16" xfId="0" applyFont="1" applyBorder="1" applyAlignment="1">
      <alignment horizontal="left"/>
    </xf>
    <xf numFmtId="0" fontId="0" fillId="0" borderId="0" xfId="0" applyBorder="1"/>
    <xf numFmtId="0" fontId="5" fillId="0" borderId="10" xfId="0" applyFont="1" applyFill="1" applyBorder="1" applyAlignment="1"/>
    <xf numFmtId="0" fontId="5" fillId="0" borderId="16" xfId="0" applyFont="1" applyFill="1" applyBorder="1" applyAlignment="1"/>
    <xf numFmtId="0" fontId="1" fillId="0" borderId="0" xfId="0" applyFont="1" applyFill="1" applyBorder="1" applyAlignment="1"/>
    <xf numFmtId="0" fontId="5" fillId="0" borderId="10" xfId="0" applyFont="1" applyBorder="1" applyAlignment="1"/>
    <xf numFmtId="0" fontId="5" fillId="0" borderId="16" xfId="0" applyFont="1" applyBorder="1" applyAlignment="1"/>
    <xf numFmtId="3" fontId="0" fillId="0" borderId="0" xfId="0" applyNumberFormat="1"/>
    <xf numFmtId="0" fontId="5" fillId="0" borderId="7" xfId="0" applyFont="1" applyBorder="1"/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 applyBorder="1"/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0" xfId="0" applyFont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/>
    <xf numFmtId="0" fontId="3" fillId="0" borderId="0" xfId="0" applyFont="1" applyFill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8" fillId="0" borderId="0" xfId="0" applyFont="1"/>
    <xf numFmtId="0" fontId="0" fillId="0" borderId="0" xfId="0" applyAlignment="1"/>
    <xf numFmtId="0" fontId="9" fillId="0" borderId="0" xfId="0" applyFont="1" applyAlignment="1">
      <alignment horizontal="left" vertical="top" wrapText="1"/>
    </xf>
    <xf numFmtId="0" fontId="0" fillId="0" borderId="0" xfId="0" applyAlignment="1">
      <alignment vertical="justify"/>
    </xf>
    <xf numFmtId="0" fontId="0" fillId="0" borderId="0" xfId="0" applyAlignment="1">
      <alignment horizontal="left" wrapText="1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49" fontId="4" fillId="0" borderId="45" xfId="1" applyNumberFormat="1" applyFont="1" applyBorder="1"/>
    <xf numFmtId="49" fontId="3" fillId="0" borderId="45" xfId="1" applyNumberFormat="1" applyFont="1" applyBorder="1"/>
    <xf numFmtId="49" fontId="3" fillId="0" borderId="45" xfId="1" applyNumberFormat="1" applyFont="1" applyBorder="1" applyAlignment="1">
      <alignment horizontal="right"/>
    </xf>
    <xf numFmtId="0" fontId="3" fillId="0" borderId="46" xfId="1" applyFont="1" applyBorder="1"/>
    <xf numFmtId="49" fontId="3" fillId="0" borderId="45" xfId="0" applyNumberFormat="1" applyFont="1" applyBorder="1" applyAlignment="1">
      <alignment horizontal="left"/>
    </xf>
    <xf numFmtId="0" fontId="3" fillId="0" borderId="47" xfId="0" applyNumberFormat="1" applyFont="1" applyBorder="1"/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49" fontId="4" fillId="0" borderId="50" xfId="1" applyNumberFormat="1" applyFont="1" applyBorder="1"/>
    <xf numFmtId="49" fontId="3" fillId="0" borderId="50" xfId="1" applyNumberFormat="1" applyFont="1" applyBorder="1"/>
    <xf numFmtId="49" fontId="3" fillId="0" borderId="50" xfId="1" applyNumberFormat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 applyBorder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0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3" fontId="11" fillId="0" borderId="0" xfId="0" applyNumberFormat="1" applyFont="1"/>
    <xf numFmtId="4" fontId="11" fillId="0" borderId="0" xfId="0" applyNumberFormat="1" applyFont="1"/>
    <xf numFmtId="4" fontId="0" fillId="0" borderId="0" xfId="0" applyNumberFormat="1"/>
    <xf numFmtId="0" fontId="12" fillId="0" borderId="0" xfId="1" applyFont="1" applyAlignment="1">
      <alignment horizontal="center"/>
    </xf>
    <xf numFmtId="0" fontId="1" fillId="0" borderId="0" xfId="1"/>
    <xf numFmtId="0" fontId="3" fillId="0" borderId="0" xfId="1" applyFont="1"/>
    <xf numFmtId="0" fontId="13" fillId="0" borderId="0" xfId="1" applyFont="1" applyAlignment="1">
      <alignment horizontal="centerContinuous"/>
    </xf>
    <xf numFmtId="0" fontId="14" fillId="0" borderId="0" xfId="1" applyFont="1" applyAlignment="1">
      <alignment horizontal="centerContinuous"/>
    </xf>
    <xf numFmtId="0" fontId="14" fillId="0" borderId="0" xfId="1" applyFont="1" applyAlignment="1">
      <alignment horizontal="right"/>
    </xf>
    <xf numFmtId="0" fontId="3" fillId="0" borderId="45" xfId="1" applyFont="1" applyBorder="1"/>
    <xf numFmtId="0" fontId="5" fillId="0" borderId="46" xfId="1" applyFont="1" applyBorder="1" applyAlignment="1">
      <alignment horizontal="right"/>
    </xf>
    <xf numFmtId="49" fontId="3" fillId="0" borderId="45" xfId="1" applyNumberFormat="1" applyFont="1" applyBorder="1" applyAlignment="1">
      <alignment horizontal="left"/>
    </xf>
    <xf numFmtId="0" fontId="3" fillId="0" borderId="47" xfId="1" applyFont="1" applyBorder="1"/>
    <xf numFmtId="49" fontId="3" fillId="0" borderId="48" xfId="1" applyNumberFormat="1" applyFont="1" applyBorder="1" applyAlignment="1">
      <alignment horizontal="center"/>
    </xf>
    <xf numFmtId="0" fontId="3" fillId="0" borderId="50" xfId="1" applyFont="1" applyBorder="1"/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/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NumberFormat="1" applyFont="1" applyBorder="1" applyAlignment="1">
      <alignment horizontal="right"/>
    </xf>
    <xf numFmtId="0" fontId="3" fillId="0" borderId="8" xfId="1" applyNumberFormat="1" applyFont="1" applyBorder="1"/>
    <xf numFmtId="0" fontId="1" fillId="0" borderId="0" xfId="1" applyNumberFormat="1"/>
    <xf numFmtId="0" fontId="15" fillId="0" borderId="0" xfId="1" applyFont="1"/>
    <xf numFmtId="0" fontId="16" fillId="0" borderId="59" xfId="1" applyFont="1" applyBorder="1" applyAlignment="1">
      <alignment horizontal="center" vertical="top"/>
    </xf>
    <xf numFmtId="49" fontId="16" fillId="0" borderId="59" xfId="1" applyNumberFormat="1" applyFont="1" applyBorder="1" applyAlignment="1">
      <alignment horizontal="left" vertical="top"/>
    </xf>
    <xf numFmtId="0" fontId="16" fillId="0" borderId="59" xfId="1" applyFont="1" applyBorder="1" applyAlignment="1">
      <alignment vertical="top" wrapText="1"/>
    </xf>
    <xf numFmtId="49" fontId="16" fillId="0" borderId="59" xfId="1" applyNumberFormat="1" applyFont="1" applyBorder="1" applyAlignment="1">
      <alignment horizontal="center" shrinkToFit="1"/>
    </xf>
    <xf numFmtId="4" fontId="16" fillId="0" borderId="59" xfId="1" applyNumberFormat="1" applyFont="1" applyBorder="1" applyAlignment="1">
      <alignment horizontal="right"/>
    </xf>
    <xf numFmtId="4" fontId="16" fillId="0" borderId="59" xfId="1" applyNumberFormat="1" applyFont="1" applyBorder="1"/>
    <xf numFmtId="0" fontId="5" fillId="0" borderId="56" xfId="1" applyFont="1" applyBorder="1" applyAlignment="1">
      <alignment horizontal="center"/>
    </xf>
    <xf numFmtId="0" fontId="17" fillId="0" borderId="0" xfId="1" applyFont="1" applyAlignment="1">
      <alignment wrapText="1"/>
    </xf>
    <xf numFmtId="49" fontId="5" fillId="0" borderId="56" xfId="1" applyNumberFormat="1" applyFont="1" applyBorder="1" applyAlignment="1">
      <alignment horizontal="right"/>
    </xf>
    <xf numFmtId="49" fontId="18" fillId="3" borderId="60" xfId="1" applyNumberFormat="1" applyFont="1" applyFill="1" applyBorder="1" applyAlignment="1">
      <alignment horizontal="left" wrapText="1"/>
    </xf>
    <xf numFmtId="49" fontId="19" fillId="0" borderId="61" xfId="0" applyNumberFormat="1" applyFont="1" applyBorder="1" applyAlignment="1">
      <alignment horizontal="left" wrapText="1"/>
    </xf>
    <xf numFmtId="4" fontId="18" fillId="3" borderId="62" xfId="1" applyNumberFormat="1" applyFont="1" applyFill="1" applyBorder="1" applyAlignment="1">
      <alignment horizontal="right" wrapText="1"/>
    </xf>
    <xf numFmtId="0" fontId="18" fillId="3" borderId="34" xfId="1" applyFont="1" applyFill="1" applyBorder="1" applyAlignment="1">
      <alignment horizontal="left" wrapText="1"/>
    </xf>
    <xf numFmtId="0" fontId="18" fillId="0" borderId="13" xfId="0" applyFont="1" applyBorder="1" applyAlignment="1">
      <alignment horizontal="right"/>
    </xf>
    <xf numFmtId="0" fontId="3" fillId="2" borderId="10" xfId="1" applyFont="1" applyFill="1" applyBorder="1" applyAlignment="1">
      <alignment horizontal="center"/>
    </xf>
    <xf numFmtId="49" fontId="20" fillId="2" borderId="10" xfId="1" applyNumberFormat="1" applyFont="1" applyFill="1" applyBorder="1" applyAlignment="1">
      <alignment horizontal="left"/>
    </xf>
    <xf numFmtId="0" fontId="20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" fillId="0" borderId="0" xfId="1" applyNumberFormat="1"/>
    <xf numFmtId="0" fontId="1" fillId="0" borderId="0" xfId="1" applyBorder="1"/>
    <xf numFmtId="0" fontId="21" fillId="0" borderId="0" xfId="1" applyFont="1" applyAlignment="1"/>
    <xf numFmtId="0" fontId="1" fillId="0" borderId="0" xfId="1" applyAlignment="1">
      <alignment horizontal="right"/>
    </xf>
    <xf numFmtId="0" fontId="22" fillId="0" borderId="0" xfId="1" applyFont="1" applyBorder="1"/>
    <xf numFmtId="3" fontId="22" fillId="0" borderId="0" xfId="1" applyNumberFormat="1" applyFont="1" applyBorder="1" applyAlignment="1">
      <alignment horizontal="right"/>
    </xf>
    <xf numFmtId="4" fontId="22" fillId="0" borderId="0" xfId="1" applyNumberFormat="1" applyFont="1" applyBorder="1"/>
    <xf numFmtId="0" fontId="21" fillId="0" borderId="0" xfId="1" applyFont="1" applyBorder="1" applyAlignment="1"/>
    <xf numFmtId="0" fontId="1" fillId="0" borderId="0" xfId="1" applyBorder="1" applyAlignment="1">
      <alignment horizontal="right"/>
    </xf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4" fontId="23" fillId="3" borderId="62" xfId="1" applyNumberFormat="1" applyFont="1" applyFill="1" applyBorder="1" applyAlignment="1">
      <alignment horizontal="right" wrapText="1"/>
    </xf>
    <xf numFmtId="49" fontId="23" fillId="3" borderId="60" xfId="1" applyNumberFormat="1" applyFont="1" applyFill="1" applyBorder="1" applyAlignment="1">
      <alignment horizontal="left" wrapText="1"/>
    </xf>
    <xf numFmtId="165" fontId="3" fillId="4" borderId="10" xfId="0" applyNumberFormat="1" applyFont="1" applyFill="1" applyBorder="1" applyAlignment="1">
      <alignment horizontal="right"/>
    </xf>
    <xf numFmtId="0" fontId="16" fillId="0" borderId="51" xfId="1" applyFont="1" applyBorder="1" applyAlignment="1">
      <alignment horizontal="left"/>
    </xf>
    <xf numFmtId="0" fontId="16" fillId="0" borderId="50" xfId="1" applyFont="1" applyBorder="1" applyAlignment="1">
      <alignment horizontal="left"/>
    </xf>
    <xf numFmtId="0" fontId="16" fillId="0" borderId="52" xfId="1" applyFont="1" applyBorder="1" applyAlignment="1">
      <alignment horizontal="left"/>
    </xf>
    <xf numFmtId="49" fontId="24" fillId="2" borderId="4" xfId="0" applyNumberFormat="1" applyFont="1" applyFill="1" applyBorder="1" applyAlignment="1">
      <alignment horizontal="left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abSelected="1" topLeftCell="A4" workbookViewId="0">
      <selection activeCell="D2" sqref="D2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4.75" customHeight="1" thickBot="1" x14ac:dyDescent="0.25">
      <c r="A1" s="1" t="s">
        <v>77</v>
      </c>
      <c r="B1" s="2"/>
      <c r="C1" s="2"/>
      <c r="D1" s="2"/>
      <c r="E1" s="2"/>
      <c r="F1" s="2"/>
      <c r="G1" s="2"/>
    </row>
    <row r="2" spans="1:57" ht="12.75" customHeight="1" x14ac:dyDescent="0.2">
      <c r="A2" s="3" t="s">
        <v>0</v>
      </c>
      <c r="B2" s="4"/>
      <c r="C2" s="5" t="str">
        <f>Rekapitulace!H1</f>
        <v>01</v>
      </c>
      <c r="D2" s="232" t="str">
        <f>Rekapitulace!G2</f>
        <v>Adaptace barokní sýpky na spol. sál a muzeum</v>
      </c>
      <c r="E2" s="6"/>
      <c r="F2" s="7" t="s">
        <v>1</v>
      </c>
      <c r="G2" s="8"/>
    </row>
    <row r="3" spans="1:57" ht="3" hidden="1" customHeight="1" x14ac:dyDescent="0.2">
      <c r="A3" s="9"/>
      <c r="B3" s="10"/>
      <c r="C3" s="11"/>
      <c r="D3" s="11"/>
      <c r="E3" s="12"/>
      <c r="F3" s="13"/>
      <c r="G3" s="14"/>
    </row>
    <row r="4" spans="1:57" ht="12" customHeight="1" x14ac:dyDescent="0.2">
      <c r="A4" s="15" t="s">
        <v>2</v>
      </c>
      <c r="B4" s="10"/>
      <c r="C4" s="11" t="s">
        <v>3</v>
      </c>
      <c r="D4" s="11"/>
      <c r="E4" s="12"/>
      <c r="F4" s="13" t="s">
        <v>4</v>
      </c>
      <c r="G4" s="16"/>
    </row>
    <row r="5" spans="1:57" ht="12.95" customHeight="1" x14ac:dyDescent="0.2">
      <c r="A5" s="17" t="s">
        <v>81</v>
      </c>
      <c r="B5" s="18"/>
      <c r="C5" s="19" t="s">
        <v>82</v>
      </c>
      <c r="D5" s="20"/>
      <c r="E5" s="18"/>
      <c r="F5" s="13" t="s">
        <v>6</v>
      </c>
      <c r="G5" s="14"/>
    </row>
    <row r="6" spans="1:57" ht="12.95" customHeight="1" x14ac:dyDescent="0.2">
      <c r="A6" s="15" t="s">
        <v>7</v>
      </c>
      <c r="B6" s="10"/>
      <c r="C6" s="11" t="s">
        <v>8</v>
      </c>
      <c r="D6" s="11"/>
      <c r="E6" s="12"/>
      <c r="F6" s="21" t="s">
        <v>9</v>
      </c>
      <c r="G6" s="22"/>
      <c r="O6" s="23"/>
    </row>
    <row r="7" spans="1:57" ht="12.95" customHeight="1" x14ac:dyDescent="0.2">
      <c r="A7" s="24" t="s">
        <v>79</v>
      </c>
      <c r="B7" s="25"/>
      <c r="C7" s="26" t="s">
        <v>80</v>
      </c>
      <c r="D7" s="27"/>
      <c r="E7" s="27"/>
      <c r="F7" s="28" t="s">
        <v>10</v>
      </c>
      <c r="G7" s="22">
        <f>IF(PocetMJ=0,,ROUND((F30+F32)/PocetMJ,1))</f>
        <v>0</v>
      </c>
    </row>
    <row r="8" spans="1:57" x14ac:dyDescent="0.2">
      <c r="A8" s="29" t="s">
        <v>11</v>
      </c>
      <c r="B8" s="13"/>
      <c r="C8" s="30"/>
      <c r="D8" s="30"/>
      <c r="E8" s="31"/>
      <c r="F8" s="32" t="s">
        <v>12</v>
      </c>
      <c r="G8" s="33"/>
      <c r="H8" s="34"/>
      <c r="I8" s="35"/>
    </row>
    <row r="9" spans="1:57" x14ac:dyDescent="0.2">
      <c r="A9" s="29" t="s">
        <v>13</v>
      </c>
      <c r="B9" s="13"/>
      <c r="C9" s="30">
        <f>Projektant</f>
        <v>0</v>
      </c>
      <c r="D9" s="30"/>
      <c r="E9" s="31"/>
      <c r="F9" s="13"/>
      <c r="G9" s="36"/>
      <c r="H9" s="37"/>
    </row>
    <row r="10" spans="1:57" x14ac:dyDescent="0.2">
      <c r="A10" s="29" t="s">
        <v>14</v>
      </c>
      <c r="B10" s="13"/>
      <c r="C10" s="30"/>
      <c r="D10" s="30"/>
      <c r="E10" s="30"/>
      <c r="F10" s="38"/>
      <c r="G10" s="39"/>
      <c r="H10" s="40"/>
    </row>
    <row r="11" spans="1:57" ht="13.5" customHeight="1" x14ac:dyDescent="0.2">
      <c r="A11" s="29" t="s">
        <v>15</v>
      </c>
      <c r="B11" s="13"/>
      <c r="C11" s="30"/>
      <c r="D11" s="30"/>
      <c r="E11" s="30"/>
      <c r="F11" s="41" t="s">
        <v>16</v>
      </c>
      <c r="G11" s="42">
        <v>211106</v>
      </c>
      <c r="H11" s="37"/>
      <c r="BA11" s="43"/>
      <c r="BB11" s="43"/>
      <c r="BC11" s="43"/>
      <c r="BD11" s="43"/>
      <c r="BE11" s="43"/>
    </row>
    <row r="12" spans="1:57" ht="12.75" customHeight="1" x14ac:dyDescent="0.2">
      <c r="A12" s="44" t="s">
        <v>17</v>
      </c>
      <c r="B12" s="10"/>
      <c r="C12" s="45"/>
      <c r="D12" s="45"/>
      <c r="E12" s="45"/>
      <c r="F12" s="46" t="s">
        <v>18</v>
      </c>
      <c r="G12" s="47"/>
      <c r="H12" s="37"/>
    </row>
    <row r="13" spans="1:57" ht="28.5" customHeight="1" thickBot="1" x14ac:dyDescent="0.25">
      <c r="A13" s="48" t="s">
        <v>19</v>
      </c>
      <c r="B13" s="49"/>
      <c r="C13" s="49"/>
      <c r="D13" s="49"/>
      <c r="E13" s="50"/>
      <c r="F13" s="50"/>
      <c r="G13" s="51"/>
      <c r="H13" s="37"/>
    </row>
    <row r="14" spans="1:57" ht="17.25" customHeight="1" thickBot="1" x14ac:dyDescent="0.25">
      <c r="A14" s="52" t="s">
        <v>20</v>
      </c>
      <c r="B14" s="53"/>
      <c r="C14" s="54"/>
      <c r="D14" s="55" t="s">
        <v>21</v>
      </c>
      <c r="E14" s="56"/>
      <c r="F14" s="56"/>
      <c r="G14" s="54"/>
    </row>
    <row r="15" spans="1:57" ht="15.95" customHeight="1" x14ac:dyDescent="0.2">
      <c r="A15" s="57"/>
      <c r="B15" s="58" t="s">
        <v>22</v>
      </c>
      <c r="C15" s="59">
        <f>HSV</f>
        <v>0</v>
      </c>
      <c r="D15" s="60" t="str">
        <f>Rekapitulace!A47</f>
        <v>Zařízení staveniště</v>
      </c>
      <c r="E15" s="61"/>
      <c r="F15" s="62"/>
      <c r="G15" s="59">
        <f>Rekapitulace!I47</f>
        <v>0</v>
      </c>
    </row>
    <row r="16" spans="1:57" ht="15.95" customHeight="1" x14ac:dyDescent="0.2">
      <c r="A16" s="57" t="s">
        <v>23</v>
      </c>
      <c r="B16" s="58" t="s">
        <v>24</v>
      </c>
      <c r="C16" s="59">
        <f>PSV</f>
        <v>0</v>
      </c>
      <c r="D16" s="9" t="str">
        <f>Rekapitulace!A48</f>
        <v>Kompletační činnost</v>
      </c>
      <c r="E16" s="63"/>
      <c r="F16" s="64"/>
      <c r="G16" s="59">
        <f>Rekapitulace!I48</f>
        <v>0</v>
      </c>
    </row>
    <row r="17" spans="1:7" ht="15.95" customHeight="1" x14ac:dyDescent="0.2">
      <c r="A17" s="57" t="s">
        <v>25</v>
      </c>
      <c r="B17" s="58" t="s">
        <v>26</v>
      </c>
      <c r="C17" s="59">
        <f>Mont</f>
        <v>0</v>
      </c>
      <c r="D17" s="9" t="str">
        <f>Rekapitulace!A49</f>
        <v>Mimostaveništní doprava</v>
      </c>
      <c r="E17" s="63"/>
      <c r="F17" s="64"/>
      <c r="G17" s="59">
        <f>Rekapitulace!I49</f>
        <v>0</v>
      </c>
    </row>
    <row r="18" spans="1:7" ht="15.95" customHeight="1" x14ac:dyDescent="0.2">
      <c r="A18" s="65" t="s">
        <v>27</v>
      </c>
      <c r="B18" s="66" t="s">
        <v>28</v>
      </c>
      <c r="C18" s="59">
        <f>Dodavka</f>
        <v>0</v>
      </c>
      <c r="D18" s="9"/>
      <c r="E18" s="63"/>
      <c r="F18" s="64"/>
      <c r="G18" s="59"/>
    </row>
    <row r="19" spans="1:7" ht="15.95" customHeight="1" x14ac:dyDescent="0.2">
      <c r="A19" s="67" t="s">
        <v>29</v>
      </c>
      <c r="B19" s="58"/>
      <c r="C19" s="59">
        <f>SUM(C15:C18)</f>
        <v>0</v>
      </c>
      <c r="D19" s="9"/>
      <c r="E19" s="63"/>
      <c r="F19" s="64"/>
      <c r="G19" s="59"/>
    </row>
    <row r="20" spans="1:7" ht="15.95" customHeight="1" x14ac:dyDescent="0.2">
      <c r="A20" s="67"/>
      <c r="B20" s="58"/>
      <c r="C20" s="59"/>
      <c r="D20" s="9"/>
      <c r="E20" s="63"/>
      <c r="F20" s="64"/>
      <c r="G20" s="59"/>
    </row>
    <row r="21" spans="1:7" ht="15.95" customHeight="1" x14ac:dyDescent="0.2">
      <c r="A21" s="67" t="s">
        <v>30</v>
      </c>
      <c r="B21" s="58"/>
      <c r="C21" s="59">
        <f>HZS</f>
        <v>0</v>
      </c>
      <c r="D21" s="9"/>
      <c r="E21" s="63"/>
      <c r="F21" s="64"/>
      <c r="G21" s="59"/>
    </row>
    <row r="22" spans="1:7" ht="15.95" customHeight="1" x14ac:dyDescent="0.2">
      <c r="A22" s="68" t="s">
        <v>31</v>
      </c>
      <c r="B22" s="69"/>
      <c r="C22" s="59">
        <f>C19+C21</f>
        <v>0</v>
      </c>
      <c r="D22" s="9" t="s">
        <v>32</v>
      </c>
      <c r="E22" s="63"/>
      <c r="F22" s="64"/>
      <c r="G22" s="59">
        <f>G23-SUM(G15:G21)</f>
        <v>0</v>
      </c>
    </row>
    <row r="23" spans="1:7" ht="15.95" customHeight="1" thickBot="1" x14ac:dyDescent="0.25">
      <c r="A23" s="70" t="s">
        <v>33</v>
      </c>
      <c r="B23" s="71"/>
      <c r="C23" s="72">
        <f>C22+G23</f>
        <v>0</v>
      </c>
      <c r="D23" s="73" t="s">
        <v>34</v>
      </c>
      <c r="E23" s="74"/>
      <c r="F23" s="75"/>
      <c r="G23" s="59">
        <f>VRN</f>
        <v>0</v>
      </c>
    </row>
    <row r="24" spans="1:7" x14ac:dyDescent="0.2">
      <c r="A24" s="76" t="s">
        <v>35</v>
      </c>
      <c r="B24" s="77"/>
      <c r="C24" s="78"/>
      <c r="D24" s="77" t="s">
        <v>36</v>
      </c>
      <c r="E24" s="77"/>
      <c r="F24" s="79" t="s">
        <v>37</v>
      </c>
      <c r="G24" s="80"/>
    </row>
    <row r="25" spans="1:7" x14ac:dyDescent="0.2">
      <c r="A25" s="68" t="s">
        <v>38</v>
      </c>
      <c r="B25" s="69"/>
      <c r="C25" s="81"/>
      <c r="D25" s="69" t="s">
        <v>38</v>
      </c>
      <c r="E25" s="82"/>
      <c r="F25" s="83" t="s">
        <v>38</v>
      </c>
      <c r="G25" s="84"/>
    </row>
    <row r="26" spans="1:7" ht="37.5" customHeight="1" x14ac:dyDescent="0.2">
      <c r="A26" s="68" t="s">
        <v>39</v>
      </c>
      <c r="B26" s="85"/>
      <c r="C26" s="81"/>
      <c r="D26" s="69" t="s">
        <v>39</v>
      </c>
      <c r="E26" s="82"/>
      <c r="F26" s="83" t="s">
        <v>39</v>
      </c>
      <c r="G26" s="84"/>
    </row>
    <row r="27" spans="1:7" x14ac:dyDescent="0.2">
      <c r="A27" s="68"/>
      <c r="B27" s="86"/>
      <c r="C27" s="81"/>
      <c r="D27" s="69"/>
      <c r="E27" s="82"/>
      <c r="F27" s="83"/>
      <c r="G27" s="84"/>
    </row>
    <row r="28" spans="1:7" x14ac:dyDescent="0.2">
      <c r="A28" s="68" t="s">
        <v>40</v>
      </c>
      <c r="B28" s="69"/>
      <c r="C28" s="81"/>
      <c r="D28" s="83" t="s">
        <v>41</v>
      </c>
      <c r="E28" s="81"/>
      <c r="F28" s="87" t="s">
        <v>41</v>
      </c>
      <c r="G28" s="84"/>
    </row>
    <row r="29" spans="1:7" ht="69" customHeight="1" x14ac:dyDescent="0.2">
      <c r="A29" s="68"/>
      <c r="B29" s="69"/>
      <c r="C29" s="88"/>
      <c r="D29" s="89"/>
      <c r="E29" s="88"/>
      <c r="F29" s="69"/>
      <c r="G29" s="84"/>
    </row>
    <row r="30" spans="1:7" x14ac:dyDescent="0.2">
      <c r="A30" s="90" t="s">
        <v>42</v>
      </c>
      <c r="B30" s="91"/>
      <c r="C30" s="92">
        <v>21</v>
      </c>
      <c r="D30" s="91" t="s">
        <v>43</v>
      </c>
      <c r="E30" s="93"/>
      <c r="F30" s="94">
        <f>C23-F32</f>
        <v>0</v>
      </c>
      <c r="G30" s="95"/>
    </row>
    <row r="31" spans="1:7" x14ac:dyDescent="0.2">
      <c r="A31" s="90" t="s">
        <v>44</v>
      </c>
      <c r="B31" s="91"/>
      <c r="C31" s="92">
        <f>SazbaDPH1</f>
        <v>21</v>
      </c>
      <c r="D31" s="91" t="s">
        <v>45</v>
      </c>
      <c r="E31" s="93"/>
      <c r="F31" s="94">
        <f>ROUND(PRODUCT(F30,C31/100),0)</f>
        <v>0</v>
      </c>
      <c r="G31" s="95"/>
    </row>
    <row r="32" spans="1:7" x14ac:dyDescent="0.2">
      <c r="A32" s="90" t="s">
        <v>42</v>
      </c>
      <c r="B32" s="91"/>
      <c r="C32" s="92">
        <v>0</v>
      </c>
      <c r="D32" s="91" t="s">
        <v>45</v>
      </c>
      <c r="E32" s="93"/>
      <c r="F32" s="94">
        <v>0</v>
      </c>
      <c r="G32" s="95"/>
    </row>
    <row r="33" spans="1:8" x14ac:dyDescent="0.2">
      <c r="A33" s="90" t="s">
        <v>44</v>
      </c>
      <c r="B33" s="96"/>
      <c r="C33" s="97">
        <f>SazbaDPH2</f>
        <v>0</v>
      </c>
      <c r="D33" s="91" t="s">
        <v>45</v>
      </c>
      <c r="E33" s="64"/>
      <c r="F33" s="94">
        <f>ROUND(PRODUCT(F32,C33/100),0)</f>
        <v>0</v>
      </c>
      <c r="G33" s="95"/>
    </row>
    <row r="34" spans="1:8" s="103" customFormat="1" ht="19.5" customHeight="1" thickBot="1" x14ac:dyDescent="0.3">
      <c r="A34" s="98" t="s">
        <v>46</v>
      </c>
      <c r="B34" s="99"/>
      <c r="C34" s="99"/>
      <c r="D34" s="99"/>
      <c r="E34" s="100"/>
      <c r="F34" s="101">
        <f>ROUND(SUM(F30:F33),0)</f>
        <v>0</v>
      </c>
      <c r="G34" s="102"/>
    </row>
    <row r="36" spans="1:8" x14ac:dyDescent="0.2">
      <c r="A36" s="104" t="s">
        <v>47</v>
      </c>
      <c r="B36" s="104"/>
      <c r="C36" s="104"/>
      <c r="D36" s="104"/>
      <c r="E36" s="104"/>
      <c r="F36" s="104"/>
      <c r="G36" s="104"/>
      <c r="H36" t="s">
        <v>5</v>
      </c>
    </row>
    <row r="37" spans="1:8" ht="14.25" customHeight="1" x14ac:dyDescent="0.2">
      <c r="A37" s="104"/>
      <c r="B37" s="105"/>
      <c r="C37" s="105"/>
      <c r="D37" s="105"/>
      <c r="E37" s="105"/>
      <c r="F37" s="105"/>
      <c r="G37" s="105"/>
      <c r="H37" t="s">
        <v>5</v>
      </c>
    </row>
    <row r="38" spans="1:8" ht="12.75" customHeight="1" x14ac:dyDescent="0.2">
      <c r="A38" s="106"/>
      <c r="B38" s="105"/>
      <c r="C38" s="105"/>
      <c r="D38" s="105"/>
      <c r="E38" s="105"/>
      <c r="F38" s="105"/>
      <c r="G38" s="105"/>
      <c r="H38" t="s">
        <v>5</v>
      </c>
    </row>
    <row r="39" spans="1:8" x14ac:dyDescent="0.2">
      <c r="A39" s="106"/>
      <c r="B39" s="105"/>
      <c r="C39" s="105"/>
      <c r="D39" s="105"/>
      <c r="E39" s="105"/>
      <c r="F39" s="105"/>
      <c r="G39" s="105"/>
      <c r="H39" t="s">
        <v>5</v>
      </c>
    </row>
    <row r="40" spans="1:8" x14ac:dyDescent="0.2">
      <c r="A40" s="106"/>
      <c r="B40" s="105"/>
      <c r="C40" s="105"/>
      <c r="D40" s="105"/>
      <c r="E40" s="105"/>
      <c r="F40" s="105"/>
      <c r="G40" s="105"/>
      <c r="H40" t="s">
        <v>5</v>
      </c>
    </row>
    <row r="41" spans="1:8" x14ac:dyDescent="0.2">
      <c r="A41" s="106"/>
      <c r="B41" s="105"/>
      <c r="C41" s="105"/>
      <c r="D41" s="105"/>
      <c r="E41" s="105"/>
      <c r="F41" s="105"/>
      <c r="G41" s="105"/>
      <c r="H41" t="s">
        <v>5</v>
      </c>
    </row>
    <row r="42" spans="1:8" x14ac:dyDescent="0.2">
      <c r="A42" s="106"/>
      <c r="B42" s="105"/>
      <c r="C42" s="105"/>
      <c r="D42" s="105"/>
      <c r="E42" s="105"/>
      <c r="F42" s="105"/>
      <c r="G42" s="105"/>
      <c r="H42" t="s">
        <v>5</v>
      </c>
    </row>
    <row r="43" spans="1:8" x14ac:dyDescent="0.2">
      <c r="A43" s="106"/>
      <c r="B43" s="105"/>
      <c r="C43" s="105"/>
      <c r="D43" s="105"/>
      <c r="E43" s="105"/>
      <c r="F43" s="105"/>
      <c r="G43" s="105"/>
      <c r="H43" t="s">
        <v>5</v>
      </c>
    </row>
    <row r="44" spans="1:8" x14ac:dyDescent="0.2">
      <c r="A44" s="106"/>
      <c r="B44" s="105"/>
      <c r="C44" s="105"/>
      <c r="D44" s="105"/>
      <c r="E44" s="105"/>
      <c r="F44" s="105"/>
      <c r="G44" s="105"/>
      <c r="H44" t="s">
        <v>5</v>
      </c>
    </row>
    <row r="45" spans="1:8" ht="0.75" customHeight="1" x14ac:dyDescent="0.2">
      <c r="A45" s="106"/>
      <c r="B45" s="105"/>
      <c r="C45" s="105"/>
      <c r="D45" s="105"/>
      <c r="E45" s="105"/>
      <c r="F45" s="105"/>
      <c r="G45" s="105"/>
      <c r="H45" t="s">
        <v>5</v>
      </c>
    </row>
    <row r="46" spans="1:8" x14ac:dyDescent="0.2">
      <c r="B46" s="107"/>
      <c r="C46" s="107"/>
      <c r="D46" s="107"/>
      <c r="E46" s="107"/>
      <c r="F46" s="107"/>
      <c r="G46" s="107"/>
    </row>
    <row r="47" spans="1:8" x14ac:dyDescent="0.2">
      <c r="B47" s="107"/>
      <c r="C47" s="107"/>
      <c r="D47" s="107"/>
      <c r="E47" s="107"/>
      <c r="F47" s="107"/>
      <c r="G47" s="107"/>
    </row>
    <row r="48" spans="1:8" x14ac:dyDescent="0.2">
      <c r="B48" s="107"/>
      <c r="C48" s="107"/>
      <c r="D48" s="107"/>
      <c r="E48" s="107"/>
      <c r="F48" s="107"/>
      <c r="G48" s="107"/>
    </row>
    <row r="49" spans="2:7" x14ac:dyDescent="0.2">
      <c r="B49" s="107"/>
      <c r="C49" s="107"/>
      <c r="D49" s="107"/>
      <c r="E49" s="107"/>
      <c r="F49" s="107"/>
      <c r="G49" s="107"/>
    </row>
    <row r="50" spans="2:7" x14ac:dyDescent="0.2">
      <c r="B50" s="107"/>
      <c r="C50" s="107"/>
      <c r="D50" s="107"/>
      <c r="E50" s="107"/>
      <c r="F50" s="107"/>
      <c r="G50" s="107"/>
    </row>
    <row r="51" spans="2:7" x14ac:dyDescent="0.2">
      <c r="B51" s="107"/>
      <c r="C51" s="107"/>
      <c r="D51" s="107"/>
      <c r="E51" s="107"/>
      <c r="F51" s="107"/>
      <c r="G51" s="107"/>
    </row>
    <row r="52" spans="2:7" x14ac:dyDescent="0.2">
      <c r="B52" s="107"/>
      <c r="C52" s="107"/>
      <c r="D52" s="107"/>
      <c r="E52" s="107"/>
      <c r="F52" s="107"/>
      <c r="G52" s="107"/>
    </row>
    <row r="53" spans="2:7" x14ac:dyDescent="0.2">
      <c r="B53" s="107"/>
      <c r="C53" s="107"/>
      <c r="D53" s="107"/>
      <c r="E53" s="107"/>
      <c r="F53" s="107"/>
      <c r="G53" s="107"/>
    </row>
    <row r="54" spans="2:7" x14ac:dyDescent="0.2">
      <c r="B54" s="107"/>
      <c r="C54" s="107"/>
      <c r="D54" s="107"/>
      <c r="E54" s="107"/>
      <c r="F54" s="107"/>
      <c r="G54" s="107"/>
    </row>
    <row r="55" spans="2:7" x14ac:dyDescent="0.2">
      <c r="B55" s="107"/>
      <c r="C55" s="107"/>
      <c r="D55" s="107"/>
      <c r="E55" s="107"/>
      <c r="F55" s="107"/>
      <c r="G55" s="107"/>
    </row>
  </sheetData>
  <mergeCells count="22"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  <mergeCell ref="F30:G30"/>
    <mergeCell ref="F31:G31"/>
    <mergeCell ref="F32:G32"/>
    <mergeCell ref="F33:G33"/>
    <mergeCell ref="F34:G34"/>
    <mergeCell ref="B37:G45"/>
    <mergeCell ref="C8:E8"/>
    <mergeCell ref="C9:E9"/>
    <mergeCell ref="C10:E10"/>
    <mergeCell ref="C11:E11"/>
    <mergeCell ref="C12:E12"/>
    <mergeCell ref="A23:B23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101"/>
  <sheetViews>
    <sheetView workbookViewId="0">
      <selection activeCell="G2" sqref="G2:I2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9" ht="13.5" thickTop="1" x14ac:dyDescent="0.2">
      <c r="A1" s="108" t="s">
        <v>48</v>
      </c>
      <c r="B1" s="109"/>
      <c r="C1" s="110" t="str">
        <f>CONCATENATE(cislostavby," ",nazevstavby)</f>
        <v>211106 PRAK-Adaptace barokní sýpky</v>
      </c>
      <c r="D1" s="111"/>
      <c r="E1" s="112"/>
      <c r="F1" s="111"/>
      <c r="G1" s="113" t="s">
        <v>49</v>
      </c>
      <c r="H1" s="114" t="s">
        <v>83</v>
      </c>
      <c r="I1" s="115"/>
    </row>
    <row r="2" spans="1:9" ht="13.5" thickBot="1" x14ac:dyDescent="0.25">
      <c r="A2" s="116" t="s">
        <v>50</v>
      </c>
      <c r="B2" s="117"/>
      <c r="C2" s="118" t="str">
        <f>CONCATENATE(cisloobjektu," ",nazevobjektu)</f>
        <v>SO01 Sýpka</v>
      </c>
      <c r="D2" s="119"/>
      <c r="E2" s="120"/>
      <c r="F2" s="119"/>
      <c r="G2" s="229" t="s">
        <v>84</v>
      </c>
      <c r="H2" s="230"/>
      <c r="I2" s="231"/>
    </row>
    <row r="3" spans="1:9" ht="13.5" thickTop="1" x14ac:dyDescent="0.2">
      <c r="A3" s="82"/>
      <c r="B3" s="82"/>
      <c r="C3" s="82"/>
      <c r="D3" s="82"/>
      <c r="E3" s="82"/>
      <c r="F3" s="69"/>
      <c r="G3" s="82"/>
      <c r="H3" s="82"/>
      <c r="I3" s="82"/>
    </row>
    <row r="4" spans="1:9" ht="19.5" customHeight="1" x14ac:dyDescent="0.25">
      <c r="A4" s="121" t="s">
        <v>51</v>
      </c>
      <c r="B4" s="122"/>
      <c r="C4" s="122"/>
      <c r="D4" s="122"/>
      <c r="E4" s="123"/>
      <c r="F4" s="122"/>
      <c r="G4" s="122"/>
      <c r="H4" s="122"/>
      <c r="I4" s="122"/>
    </row>
    <row r="5" spans="1:9" ht="13.5" thickBot="1" x14ac:dyDescent="0.25">
      <c r="A5" s="82"/>
      <c r="B5" s="82"/>
      <c r="C5" s="82"/>
      <c r="D5" s="82"/>
      <c r="E5" s="82"/>
      <c r="F5" s="82"/>
      <c r="G5" s="82"/>
      <c r="H5" s="82"/>
      <c r="I5" s="82"/>
    </row>
    <row r="6" spans="1:9" s="37" customFormat="1" ht="13.5" thickBot="1" x14ac:dyDescent="0.25">
      <c r="A6" s="124"/>
      <c r="B6" s="125" t="s">
        <v>52</v>
      </c>
      <c r="C6" s="125"/>
      <c r="D6" s="126"/>
      <c r="E6" s="127" t="s">
        <v>53</v>
      </c>
      <c r="F6" s="128" t="s">
        <v>54</v>
      </c>
      <c r="G6" s="128" t="s">
        <v>55</v>
      </c>
      <c r="H6" s="128" t="s">
        <v>56</v>
      </c>
      <c r="I6" s="129" t="s">
        <v>30</v>
      </c>
    </row>
    <row r="7" spans="1:9" s="37" customFormat="1" x14ac:dyDescent="0.2">
      <c r="A7" s="222" t="str">
        <f>Položky!B7</f>
        <v>1</v>
      </c>
      <c r="B7" s="130" t="str">
        <f>Položky!C7</f>
        <v>Zemní práce</v>
      </c>
      <c r="C7" s="69"/>
      <c r="D7" s="131"/>
      <c r="E7" s="223">
        <f>Položky!BA28</f>
        <v>0</v>
      </c>
      <c r="F7" s="224">
        <f>Položky!BB28</f>
        <v>0</v>
      </c>
      <c r="G7" s="224">
        <f>Položky!BC28</f>
        <v>0</v>
      </c>
      <c r="H7" s="224">
        <f>Položky!BD28</f>
        <v>0</v>
      </c>
      <c r="I7" s="225">
        <f>Položky!BE28</f>
        <v>0</v>
      </c>
    </row>
    <row r="8" spans="1:9" s="37" customFormat="1" x14ac:dyDescent="0.2">
      <c r="A8" s="222" t="str">
        <f>Položky!B29</f>
        <v>27</v>
      </c>
      <c r="B8" s="130" t="str">
        <f>Položky!C29</f>
        <v>Základy</v>
      </c>
      <c r="C8" s="69"/>
      <c r="D8" s="131"/>
      <c r="E8" s="223">
        <f>Položky!BA36</f>
        <v>0</v>
      </c>
      <c r="F8" s="224">
        <f>Položky!BB36</f>
        <v>0</v>
      </c>
      <c r="G8" s="224">
        <f>Položky!BC36</f>
        <v>0</v>
      </c>
      <c r="H8" s="224">
        <f>Položky!BD36</f>
        <v>0</v>
      </c>
      <c r="I8" s="225">
        <f>Položky!BE36</f>
        <v>0</v>
      </c>
    </row>
    <row r="9" spans="1:9" s="37" customFormat="1" x14ac:dyDescent="0.2">
      <c r="A9" s="222" t="str">
        <f>Položky!B37</f>
        <v>31</v>
      </c>
      <c r="B9" s="130" t="str">
        <f>Položky!C37</f>
        <v>Zdi podpěrné a volné</v>
      </c>
      <c r="C9" s="69"/>
      <c r="D9" s="131"/>
      <c r="E9" s="223">
        <f>Položky!BA94</f>
        <v>0</v>
      </c>
      <c r="F9" s="224">
        <f>Položky!BB94</f>
        <v>0</v>
      </c>
      <c r="G9" s="224">
        <f>Položky!BC94</f>
        <v>0</v>
      </c>
      <c r="H9" s="224">
        <f>Položky!BD94</f>
        <v>0</v>
      </c>
      <c r="I9" s="225">
        <f>Položky!BE94</f>
        <v>0</v>
      </c>
    </row>
    <row r="10" spans="1:9" s="37" customFormat="1" x14ac:dyDescent="0.2">
      <c r="A10" s="222" t="str">
        <f>Položky!B95</f>
        <v>311</v>
      </c>
      <c r="B10" s="130" t="str">
        <f>Položky!C95</f>
        <v>(Sádrokartonové konstrukce)</v>
      </c>
      <c r="C10" s="69"/>
      <c r="D10" s="131"/>
      <c r="E10" s="223">
        <f>Položky!BA113</f>
        <v>0</v>
      </c>
      <c r="F10" s="224">
        <f>Položky!BB113</f>
        <v>0</v>
      </c>
      <c r="G10" s="224">
        <f>Položky!BC113</f>
        <v>0</v>
      </c>
      <c r="H10" s="224">
        <f>Položky!BD113</f>
        <v>0</v>
      </c>
      <c r="I10" s="225">
        <f>Položky!BE113</f>
        <v>0</v>
      </c>
    </row>
    <row r="11" spans="1:9" s="37" customFormat="1" x14ac:dyDescent="0.2">
      <c r="A11" s="222" t="str">
        <f>Položky!B114</f>
        <v>314</v>
      </c>
      <c r="B11" s="130" t="str">
        <f>Položky!C114</f>
        <v>Komín</v>
      </c>
      <c r="C11" s="69"/>
      <c r="D11" s="131"/>
      <c r="E11" s="223">
        <f>Položky!BA132</f>
        <v>0</v>
      </c>
      <c r="F11" s="224">
        <f>Položky!BB132</f>
        <v>0</v>
      </c>
      <c r="G11" s="224">
        <f>Položky!BC132</f>
        <v>0</v>
      </c>
      <c r="H11" s="224">
        <f>Položky!BD132</f>
        <v>0</v>
      </c>
      <c r="I11" s="225">
        <f>Položky!BE132</f>
        <v>0</v>
      </c>
    </row>
    <row r="12" spans="1:9" s="37" customFormat="1" x14ac:dyDescent="0.2">
      <c r="A12" s="222" t="str">
        <f>Položky!B133</f>
        <v>34</v>
      </c>
      <c r="B12" s="130" t="str">
        <f>Položky!C133</f>
        <v>Stěny a příčky</v>
      </c>
      <c r="C12" s="69"/>
      <c r="D12" s="131"/>
      <c r="E12" s="223">
        <f>Položky!BA159</f>
        <v>0</v>
      </c>
      <c r="F12" s="224">
        <f>Položky!BB159</f>
        <v>0</v>
      </c>
      <c r="G12" s="224">
        <f>Položky!BC159</f>
        <v>0</v>
      </c>
      <c r="H12" s="224">
        <f>Položky!BD159</f>
        <v>0</v>
      </c>
      <c r="I12" s="225">
        <f>Položky!BE159</f>
        <v>0</v>
      </c>
    </row>
    <row r="13" spans="1:9" s="37" customFormat="1" x14ac:dyDescent="0.2">
      <c r="A13" s="222" t="str">
        <f>Položky!B160</f>
        <v>41</v>
      </c>
      <c r="B13" s="130" t="str">
        <f>Položky!C160</f>
        <v>Stropy a stropní konstrukce</v>
      </c>
      <c r="C13" s="69"/>
      <c r="D13" s="131"/>
      <c r="E13" s="223">
        <f>Položky!BA201</f>
        <v>0</v>
      </c>
      <c r="F13" s="224">
        <f>Položky!BB201</f>
        <v>0</v>
      </c>
      <c r="G13" s="224">
        <f>Položky!BC201</f>
        <v>0</v>
      </c>
      <c r="H13" s="224">
        <f>Položky!BD201</f>
        <v>0</v>
      </c>
      <c r="I13" s="225">
        <f>Položky!BE201</f>
        <v>0</v>
      </c>
    </row>
    <row r="14" spans="1:9" s="37" customFormat="1" x14ac:dyDescent="0.2">
      <c r="A14" s="222" t="str">
        <f>Položky!B202</f>
        <v>43</v>
      </c>
      <c r="B14" s="130" t="str">
        <f>Položky!C202</f>
        <v>Schodiště</v>
      </c>
      <c r="C14" s="69"/>
      <c r="D14" s="131"/>
      <c r="E14" s="223">
        <f>Položky!BA218</f>
        <v>0</v>
      </c>
      <c r="F14" s="224">
        <f>Položky!BB218</f>
        <v>0</v>
      </c>
      <c r="G14" s="224">
        <f>Položky!BC218</f>
        <v>0</v>
      </c>
      <c r="H14" s="224">
        <f>Položky!BD218</f>
        <v>0</v>
      </c>
      <c r="I14" s="225">
        <f>Položky!BE218</f>
        <v>0</v>
      </c>
    </row>
    <row r="15" spans="1:9" s="37" customFormat="1" x14ac:dyDescent="0.2">
      <c r="A15" s="222" t="str">
        <f>Položky!B219</f>
        <v>5</v>
      </c>
      <c r="B15" s="130" t="str">
        <f>Položky!C219</f>
        <v>Komunikace</v>
      </c>
      <c r="C15" s="69"/>
      <c r="D15" s="131"/>
      <c r="E15" s="223">
        <f>Položky!BA223</f>
        <v>0</v>
      </c>
      <c r="F15" s="224">
        <f>Položky!BB223</f>
        <v>0</v>
      </c>
      <c r="G15" s="224">
        <f>Položky!BC223</f>
        <v>0</v>
      </c>
      <c r="H15" s="224">
        <f>Položky!BD223</f>
        <v>0</v>
      </c>
      <c r="I15" s="225">
        <f>Položky!BE223</f>
        <v>0</v>
      </c>
    </row>
    <row r="16" spans="1:9" s="37" customFormat="1" x14ac:dyDescent="0.2">
      <c r="A16" s="222" t="str">
        <f>Položky!B224</f>
        <v>61</v>
      </c>
      <c r="B16" s="130" t="str">
        <f>Položky!C224</f>
        <v>Upravy povrchů vnitřní</v>
      </c>
      <c r="C16" s="69"/>
      <c r="D16" s="131"/>
      <c r="E16" s="223">
        <f>Položky!BA239</f>
        <v>0</v>
      </c>
      <c r="F16" s="224">
        <f>Položky!BB239</f>
        <v>0</v>
      </c>
      <c r="G16" s="224">
        <f>Položky!BC239</f>
        <v>0</v>
      </c>
      <c r="H16" s="224">
        <f>Položky!BD239</f>
        <v>0</v>
      </c>
      <c r="I16" s="225">
        <f>Položky!BE239</f>
        <v>0</v>
      </c>
    </row>
    <row r="17" spans="1:9" s="37" customFormat="1" x14ac:dyDescent="0.2">
      <c r="A17" s="222" t="str">
        <f>Položky!B240</f>
        <v>62</v>
      </c>
      <c r="B17" s="130" t="str">
        <f>Položky!C240</f>
        <v>Úpravy povrchů vnější</v>
      </c>
      <c r="C17" s="69"/>
      <c r="D17" s="131"/>
      <c r="E17" s="223">
        <f>Položky!BA319</f>
        <v>0</v>
      </c>
      <c r="F17" s="224">
        <f>Položky!BB319</f>
        <v>0</v>
      </c>
      <c r="G17" s="224">
        <f>Položky!BC319</f>
        <v>0</v>
      </c>
      <c r="H17" s="224">
        <f>Položky!BD319</f>
        <v>0</v>
      </c>
      <c r="I17" s="225">
        <f>Položky!BE319</f>
        <v>0</v>
      </c>
    </row>
    <row r="18" spans="1:9" s="37" customFormat="1" x14ac:dyDescent="0.2">
      <c r="A18" s="222" t="str">
        <f>Položky!B320</f>
        <v>63</v>
      </c>
      <c r="B18" s="130" t="str">
        <f>Položky!C320</f>
        <v>Podlahy a podlahové konstrukce</v>
      </c>
      <c r="C18" s="69"/>
      <c r="D18" s="131"/>
      <c r="E18" s="223">
        <f>Položky!BA342</f>
        <v>0</v>
      </c>
      <c r="F18" s="224">
        <f>Položky!BB342</f>
        <v>0</v>
      </c>
      <c r="G18" s="224">
        <f>Položky!BC342</f>
        <v>0</v>
      </c>
      <c r="H18" s="224">
        <f>Položky!BD342</f>
        <v>0</v>
      </c>
      <c r="I18" s="225">
        <f>Položky!BE342</f>
        <v>0</v>
      </c>
    </row>
    <row r="19" spans="1:9" s="37" customFormat="1" x14ac:dyDescent="0.2">
      <c r="A19" s="222" t="str">
        <f>Položky!B343</f>
        <v>64</v>
      </c>
      <c r="B19" s="130" t="str">
        <f>Položky!C343</f>
        <v>Výplně otvorů</v>
      </c>
      <c r="C19" s="69"/>
      <c r="D19" s="131"/>
      <c r="E19" s="223">
        <f>Položky!BA416</f>
        <v>0</v>
      </c>
      <c r="F19" s="224">
        <f>Položky!BB416</f>
        <v>0</v>
      </c>
      <c r="G19" s="224">
        <f>Položky!BC416</f>
        <v>0</v>
      </c>
      <c r="H19" s="224">
        <f>Položky!BD416</f>
        <v>0</v>
      </c>
      <c r="I19" s="225">
        <f>Položky!BE416</f>
        <v>0</v>
      </c>
    </row>
    <row r="20" spans="1:9" s="37" customFormat="1" x14ac:dyDescent="0.2">
      <c r="A20" s="222" t="str">
        <f>Položky!B417</f>
        <v>94</v>
      </c>
      <c r="B20" s="130" t="str">
        <f>Položky!C417</f>
        <v>Lešení a stavební výtahy</v>
      </c>
      <c r="C20" s="69"/>
      <c r="D20" s="131"/>
      <c r="E20" s="223">
        <f>Položky!BA431</f>
        <v>0</v>
      </c>
      <c r="F20" s="224">
        <f>Položky!BB431</f>
        <v>0</v>
      </c>
      <c r="G20" s="224">
        <f>Položky!BC431</f>
        <v>0</v>
      </c>
      <c r="H20" s="224">
        <f>Položky!BD431</f>
        <v>0</v>
      </c>
      <c r="I20" s="225">
        <f>Položky!BE431</f>
        <v>0</v>
      </c>
    </row>
    <row r="21" spans="1:9" s="37" customFormat="1" x14ac:dyDescent="0.2">
      <c r="A21" s="222" t="str">
        <f>Položky!B432</f>
        <v>96</v>
      </c>
      <c r="B21" s="130" t="str">
        <f>Položky!C432</f>
        <v>Bourání konstrukcí</v>
      </c>
      <c r="C21" s="69"/>
      <c r="D21" s="131"/>
      <c r="E21" s="223">
        <f>Položky!BA455</f>
        <v>0</v>
      </c>
      <c r="F21" s="224">
        <f>Položky!BB455</f>
        <v>0</v>
      </c>
      <c r="G21" s="224">
        <f>Položky!BC455</f>
        <v>0</v>
      </c>
      <c r="H21" s="224">
        <f>Položky!BD455</f>
        <v>0</v>
      </c>
      <c r="I21" s="225">
        <f>Položky!BE455</f>
        <v>0</v>
      </c>
    </row>
    <row r="22" spans="1:9" s="37" customFormat="1" x14ac:dyDescent="0.2">
      <c r="A22" s="222" t="str">
        <f>Položky!B456</f>
        <v>99</v>
      </c>
      <c r="B22" s="130" t="str">
        <f>Položky!C456</f>
        <v>Staveništní přesun hmot</v>
      </c>
      <c r="C22" s="69"/>
      <c r="D22" s="131"/>
      <c r="E22" s="223">
        <f>Položky!BA458</f>
        <v>0</v>
      </c>
      <c r="F22" s="224">
        <f>Položky!BB458</f>
        <v>0</v>
      </c>
      <c r="G22" s="224">
        <f>Položky!BC458</f>
        <v>0</v>
      </c>
      <c r="H22" s="224">
        <f>Položky!BD458</f>
        <v>0</v>
      </c>
      <c r="I22" s="225">
        <f>Položky!BE458</f>
        <v>0</v>
      </c>
    </row>
    <row r="23" spans="1:9" s="37" customFormat="1" x14ac:dyDescent="0.2">
      <c r="A23" s="222" t="str">
        <f>Položky!B459</f>
        <v>712</v>
      </c>
      <c r="B23" s="130" t="str">
        <f>Položky!C459</f>
        <v>Povlakové krytiny (živičné a folie)</v>
      </c>
      <c r="C23" s="69"/>
      <c r="D23" s="131"/>
      <c r="E23" s="223">
        <f>Položky!BA462</f>
        <v>0</v>
      </c>
      <c r="F23" s="224">
        <f>Položky!BB462</f>
        <v>0</v>
      </c>
      <c r="G23" s="224">
        <f>Položky!BC462</f>
        <v>0</v>
      </c>
      <c r="H23" s="224">
        <f>Položky!BD462</f>
        <v>0</v>
      </c>
      <c r="I23" s="225">
        <f>Položky!BE462</f>
        <v>0</v>
      </c>
    </row>
    <row r="24" spans="1:9" s="37" customFormat="1" x14ac:dyDescent="0.2">
      <c r="A24" s="222" t="str">
        <f>Položky!B463</f>
        <v>713</v>
      </c>
      <c r="B24" s="130" t="str">
        <f>Položky!C463</f>
        <v>Izolace tepelné</v>
      </c>
      <c r="C24" s="69"/>
      <c r="D24" s="131"/>
      <c r="E24" s="223">
        <f>Položky!BA475</f>
        <v>0</v>
      </c>
      <c r="F24" s="224">
        <f>Položky!BB475</f>
        <v>0</v>
      </c>
      <c r="G24" s="224">
        <f>Položky!BC475</f>
        <v>0</v>
      </c>
      <c r="H24" s="224">
        <f>Položky!BD475</f>
        <v>0</v>
      </c>
      <c r="I24" s="225">
        <f>Položky!BE475</f>
        <v>0</v>
      </c>
    </row>
    <row r="25" spans="1:9" s="37" customFormat="1" x14ac:dyDescent="0.2">
      <c r="A25" s="222" t="str">
        <f>Položky!B476</f>
        <v>721</v>
      </c>
      <c r="B25" s="130" t="str">
        <f>Položky!C476</f>
        <v>Vnitřní kanalizace</v>
      </c>
      <c r="C25" s="69"/>
      <c r="D25" s="131"/>
      <c r="E25" s="223">
        <f>Položky!BA546</f>
        <v>0</v>
      </c>
      <c r="F25" s="224">
        <f>Položky!BB546</f>
        <v>0</v>
      </c>
      <c r="G25" s="224">
        <f>Položky!BC546</f>
        <v>0</v>
      </c>
      <c r="H25" s="224">
        <f>Položky!BD546</f>
        <v>0</v>
      </c>
      <c r="I25" s="225">
        <f>Položky!BE546</f>
        <v>0</v>
      </c>
    </row>
    <row r="26" spans="1:9" s="37" customFormat="1" x14ac:dyDescent="0.2">
      <c r="A26" s="222" t="str">
        <f>Položky!B547</f>
        <v>722</v>
      </c>
      <c r="B26" s="130" t="str">
        <f>Položky!C547</f>
        <v>Vnitřní vodovod</v>
      </c>
      <c r="C26" s="69"/>
      <c r="D26" s="131"/>
      <c r="E26" s="223">
        <f>Položky!BA596</f>
        <v>0</v>
      </c>
      <c r="F26" s="224">
        <f>Položky!BB596</f>
        <v>0</v>
      </c>
      <c r="G26" s="224">
        <f>Položky!BC596</f>
        <v>0</v>
      </c>
      <c r="H26" s="224">
        <f>Položky!BD596</f>
        <v>0</v>
      </c>
      <c r="I26" s="225">
        <f>Položky!BE596</f>
        <v>0</v>
      </c>
    </row>
    <row r="27" spans="1:9" s="37" customFormat="1" x14ac:dyDescent="0.2">
      <c r="A27" s="222" t="str">
        <f>Položky!B597</f>
        <v>725</v>
      </c>
      <c r="B27" s="130" t="str">
        <f>Položky!C597</f>
        <v>Zařizovací předměty</v>
      </c>
      <c r="C27" s="69"/>
      <c r="D27" s="131"/>
      <c r="E27" s="223">
        <f>Položky!BA622</f>
        <v>0</v>
      </c>
      <c r="F27" s="224">
        <f>Položky!BB622</f>
        <v>0</v>
      </c>
      <c r="G27" s="224">
        <f>Položky!BC622</f>
        <v>0</v>
      </c>
      <c r="H27" s="224">
        <f>Položky!BD622</f>
        <v>0</v>
      </c>
      <c r="I27" s="225">
        <f>Položky!BE622</f>
        <v>0</v>
      </c>
    </row>
    <row r="28" spans="1:9" s="37" customFormat="1" x14ac:dyDescent="0.2">
      <c r="A28" s="222" t="str">
        <f>Položky!B623</f>
        <v>728</v>
      </c>
      <c r="B28" s="130" t="str">
        <f>Položky!C623</f>
        <v>Vzduchotechnika</v>
      </c>
      <c r="C28" s="69"/>
      <c r="D28" s="131"/>
      <c r="E28" s="223">
        <f>Položky!BA649</f>
        <v>0</v>
      </c>
      <c r="F28" s="224">
        <f>Položky!BB649</f>
        <v>0</v>
      </c>
      <c r="G28" s="224">
        <f>Položky!BC649</f>
        <v>0</v>
      </c>
      <c r="H28" s="224">
        <f>Položky!BD649</f>
        <v>0</v>
      </c>
      <c r="I28" s="225">
        <f>Položky!BE649</f>
        <v>0</v>
      </c>
    </row>
    <row r="29" spans="1:9" s="37" customFormat="1" x14ac:dyDescent="0.2">
      <c r="A29" s="222" t="str">
        <f>Položky!B650</f>
        <v>730</v>
      </c>
      <c r="B29" s="130" t="str">
        <f>Položky!C650</f>
        <v>Ústřední vytápění</v>
      </c>
      <c r="C29" s="69"/>
      <c r="D29" s="131"/>
      <c r="E29" s="223">
        <f>Položky!BA676</f>
        <v>0</v>
      </c>
      <c r="F29" s="224">
        <f>Položky!BB676</f>
        <v>0</v>
      </c>
      <c r="G29" s="224">
        <f>Položky!BC676</f>
        <v>0</v>
      </c>
      <c r="H29" s="224">
        <f>Položky!BD676</f>
        <v>0</v>
      </c>
      <c r="I29" s="225">
        <f>Položky!BE676</f>
        <v>0</v>
      </c>
    </row>
    <row r="30" spans="1:9" s="37" customFormat="1" x14ac:dyDescent="0.2">
      <c r="A30" s="222" t="str">
        <f>Položky!B677</f>
        <v>762</v>
      </c>
      <c r="B30" s="130" t="str">
        <f>Položky!C677</f>
        <v>Konstrukce tesařské</v>
      </c>
      <c r="C30" s="69"/>
      <c r="D30" s="131"/>
      <c r="E30" s="223">
        <f>Položky!BA686</f>
        <v>0</v>
      </c>
      <c r="F30" s="224">
        <f>Položky!BB686</f>
        <v>0</v>
      </c>
      <c r="G30" s="224">
        <f>Položky!BC686</f>
        <v>0</v>
      </c>
      <c r="H30" s="224">
        <f>Položky!BD686</f>
        <v>0</v>
      </c>
      <c r="I30" s="225">
        <f>Položky!BE686</f>
        <v>0</v>
      </c>
    </row>
    <row r="31" spans="1:9" s="37" customFormat="1" x14ac:dyDescent="0.2">
      <c r="A31" s="222" t="str">
        <f>Položky!B687</f>
        <v>764</v>
      </c>
      <c r="B31" s="130" t="str">
        <f>Položky!C687</f>
        <v>Konstrukce klempířské</v>
      </c>
      <c r="C31" s="69"/>
      <c r="D31" s="131"/>
      <c r="E31" s="223">
        <f>Položky!BA756</f>
        <v>0</v>
      </c>
      <c r="F31" s="224">
        <f>Položky!BB756</f>
        <v>0</v>
      </c>
      <c r="G31" s="224">
        <f>Položky!BC756</f>
        <v>0</v>
      </c>
      <c r="H31" s="224">
        <f>Položky!BD756</f>
        <v>0</v>
      </c>
      <c r="I31" s="225">
        <f>Položky!BE756</f>
        <v>0</v>
      </c>
    </row>
    <row r="32" spans="1:9" s="37" customFormat="1" x14ac:dyDescent="0.2">
      <c r="A32" s="222" t="str">
        <f>Položky!B757</f>
        <v>765</v>
      </c>
      <c r="B32" s="130" t="str">
        <f>Položky!C757</f>
        <v>Krytiny tvrdé</v>
      </c>
      <c r="C32" s="69"/>
      <c r="D32" s="131"/>
      <c r="E32" s="223">
        <f>Položky!BA769</f>
        <v>0</v>
      </c>
      <c r="F32" s="224">
        <f>Položky!BB769</f>
        <v>0</v>
      </c>
      <c r="G32" s="224">
        <f>Položky!BC769</f>
        <v>0</v>
      </c>
      <c r="H32" s="224">
        <f>Položky!BD769</f>
        <v>0</v>
      </c>
      <c r="I32" s="225">
        <f>Položky!BE769</f>
        <v>0</v>
      </c>
    </row>
    <row r="33" spans="1:57" s="37" customFormat="1" x14ac:dyDescent="0.2">
      <c r="A33" s="222" t="str">
        <f>Položky!B770</f>
        <v>766</v>
      </c>
      <c r="B33" s="130" t="str">
        <f>Položky!C770</f>
        <v>Konstrukce truhlářské</v>
      </c>
      <c r="C33" s="69"/>
      <c r="D33" s="131"/>
      <c r="E33" s="223">
        <f>Položky!BA909</f>
        <v>0</v>
      </c>
      <c r="F33" s="224">
        <f>Položky!BB909</f>
        <v>0</v>
      </c>
      <c r="G33" s="224">
        <f>Položky!BC909</f>
        <v>0</v>
      </c>
      <c r="H33" s="224">
        <f>Položky!BD909</f>
        <v>0</v>
      </c>
      <c r="I33" s="225">
        <f>Položky!BE909</f>
        <v>0</v>
      </c>
    </row>
    <row r="34" spans="1:57" s="37" customFormat="1" x14ac:dyDescent="0.2">
      <c r="A34" s="222" t="str">
        <f>Položky!B910</f>
        <v>767</v>
      </c>
      <c r="B34" s="130" t="str">
        <f>Položky!C910</f>
        <v>Konstrukce zámečnické</v>
      </c>
      <c r="C34" s="69"/>
      <c r="D34" s="131"/>
      <c r="E34" s="223">
        <f>Položky!BA944</f>
        <v>0</v>
      </c>
      <c r="F34" s="224">
        <f>Položky!BB944</f>
        <v>0</v>
      </c>
      <c r="G34" s="224">
        <f>Položky!BC944</f>
        <v>0</v>
      </c>
      <c r="H34" s="224">
        <f>Položky!BD944</f>
        <v>0</v>
      </c>
      <c r="I34" s="225">
        <f>Položky!BE944</f>
        <v>0</v>
      </c>
    </row>
    <row r="35" spans="1:57" s="37" customFormat="1" x14ac:dyDescent="0.2">
      <c r="A35" s="222" t="str">
        <f>Položky!B945</f>
        <v>771</v>
      </c>
      <c r="B35" s="130" t="str">
        <f>Položky!C945</f>
        <v>Podlahy z dlaždic a obklady</v>
      </c>
      <c r="C35" s="69"/>
      <c r="D35" s="131"/>
      <c r="E35" s="223">
        <f>Položky!BA981</f>
        <v>0</v>
      </c>
      <c r="F35" s="224">
        <f>Položky!BB981</f>
        <v>0</v>
      </c>
      <c r="G35" s="224">
        <f>Položky!BC981</f>
        <v>0</v>
      </c>
      <c r="H35" s="224">
        <f>Položky!BD981</f>
        <v>0</v>
      </c>
      <c r="I35" s="225">
        <f>Položky!BE981</f>
        <v>0</v>
      </c>
    </row>
    <row r="36" spans="1:57" s="37" customFormat="1" x14ac:dyDescent="0.2">
      <c r="A36" s="222" t="str">
        <f>Položky!B982</f>
        <v>781</v>
      </c>
      <c r="B36" s="130" t="str">
        <f>Položky!C982</f>
        <v>Obklady keramické</v>
      </c>
      <c r="C36" s="69"/>
      <c r="D36" s="131"/>
      <c r="E36" s="223">
        <f>Položky!BA1066</f>
        <v>0</v>
      </c>
      <c r="F36" s="224">
        <f>Položky!BB1066</f>
        <v>0</v>
      </c>
      <c r="G36" s="224">
        <f>Položky!BC1066</f>
        <v>0</v>
      </c>
      <c r="H36" s="224">
        <f>Položky!BD1066</f>
        <v>0</v>
      </c>
      <c r="I36" s="225">
        <f>Položky!BE1066</f>
        <v>0</v>
      </c>
    </row>
    <row r="37" spans="1:57" s="37" customFormat="1" x14ac:dyDescent="0.2">
      <c r="A37" s="222" t="str">
        <f>Položky!B1067</f>
        <v>784</v>
      </c>
      <c r="B37" s="130" t="str">
        <f>Položky!C1067</f>
        <v>Malby</v>
      </c>
      <c r="C37" s="69"/>
      <c r="D37" s="131"/>
      <c r="E37" s="223">
        <f>Položky!BA1082</f>
        <v>0</v>
      </c>
      <c r="F37" s="224">
        <f>Položky!BB1082</f>
        <v>0</v>
      </c>
      <c r="G37" s="224">
        <f>Položky!BC1082</f>
        <v>0</v>
      </c>
      <c r="H37" s="224">
        <f>Položky!BD1082</f>
        <v>0</v>
      </c>
      <c r="I37" s="225">
        <f>Položky!BE1082</f>
        <v>0</v>
      </c>
    </row>
    <row r="38" spans="1:57" s="37" customFormat="1" x14ac:dyDescent="0.2">
      <c r="A38" s="222" t="str">
        <f>Položky!B1083</f>
        <v>796</v>
      </c>
      <c r="B38" s="130" t="str">
        <f>Položky!C1083</f>
        <v>Vnitřní vybavení</v>
      </c>
      <c r="C38" s="69"/>
      <c r="D38" s="131"/>
      <c r="E38" s="223">
        <f>Položky!BA1086</f>
        <v>0</v>
      </c>
      <c r="F38" s="224">
        <f>Položky!BB1086</f>
        <v>0</v>
      </c>
      <c r="G38" s="224">
        <f>Položky!BC1086</f>
        <v>0</v>
      </c>
      <c r="H38" s="224">
        <f>Položky!BD1086</f>
        <v>0</v>
      </c>
      <c r="I38" s="225">
        <f>Položky!BE1086</f>
        <v>0</v>
      </c>
    </row>
    <row r="39" spans="1:57" s="37" customFormat="1" x14ac:dyDescent="0.2">
      <c r="A39" s="222" t="str">
        <f>Položky!B1087</f>
        <v>M21</v>
      </c>
      <c r="B39" s="130" t="str">
        <f>Položky!C1087</f>
        <v>Elektromontáže</v>
      </c>
      <c r="C39" s="69"/>
      <c r="D39" s="131"/>
      <c r="E39" s="223">
        <f>Položky!BA1336</f>
        <v>0</v>
      </c>
      <c r="F39" s="224">
        <f>Položky!BB1336</f>
        <v>0</v>
      </c>
      <c r="G39" s="224">
        <f>Položky!BC1336</f>
        <v>0</v>
      </c>
      <c r="H39" s="224">
        <f>Položky!BD1336</f>
        <v>0</v>
      </c>
      <c r="I39" s="225">
        <f>Položky!BE1336</f>
        <v>0</v>
      </c>
    </row>
    <row r="40" spans="1:57" s="37" customFormat="1" x14ac:dyDescent="0.2">
      <c r="A40" s="222" t="str">
        <f>Položky!B1337</f>
        <v>M211</v>
      </c>
      <c r="B40" s="130" t="str">
        <f>Položky!C1337</f>
        <v>Hromosvod</v>
      </c>
      <c r="C40" s="69"/>
      <c r="D40" s="131"/>
      <c r="E40" s="223">
        <f>Položky!BA1382</f>
        <v>0</v>
      </c>
      <c r="F40" s="224">
        <f>Položky!BB1382</f>
        <v>0</v>
      </c>
      <c r="G40" s="224">
        <f>Položky!BC1382</f>
        <v>0</v>
      </c>
      <c r="H40" s="224">
        <f>Položky!BD1382</f>
        <v>0</v>
      </c>
      <c r="I40" s="225">
        <f>Položky!BE1382</f>
        <v>0</v>
      </c>
    </row>
    <row r="41" spans="1:57" s="37" customFormat="1" ht="13.5" thickBot="1" x14ac:dyDescent="0.25">
      <c r="A41" s="222" t="str">
        <f>Položky!B1383</f>
        <v>D96</v>
      </c>
      <c r="B41" s="130" t="str">
        <f>Položky!C1383</f>
        <v>Přesuny suti a vybouraných hmot</v>
      </c>
      <c r="C41" s="69"/>
      <c r="D41" s="131"/>
      <c r="E41" s="223">
        <f>Položky!BA1391</f>
        <v>0</v>
      </c>
      <c r="F41" s="224">
        <f>Položky!BB1391</f>
        <v>0</v>
      </c>
      <c r="G41" s="224">
        <f>Položky!BC1391</f>
        <v>0</v>
      </c>
      <c r="H41" s="224">
        <f>Položky!BD1391</f>
        <v>0</v>
      </c>
      <c r="I41" s="225">
        <f>Položky!BE1391</f>
        <v>0</v>
      </c>
    </row>
    <row r="42" spans="1:57" s="138" customFormat="1" ht="13.5" thickBot="1" x14ac:dyDescent="0.25">
      <c r="A42" s="132"/>
      <c r="B42" s="133" t="s">
        <v>57</v>
      </c>
      <c r="C42" s="133"/>
      <c r="D42" s="134"/>
      <c r="E42" s="135">
        <f>SUM(E7:E41)</f>
        <v>0</v>
      </c>
      <c r="F42" s="136">
        <f>SUM(F7:F41)</f>
        <v>0</v>
      </c>
      <c r="G42" s="136">
        <f>SUM(G7:G41)</f>
        <v>0</v>
      </c>
      <c r="H42" s="136">
        <f>SUM(H7:H41)</f>
        <v>0</v>
      </c>
      <c r="I42" s="137">
        <f>SUM(I7:I41)</f>
        <v>0</v>
      </c>
    </row>
    <row r="43" spans="1:57" x14ac:dyDescent="0.2">
      <c r="A43" s="69"/>
      <c r="B43" s="69"/>
      <c r="C43" s="69"/>
      <c r="D43" s="69"/>
      <c r="E43" s="69"/>
      <c r="F43" s="69"/>
      <c r="G43" s="69"/>
      <c r="H43" s="69"/>
      <c r="I43" s="69"/>
    </row>
    <row r="44" spans="1:57" ht="19.5" customHeight="1" x14ac:dyDescent="0.25">
      <c r="A44" s="122" t="s">
        <v>58</v>
      </c>
      <c r="B44" s="122"/>
      <c r="C44" s="122"/>
      <c r="D44" s="122"/>
      <c r="E44" s="122"/>
      <c r="F44" s="122"/>
      <c r="G44" s="139"/>
      <c r="H44" s="122"/>
      <c r="I44" s="122"/>
      <c r="BA44" s="43"/>
      <c r="BB44" s="43"/>
      <c r="BC44" s="43"/>
      <c r="BD44" s="43"/>
      <c r="BE44" s="43"/>
    </row>
    <row r="45" spans="1:57" ht="13.5" thickBot="1" x14ac:dyDescent="0.25">
      <c r="A45" s="82"/>
      <c r="B45" s="82"/>
      <c r="C45" s="82"/>
      <c r="D45" s="82"/>
      <c r="E45" s="82"/>
      <c r="F45" s="82"/>
      <c r="G45" s="82"/>
      <c r="H45" s="82"/>
      <c r="I45" s="82"/>
    </row>
    <row r="46" spans="1:57" x14ac:dyDescent="0.2">
      <c r="A46" s="76" t="s">
        <v>59</v>
      </c>
      <c r="B46" s="77"/>
      <c r="C46" s="77"/>
      <c r="D46" s="140"/>
      <c r="E46" s="141" t="s">
        <v>60</v>
      </c>
      <c r="F46" s="142" t="s">
        <v>61</v>
      </c>
      <c r="G46" s="143" t="s">
        <v>62</v>
      </c>
      <c r="H46" s="144"/>
      <c r="I46" s="145" t="s">
        <v>60</v>
      </c>
    </row>
    <row r="47" spans="1:57" x14ac:dyDescent="0.2">
      <c r="A47" s="67" t="s">
        <v>1327</v>
      </c>
      <c r="B47" s="58"/>
      <c r="C47" s="58"/>
      <c r="D47" s="146"/>
      <c r="E47" s="147"/>
      <c r="F47" s="228"/>
      <c r="G47" s="148">
        <f>CHOOSE(BA47+1,HSV+PSV,HSV+PSV+Mont,HSV+PSV+Dodavka+Mont,HSV,PSV,Mont,Dodavka,Mont+Dodavka,0)</f>
        <v>0</v>
      </c>
      <c r="H47" s="149"/>
      <c r="I47" s="150">
        <f>E47+F47*G47/100</f>
        <v>0</v>
      </c>
      <c r="BA47">
        <v>0</v>
      </c>
    </row>
    <row r="48" spans="1:57" x14ac:dyDescent="0.2">
      <c r="A48" s="67" t="s">
        <v>1328</v>
      </c>
      <c r="B48" s="58"/>
      <c r="C48" s="58"/>
      <c r="D48" s="146"/>
      <c r="E48" s="147"/>
      <c r="F48" s="228"/>
      <c r="G48" s="148">
        <f>CHOOSE(BA48+1,HSV+PSV,HSV+PSV+Mont,HSV+PSV+Dodavka+Mont,HSV,PSV,Mont,Dodavka,Mont+Dodavka,0)</f>
        <v>0</v>
      </c>
      <c r="H48" s="149"/>
      <c r="I48" s="150">
        <f>E48+F48*G48/100</f>
        <v>0</v>
      </c>
      <c r="BA48">
        <v>0</v>
      </c>
    </row>
    <row r="49" spans="1:53" x14ac:dyDescent="0.2">
      <c r="A49" s="67" t="s">
        <v>1329</v>
      </c>
      <c r="B49" s="58"/>
      <c r="C49" s="58"/>
      <c r="D49" s="146"/>
      <c r="E49" s="147"/>
      <c r="F49" s="228"/>
      <c r="G49" s="148">
        <f>CHOOSE(BA49+1,HSV+PSV,HSV+PSV+Mont,HSV+PSV+Dodavka+Mont,HSV,PSV,Mont,Dodavka,Mont+Dodavka,0)</f>
        <v>0</v>
      </c>
      <c r="H49" s="149"/>
      <c r="I49" s="150">
        <f>E49+F49*G49/100</f>
        <v>0</v>
      </c>
      <c r="BA49">
        <v>0</v>
      </c>
    </row>
    <row r="50" spans="1:53" ht="13.5" thickBot="1" x14ac:dyDescent="0.25">
      <c r="A50" s="151"/>
      <c r="B50" s="152" t="s">
        <v>63</v>
      </c>
      <c r="C50" s="153"/>
      <c r="D50" s="154"/>
      <c r="E50" s="155"/>
      <c r="F50" s="156"/>
      <c r="G50" s="156"/>
      <c r="H50" s="157">
        <f>SUM(I47:I49)</f>
        <v>0</v>
      </c>
      <c r="I50" s="158"/>
    </row>
    <row r="52" spans="1:53" x14ac:dyDescent="0.2">
      <c r="B52" s="138"/>
      <c r="F52" s="159"/>
      <c r="G52" s="160"/>
      <c r="H52" s="160"/>
      <c r="I52" s="161"/>
    </row>
    <row r="53" spans="1:53" x14ac:dyDescent="0.2">
      <c r="F53" s="159"/>
      <c r="G53" s="160"/>
      <c r="H53" s="160"/>
      <c r="I53" s="161"/>
    </row>
    <row r="54" spans="1:53" x14ac:dyDescent="0.2">
      <c r="F54" s="159"/>
      <c r="G54" s="160"/>
      <c r="H54" s="160"/>
      <c r="I54" s="161"/>
    </row>
    <row r="55" spans="1:53" x14ac:dyDescent="0.2">
      <c r="F55" s="159"/>
      <c r="G55" s="160"/>
      <c r="H55" s="160"/>
      <c r="I55" s="161"/>
    </row>
    <row r="56" spans="1:53" x14ac:dyDescent="0.2">
      <c r="F56" s="159"/>
      <c r="G56" s="160"/>
      <c r="H56" s="160"/>
      <c r="I56" s="161"/>
    </row>
    <row r="57" spans="1:53" x14ac:dyDescent="0.2">
      <c r="F57" s="159"/>
      <c r="G57" s="160"/>
      <c r="H57" s="160"/>
      <c r="I57" s="161"/>
    </row>
    <row r="58" spans="1:53" x14ac:dyDescent="0.2">
      <c r="F58" s="159"/>
      <c r="G58" s="160"/>
      <c r="H58" s="160"/>
      <c r="I58" s="161"/>
    </row>
    <row r="59" spans="1:53" x14ac:dyDescent="0.2">
      <c r="F59" s="159"/>
      <c r="G59" s="160"/>
      <c r="H59" s="160"/>
      <c r="I59" s="161"/>
    </row>
    <row r="60" spans="1:53" x14ac:dyDescent="0.2">
      <c r="F60" s="159"/>
      <c r="G60" s="160"/>
      <c r="H60" s="160"/>
      <c r="I60" s="161"/>
    </row>
    <row r="61" spans="1:53" x14ac:dyDescent="0.2">
      <c r="F61" s="159"/>
      <c r="G61" s="160"/>
      <c r="H61" s="160"/>
      <c r="I61" s="161"/>
    </row>
    <row r="62" spans="1:53" x14ac:dyDescent="0.2">
      <c r="F62" s="159"/>
      <c r="G62" s="160"/>
      <c r="H62" s="160"/>
      <c r="I62" s="161"/>
    </row>
    <row r="63" spans="1:53" x14ac:dyDescent="0.2">
      <c r="F63" s="159"/>
      <c r="G63" s="160"/>
      <c r="H63" s="160"/>
      <c r="I63" s="161"/>
    </row>
    <row r="64" spans="1:53" x14ac:dyDescent="0.2">
      <c r="F64" s="159"/>
      <c r="G64" s="160"/>
      <c r="H64" s="160"/>
      <c r="I64" s="161"/>
    </row>
    <row r="65" spans="6:9" x14ac:dyDescent="0.2">
      <c r="F65" s="159"/>
      <c r="G65" s="160"/>
      <c r="H65" s="160"/>
      <c r="I65" s="161"/>
    </row>
    <row r="66" spans="6:9" x14ac:dyDescent="0.2">
      <c r="F66" s="159"/>
      <c r="G66" s="160"/>
      <c r="H66" s="160"/>
      <c r="I66" s="161"/>
    </row>
    <row r="67" spans="6:9" x14ac:dyDescent="0.2">
      <c r="F67" s="159"/>
      <c r="G67" s="160"/>
      <c r="H67" s="160"/>
      <c r="I67" s="161"/>
    </row>
    <row r="68" spans="6:9" x14ac:dyDescent="0.2">
      <c r="F68" s="159"/>
      <c r="G68" s="160"/>
      <c r="H68" s="160"/>
      <c r="I68" s="161"/>
    </row>
    <row r="69" spans="6:9" x14ac:dyDescent="0.2">
      <c r="F69" s="159"/>
      <c r="G69" s="160"/>
      <c r="H69" s="160"/>
      <c r="I69" s="161"/>
    </row>
    <row r="70" spans="6:9" x14ac:dyDescent="0.2">
      <c r="F70" s="159"/>
      <c r="G70" s="160"/>
      <c r="H70" s="160"/>
      <c r="I70" s="161"/>
    </row>
    <row r="71" spans="6:9" x14ac:dyDescent="0.2">
      <c r="F71" s="159"/>
      <c r="G71" s="160"/>
      <c r="H71" s="160"/>
      <c r="I71" s="161"/>
    </row>
    <row r="72" spans="6:9" x14ac:dyDescent="0.2">
      <c r="F72" s="159"/>
      <c r="G72" s="160"/>
      <c r="H72" s="160"/>
      <c r="I72" s="161"/>
    </row>
    <row r="73" spans="6:9" x14ac:dyDescent="0.2">
      <c r="F73" s="159"/>
      <c r="G73" s="160"/>
      <c r="H73" s="160"/>
      <c r="I73" s="161"/>
    </row>
    <row r="74" spans="6:9" x14ac:dyDescent="0.2">
      <c r="F74" s="159"/>
      <c r="G74" s="160"/>
      <c r="H74" s="160"/>
      <c r="I74" s="161"/>
    </row>
    <row r="75" spans="6:9" x14ac:dyDescent="0.2">
      <c r="F75" s="159"/>
      <c r="G75" s="160"/>
      <c r="H75" s="160"/>
      <c r="I75" s="161"/>
    </row>
    <row r="76" spans="6:9" x14ac:dyDescent="0.2">
      <c r="F76" s="159"/>
      <c r="G76" s="160"/>
      <c r="H76" s="160"/>
      <c r="I76" s="161"/>
    </row>
    <row r="77" spans="6:9" x14ac:dyDescent="0.2">
      <c r="F77" s="159"/>
      <c r="G77" s="160"/>
      <c r="H77" s="160"/>
      <c r="I77" s="161"/>
    </row>
    <row r="78" spans="6:9" x14ac:dyDescent="0.2">
      <c r="F78" s="159"/>
      <c r="G78" s="160"/>
      <c r="H78" s="160"/>
      <c r="I78" s="161"/>
    </row>
    <row r="79" spans="6:9" x14ac:dyDescent="0.2">
      <c r="F79" s="159"/>
      <c r="G79" s="160"/>
      <c r="H79" s="160"/>
      <c r="I79" s="161"/>
    </row>
    <row r="80" spans="6:9" x14ac:dyDescent="0.2">
      <c r="F80" s="159"/>
      <c r="G80" s="160"/>
      <c r="H80" s="160"/>
      <c r="I80" s="161"/>
    </row>
    <row r="81" spans="6:9" x14ac:dyDescent="0.2">
      <c r="F81" s="159"/>
      <c r="G81" s="160"/>
      <c r="H81" s="160"/>
      <c r="I81" s="161"/>
    </row>
    <row r="82" spans="6:9" x14ac:dyDescent="0.2">
      <c r="F82" s="159"/>
      <c r="G82" s="160"/>
      <c r="H82" s="160"/>
      <c r="I82" s="161"/>
    </row>
    <row r="83" spans="6:9" x14ac:dyDescent="0.2">
      <c r="F83" s="159"/>
      <c r="G83" s="160"/>
      <c r="H83" s="160"/>
      <c r="I83" s="161"/>
    </row>
    <row r="84" spans="6:9" x14ac:dyDescent="0.2">
      <c r="F84" s="159"/>
      <c r="G84" s="160"/>
      <c r="H84" s="160"/>
      <c r="I84" s="161"/>
    </row>
    <row r="85" spans="6:9" x14ac:dyDescent="0.2">
      <c r="F85" s="159"/>
      <c r="G85" s="160"/>
      <c r="H85" s="160"/>
      <c r="I85" s="161"/>
    </row>
    <row r="86" spans="6:9" x14ac:dyDescent="0.2">
      <c r="F86" s="159"/>
      <c r="G86" s="160"/>
      <c r="H86" s="160"/>
      <c r="I86" s="161"/>
    </row>
    <row r="87" spans="6:9" x14ac:dyDescent="0.2">
      <c r="F87" s="159"/>
      <c r="G87" s="160"/>
      <c r="H87" s="160"/>
      <c r="I87" s="161"/>
    </row>
    <row r="88" spans="6:9" x14ac:dyDescent="0.2">
      <c r="F88" s="159"/>
      <c r="G88" s="160"/>
      <c r="H88" s="160"/>
      <c r="I88" s="161"/>
    </row>
    <row r="89" spans="6:9" x14ac:dyDescent="0.2">
      <c r="F89" s="159"/>
      <c r="G89" s="160"/>
      <c r="H89" s="160"/>
      <c r="I89" s="161"/>
    </row>
    <row r="90" spans="6:9" x14ac:dyDescent="0.2">
      <c r="F90" s="159"/>
      <c r="G90" s="160"/>
      <c r="H90" s="160"/>
      <c r="I90" s="161"/>
    </row>
    <row r="91" spans="6:9" x14ac:dyDescent="0.2">
      <c r="F91" s="159"/>
      <c r="G91" s="160"/>
      <c r="H91" s="160"/>
      <c r="I91" s="161"/>
    </row>
    <row r="92" spans="6:9" x14ac:dyDescent="0.2">
      <c r="F92" s="159"/>
      <c r="G92" s="160"/>
      <c r="H92" s="160"/>
      <c r="I92" s="161"/>
    </row>
    <row r="93" spans="6:9" x14ac:dyDescent="0.2">
      <c r="F93" s="159"/>
      <c r="G93" s="160"/>
      <c r="H93" s="160"/>
      <c r="I93" s="161"/>
    </row>
    <row r="94" spans="6:9" x14ac:dyDescent="0.2">
      <c r="F94" s="159"/>
      <c r="G94" s="160"/>
      <c r="H94" s="160"/>
      <c r="I94" s="161"/>
    </row>
    <row r="95" spans="6:9" x14ac:dyDescent="0.2">
      <c r="F95" s="159"/>
      <c r="G95" s="160"/>
      <c r="H95" s="160"/>
      <c r="I95" s="161"/>
    </row>
    <row r="96" spans="6:9" x14ac:dyDescent="0.2">
      <c r="F96" s="159"/>
      <c r="G96" s="160"/>
      <c r="H96" s="160"/>
      <c r="I96" s="161"/>
    </row>
    <row r="97" spans="6:9" x14ac:dyDescent="0.2">
      <c r="F97" s="159"/>
      <c r="G97" s="160"/>
      <c r="H97" s="160"/>
      <c r="I97" s="161"/>
    </row>
    <row r="98" spans="6:9" x14ac:dyDescent="0.2">
      <c r="F98" s="159"/>
      <c r="G98" s="160"/>
      <c r="H98" s="160"/>
      <c r="I98" s="161"/>
    </row>
    <row r="99" spans="6:9" x14ac:dyDescent="0.2">
      <c r="F99" s="159"/>
      <c r="G99" s="160"/>
      <c r="H99" s="160"/>
      <c r="I99" s="161"/>
    </row>
    <row r="100" spans="6:9" x14ac:dyDescent="0.2">
      <c r="F100" s="159"/>
      <c r="G100" s="160"/>
      <c r="H100" s="160"/>
      <c r="I100" s="161"/>
    </row>
    <row r="101" spans="6:9" x14ac:dyDescent="0.2">
      <c r="F101" s="159"/>
      <c r="G101" s="160"/>
      <c r="H101" s="160"/>
      <c r="I101" s="161"/>
    </row>
  </sheetData>
  <mergeCells count="4">
    <mergeCell ref="A1:B1"/>
    <mergeCell ref="A2:B2"/>
    <mergeCell ref="G2:I2"/>
    <mergeCell ref="H50:I5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1464"/>
  <sheetViews>
    <sheetView showGridLines="0" showZeros="0" zoomScaleNormal="100" workbookViewId="0">
      <selection activeCell="F8" sqref="F8"/>
    </sheetView>
  </sheetViews>
  <sheetFormatPr defaultRowHeight="12.75" x14ac:dyDescent="0.2"/>
  <cols>
    <col min="1" max="1" width="4.42578125" style="163" customWidth="1"/>
    <col min="2" max="2" width="11.5703125" style="163" customWidth="1"/>
    <col min="3" max="3" width="40.42578125" style="163" customWidth="1"/>
    <col min="4" max="4" width="5.5703125" style="163" customWidth="1"/>
    <col min="5" max="5" width="8.5703125" style="216" customWidth="1"/>
    <col min="6" max="6" width="9.85546875" style="163" customWidth="1"/>
    <col min="7" max="7" width="13.85546875" style="163" customWidth="1"/>
    <col min="8" max="11" width="9.140625" style="163"/>
    <col min="12" max="12" width="75.42578125" style="163" customWidth="1"/>
    <col min="13" max="13" width="45.28515625" style="163" customWidth="1"/>
    <col min="14" max="16384" width="9.140625" style="163"/>
  </cols>
  <sheetData>
    <row r="1" spans="1:104" ht="15.75" x14ac:dyDescent="0.25">
      <c r="A1" s="162" t="s">
        <v>78</v>
      </c>
      <c r="B1" s="162"/>
      <c r="C1" s="162"/>
      <c r="D1" s="162"/>
      <c r="E1" s="162"/>
      <c r="F1" s="162"/>
      <c r="G1" s="162"/>
    </row>
    <row r="2" spans="1:104" ht="14.25" customHeight="1" thickBot="1" x14ac:dyDescent="0.25">
      <c r="A2" s="164"/>
      <c r="B2" s="165"/>
      <c r="C2" s="166"/>
      <c r="D2" s="166"/>
      <c r="E2" s="167"/>
      <c r="F2" s="166"/>
      <c r="G2" s="166"/>
    </row>
    <row r="3" spans="1:104" ht="13.5" thickTop="1" x14ac:dyDescent="0.2">
      <c r="A3" s="108" t="s">
        <v>48</v>
      </c>
      <c r="B3" s="109"/>
      <c r="C3" s="110" t="str">
        <f>CONCATENATE(cislostavby," ",nazevstavby)</f>
        <v>211106 PRAK-Adaptace barokní sýpky</v>
      </c>
      <c r="D3" s="168"/>
      <c r="E3" s="169" t="s">
        <v>64</v>
      </c>
      <c r="F3" s="170" t="str">
        <f>Rekapitulace!H1</f>
        <v>01</v>
      </c>
      <c r="G3" s="171"/>
    </row>
    <row r="4" spans="1:104" ht="13.5" thickBot="1" x14ac:dyDescent="0.25">
      <c r="A4" s="172" t="s">
        <v>50</v>
      </c>
      <c r="B4" s="117"/>
      <c r="C4" s="118" t="str">
        <f>CONCATENATE(cisloobjektu," ",nazevobjektu)</f>
        <v>SO01 Sýpka</v>
      </c>
      <c r="D4" s="173"/>
      <c r="E4" s="174" t="str">
        <f>Rekapitulace!G2</f>
        <v>Adaptace barokní sýpky na spol. sál a muzeum</v>
      </c>
      <c r="F4" s="175"/>
      <c r="G4" s="176"/>
    </row>
    <row r="5" spans="1:104" ht="13.5" thickTop="1" x14ac:dyDescent="0.2">
      <c r="A5" s="177"/>
      <c r="B5" s="164"/>
      <c r="C5" s="164"/>
      <c r="D5" s="164"/>
      <c r="E5" s="178"/>
      <c r="F5" s="164"/>
      <c r="G5" s="179"/>
    </row>
    <row r="6" spans="1:104" x14ac:dyDescent="0.2">
      <c r="A6" s="180" t="s">
        <v>65</v>
      </c>
      <c r="B6" s="181" t="s">
        <v>66</v>
      </c>
      <c r="C6" s="181" t="s">
        <v>67</v>
      </c>
      <c r="D6" s="181" t="s">
        <v>68</v>
      </c>
      <c r="E6" s="182" t="s">
        <v>69</v>
      </c>
      <c r="F6" s="181" t="s">
        <v>70</v>
      </c>
      <c r="G6" s="183" t="s">
        <v>71</v>
      </c>
    </row>
    <row r="7" spans="1:104" x14ac:dyDescent="0.2">
      <c r="A7" s="184" t="s">
        <v>72</v>
      </c>
      <c r="B7" s="185" t="s">
        <v>73</v>
      </c>
      <c r="C7" s="186" t="s">
        <v>74</v>
      </c>
      <c r="D7" s="187"/>
      <c r="E7" s="188"/>
      <c r="F7" s="188"/>
      <c r="G7" s="189"/>
      <c r="H7" s="190"/>
      <c r="I7" s="190"/>
      <c r="O7" s="191">
        <v>1</v>
      </c>
    </row>
    <row r="8" spans="1:104" x14ac:dyDescent="0.2">
      <c r="A8" s="192">
        <v>1</v>
      </c>
      <c r="B8" s="193" t="s">
        <v>85</v>
      </c>
      <c r="C8" s="194" t="s">
        <v>86</v>
      </c>
      <c r="D8" s="195" t="s">
        <v>87</v>
      </c>
      <c r="E8" s="196">
        <v>8.0864999999999991</v>
      </c>
      <c r="F8" s="196"/>
      <c r="G8" s="197">
        <f>E8*F8</f>
        <v>0</v>
      </c>
      <c r="O8" s="191">
        <v>2</v>
      </c>
      <c r="AA8" s="163">
        <v>1</v>
      </c>
      <c r="AB8" s="163">
        <v>1</v>
      </c>
      <c r="AC8" s="163">
        <v>1</v>
      </c>
      <c r="AZ8" s="163">
        <v>1</v>
      </c>
      <c r="BA8" s="163">
        <f>IF(AZ8=1,G8,0)</f>
        <v>0</v>
      </c>
      <c r="BB8" s="163">
        <f>IF(AZ8=2,G8,0)</f>
        <v>0</v>
      </c>
      <c r="BC8" s="163">
        <f>IF(AZ8=3,G8,0)</f>
        <v>0</v>
      </c>
      <c r="BD8" s="163">
        <f>IF(AZ8=4,G8,0)</f>
        <v>0</v>
      </c>
      <c r="BE8" s="163">
        <f>IF(AZ8=5,G8,0)</f>
        <v>0</v>
      </c>
      <c r="CA8" s="191">
        <v>1</v>
      </c>
      <c r="CB8" s="191">
        <v>1</v>
      </c>
      <c r="CZ8" s="163">
        <v>0</v>
      </c>
    </row>
    <row r="9" spans="1:104" x14ac:dyDescent="0.2">
      <c r="A9" s="198"/>
      <c r="B9" s="200"/>
      <c r="C9" s="201" t="s">
        <v>88</v>
      </c>
      <c r="D9" s="202"/>
      <c r="E9" s="203">
        <v>0</v>
      </c>
      <c r="F9" s="204"/>
      <c r="G9" s="205"/>
      <c r="M9" s="199" t="s">
        <v>88</v>
      </c>
      <c r="O9" s="191"/>
    </row>
    <row r="10" spans="1:104" x14ac:dyDescent="0.2">
      <c r="A10" s="198"/>
      <c r="B10" s="200"/>
      <c r="C10" s="201" t="s">
        <v>89</v>
      </c>
      <c r="D10" s="202"/>
      <c r="E10" s="203">
        <v>0</v>
      </c>
      <c r="F10" s="204"/>
      <c r="G10" s="205"/>
      <c r="M10" s="199" t="s">
        <v>89</v>
      </c>
      <c r="O10" s="191"/>
    </row>
    <row r="11" spans="1:104" x14ac:dyDescent="0.2">
      <c r="A11" s="198"/>
      <c r="B11" s="200"/>
      <c r="C11" s="201" t="s">
        <v>90</v>
      </c>
      <c r="D11" s="202"/>
      <c r="E11" s="203">
        <v>6.6825000000000001</v>
      </c>
      <c r="F11" s="204"/>
      <c r="G11" s="205"/>
      <c r="M11" s="199" t="s">
        <v>90</v>
      </c>
      <c r="O11" s="191"/>
    </row>
    <row r="12" spans="1:104" x14ac:dyDescent="0.2">
      <c r="A12" s="198"/>
      <c r="B12" s="200"/>
      <c r="C12" s="201" t="s">
        <v>91</v>
      </c>
      <c r="D12" s="202"/>
      <c r="E12" s="203">
        <v>0.72899999999999998</v>
      </c>
      <c r="F12" s="204"/>
      <c r="G12" s="205"/>
      <c r="M12" s="199" t="s">
        <v>91</v>
      </c>
      <c r="O12" s="191"/>
    </row>
    <row r="13" spans="1:104" x14ac:dyDescent="0.2">
      <c r="A13" s="198"/>
      <c r="B13" s="200"/>
      <c r="C13" s="201" t="s">
        <v>92</v>
      </c>
      <c r="D13" s="202"/>
      <c r="E13" s="203">
        <v>0.67500000000000004</v>
      </c>
      <c r="F13" s="204"/>
      <c r="G13" s="205"/>
      <c r="M13" s="199" t="s">
        <v>92</v>
      </c>
      <c r="O13" s="191"/>
    </row>
    <row r="14" spans="1:104" x14ac:dyDescent="0.2">
      <c r="A14" s="192">
        <v>2</v>
      </c>
      <c r="B14" s="193" t="s">
        <v>93</v>
      </c>
      <c r="C14" s="194" t="s">
        <v>94</v>
      </c>
      <c r="D14" s="195" t="s">
        <v>87</v>
      </c>
      <c r="E14" s="196">
        <v>8.0864999999999991</v>
      </c>
      <c r="F14" s="196"/>
      <c r="G14" s="197">
        <f>E14*F14</f>
        <v>0</v>
      </c>
      <c r="O14" s="191">
        <v>2</v>
      </c>
      <c r="AA14" s="163">
        <v>1</v>
      </c>
      <c r="AB14" s="163">
        <v>1</v>
      </c>
      <c r="AC14" s="163">
        <v>1</v>
      </c>
      <c r="AZ14" s="163">
        <v>1</v>
      </c>
      <c r="BA14" s="163">
        <f>IF(AZ14=1,G14,0)</f>
        <v>0</v>
      </c>
      <c r="BB14" s="163">
        <f>IF(AZ14=2,G14,0)</f>
        <v>0</v>
      </c>
      <c r="BC14" s="163">
        <f>IF(AZ14=3,G14,0)</f>
        <v>0</v>
      </c>
      <c r="BD14" s="163">
        <f>IF(AZ14=4,G14,0)</f>
        <v>0</v>
      </c>
      <c r="BE14" s="163">
        <f>IF(AZ14=5,G14,0)</f>
        <v>0</v>
      </c>
      <c r="CA14" s="191">
        <v>1</v>
      </c>
      <c r="CB14" s="191">
        <v>1</v>
      </c>
      <c r="CZ14" s="163">
        <v>0</v>
      </c>
    </row>
    <row r="15" spans="1:104" x14ac:dyDescent="0.2">
      <c r="A15" s="198"/>
      <c r="B15" s="200"/>
      <c r="C15" s="201" t="s">
        <v>95</v>
      </c>
      <c r="D15" s="202"/>
      <c r="E15" s="203">
        <v>0</v>
      </c>
      <c r="F15" s="204"/>
      <c r="G15" s="205"/>
      <c r="M15" s="199" t="s">
        <v>95</v>
      </c>
      <c r="O15" s="191"/>
    </row>
    <row r="16" spans="1:104" x14ac:dyDescent="0.2">
      <c r="A16" s="198"/>
      <c r="B16" s="200"/>
      <c r="C16" s="201" t="s">
        <v>96</v>
      </c>
      <c r="D16" s="202"/>
      <c r="E16" s="203">
        <v>0</v>
      </c>
      <c r="F16" s="204"/>
      <c r="G16" s="205"/>
      <c r="M16" s="199" t="s">
        <v>96</v>
      </c>
      <c r="O16" s="191"/>
    </row>
    <row r="17" spans="1:104" x14ac:dyDescent="0.2">
      <c r="A17" s="198"/>
      <c r="B17" s="200"/>
      <c r="C17" s="201" t="s">
        <v>89</v>
      </c>
      <c r="D17" s="202"/>
      <c r="E17" s="203">
        <v>0</v>
      </c>
      <c r="F17" s="204"/>
      <c r="G17" s="205"/>
      <c r="M17" s="199" t="s">
        <v>89</v>
      </c>
      <c r="O17" s="191"/>
    </row>
    <row r="18" spans="1:104" x14ac:dyDescent="0.2">
      <c r="A18" s="198"/>
      <c r="B18" s="200"/>
      <c r="C18" s="201" t="s">
        <v>90</v>
      </c>
      <c r="D18" s="202"/>
      <c r="E18" s="203">
        <v>6.6825000000000001</v>
      </c>
      <c r="F18" s="204"/>
      <c r="G18" s="205"/>
      <c r="M18" s="199" t="s">
        <v>90</v>
      </c>
      <c r="O18" s="191"/>
    </row>
    <row r="19" spans="1:104" x14ac:dyDescent="0.2">
      <c r="A19" s="198"/>
      <c r="B19" s="200"/>
      <c r="C19" s="201" t="s">
        <v>91</v>
      </c>
      <c r="D19" s="202"/>
      <c r="E19" s="203">
        <v>0.72899999999999998</v>
      </c>
      <c r="F19" s="204"/>
      <c r="G19" s="205"/>
      <c r="M19" s="199" t="s">
        <v>91</v>
      </c>
      <c r="O19" s="191"/>
    </row>
    <row r="20" spans="1:104" x14ac:dyDescent="0.2">
      <c r="A20" s="198"/>
      <c r="B20" s="200"/>
      <c r="C20" s="201" t="s">
        <v>92</v>
      </c>
      <c r="D20" s="202"/>
      <c r="E20" s="203">
        <v>0.67500000000000004</v>
      </c>
      <c r="F20" s="204"/>
      <c r="G20" s="205"/>
      <c r="M20" s="199" t="s">
        <v>92</v>
      </c>
      <c r="O20" s="191"/>
    </row>
    <row r="21" spans="1:104" x14ac:dyDescent="0.2">
      <c r="A21" s="192">
        <v>3</v>
      </c>
      <c r="B21" s="193" t="s">
        <v>97</v>
      </c>
      <c r="C21" s="194" t="s">
        <v>98</v>
      </c>
      <c r="D21" s="195" t="s">
        <v>87</v>
      </c>
      <c r="E21" s="196">
        <v>8.0864999999999991</v>
      </c>
      <c r="F21" s="196">
        <v>0</v>
      </c>
      <c r="G21" s="197">
        <f>E21*F21</f>
        <v>0</v>
      </c>
      <c r="O21" s="191">
        <v>2</v>
      </c>
      <c r="AA21" s="163">
        <v>1</v>
      </c>
      <c r="AB21" s="163">
        <v>1</v>
      </c>
      <c r="AC21" s="163">
        <v>1</v>
      </c>
      <c r="AZ21" s="163">
        <v>1</v>
      </c>
      <c r="BA21" s="163">
        <f>IF(AZ21=1,G21,0)</f>
        <v>0</v>
      </c>
      <c r="BB21" s="163">
        <f>IF(AZ21=2,G21,0)</f>
        <v>0</v>
      </c>
      <c r="BC21" s="163">
        <f>IF(AZ21=3,G21,0)</f>
        <v>0</v>
      </c>
      <c r="BD21" s="163">
        <f>IF(AZ21=4,G21,0)</f>
        <v>0</v>
      </c>
      <c r="BE21" s="163">
        <f>IF(AZ21=5,G21,0)</f>
        <v>0</v>
      </c>
      <c r="CA21" s="191">
        <v>1</v>
      </c>
      <c r="CB21" s="191">
        <v>1</v>
      </c>
      <c r="CZ21" s="163">
        <v>0</v>
      </c>
    </row>
    <row r="22" spans="1:104" x14ac:dyDescent="0.2">
      <c r="A22" s="198"/>
      <c r="B22" s="200"/>
      <c r="C22" s="201" t="s">
        <v>99</v>
      </c>
      <c r="D22" s="202"/>
      <c r="E22" s="203">
        <v>0</v>
      </c>
      <c r="F22" s="204"/>
      <c r="G22" s="205"/>
      <c r="M22" s="199" t="s">
        <v>99</v>
      </c>
      <c r="O22" s="191"/>
    </row>
    <row r="23" spans="1:104" x14ac:dyDescent="0.2">
      <c r="A23" s="198"/>
      <c r="B23" s="200"/>
      <c r="C23" s="201" t="s">
        <v>96</v>
      </c>
      <c r="D23" s="202"/>
      <c r="E23" s="203">
        <v>0</v>
      </c>
      <c r="F23" s="204"/>
      <c r="G23" s="205"/>
      <c r="M23" s="199" t="s">
        <v>96</v>
      </c>
      <c r="O23" s="191"/>
    </row>
    <row r="24" spans="1:104" x14ac:dyDescent="0.2">
      <c r="A24" s="198"/>
      <c r="B24" s="200"/>
      <c r="C24" s="201" t="s">
        <v>89</v>
      </c>
      <c r="D24" s="202"/>
      <c r="E24" s="203">
        <v>0</v>
      </c>
      <c r="F24" s="204"/>
      <c r="G24" s="205"/>
      <c r="M24" s="199" t="s">
        <v>89</v>
      </c>
      <c r="O24" s="191"/>
    </row>
    <row r="25" spans="1:104" x14ac:dyDescent="0.2">
      <c r="A25" s="198"/>
      <c r="B25" s="200"/>
      <c r="C25" s="201" t="s">
        <v>90</v>
      </c>
      <c r="D25" s="202"/>
      <c r="E25" s="203">
        <v>6.6825000000000001</v>
      </c>
      <c r="F25" s="204"/>
      <c r="G25" s="205"/>
      <c r="M25" s="199" t="s">
        <v>90</v>
      </c>
      <c r="O25" s="191"/>
    </row>
    <row r="26" spans="1:104" x14ac:dyDescent="0.2">
      <c r="A26" s="198"/>
      <c r="B26" s="200"/>
      <c r="C26" s="201" t="s">
        <v>91</v>
      </c>
      <c r="D26" s="202"/>
      <c r="E26" s="203">
        <v>0.72899999999999998</v>
      </c>
      <c r="F26" s="204"/>
      <c r="G26" s="205"/>
      <c r="M26" s="199" t="s">
        <v>91</v>
      </c>
      <c r="O26" s="191"/>
    </row>
    <row r="27" spans="1:104" x14ac:dyDescent="0.2">
      <c r="A27" s="198"/>
      <c r="B27" s="200"/>
      <c r="C27" s="201" t="s">
        <v>92</v>
      </c>
      <c r="D27" s="202"/>
      <c r="E27" s="203">
        <v>0.67500000000000004</v>
      </c>
      <c r="F27" s="204"/>
      <c r="G27" s="205"/>
      <c r="M27" s="199" t="s">
        <v>92</v>
      </c>
      <c r="O27" s="191"/>
    </row>
    <row r="28" spans="1:104" x14ac:dyDescent="0.2">
      <c r="A28" s="206"/>
      <c r="B28" s="207" t="s">
        <v>76</v>
      </c>
      <c r="C28" s="208" t="str">
        <f>CONCATENATE(B7," ",C7)</f>
        <v>1 Zemní práce</v>
      </c>
      <c r="D28" s="209"/>
      <c r="E28" s="210"/>
      <c r="F28" s="211"/>
      <c r="G28" s="212">
        <f>SUM(G7:G27)</f>
        <v>0</v>
      </c>
      <c r="O28" s="191">
        <v>4</v>
      </c>
      <c r="BA28" s="213">
        <f>SUM(BA7:BA27)</f>
        <v>0</v>
      </c>
      <c r="BB28" s="213">
        <f>SUM(BB7:BB27)</f>
        <v>0</v>
      </c>
      <c r="BC28" s="213">
        <f>SUM(BC7:BC27)</f>
        <v>0</v>
      </c>
      <c r="BD28" s="213">
        <f>SUM(BD7:BD27)</f>
        <v>0</v>
      </c>
      <c r="BE28" s="213">
        <f>SUM(BE7:BE27)</f>
        <v>0</v>
      </c>
    </row>
    <row r="29" spans="1:104" x14ac:dyDescent="0.2">
      <c r="A29" s="184" t="s">
        <v>72</v>
      </c>
      <c r="B29" s="185" t="s">
        <v>100</v>
      </c>
      <c r="C29" s="186" t="s">
        <v>101</v>
      </c>
      <c r="D29" s="187"/>
      <c r="E29" s="188"/>
      <c r="F29" s="188"/>
      <c r="G29" s="189"/>
      <c r="H29" s="190"/>
      <c r="I29" s="190"/>
      <c r="O29" s="191">
        <v>1</v>
      </c>
    </row>
    <row r="30" spans="1:104" x14ac:dyDescent="0.2">
      <c r="A30" s="192">
        <v>4</v>
      </c>
      <c r="B30" s="193" t="s">
        <v>102</v>
      </c>
      <c r="C30" s="194" t="s">
        <v>103</v>
      </c>
      <c r="D30" s="195" t="s">
        <v>87</v>
      </c>
      <c r="E30" s="196">
        <v>8.0864999999999991</v>
      </c>
      <c r="F30" s="196">
        <v>0</v>
      </c>
      <c r="G30" s="197">
        <f>E30*F30</f>
        <v>0</v>
      </c>
      <c r="O30" s="191">
        <v>2</v>
      </c>
      <c r="AA30" s="163">
        <v>1</v>
      </c>
      <c r="AB30" s="163">
        <v>1</v>
      </c>
      <c r="AC30" s="163">
        <v>1</v>
      </c>
      <c r="AZ30" s="163">
        <v>1</v>
      </c>
      <c r="BA30" s="163">
        <f>IF(AZ30=1,G30,0)</f>
        <v>0</v>
      </c>
      <c r="BB30" s="163">
        <f>IF(AZ30=2,G30,0)</f>
        <v>0</v>
      </c>
      <c r="BC30" s="163">
        <f>IF(AZ30=3,G30,0)</f>
        <v>0</v>
      </c>
      <c r="BD30" s="163">
        <f>IF(AZ30=4,G30,0)</f>
        <v>0</v>
      </c>
      <c r="BE30" s="163">
        <f>IF(AZ30=5,G30,0)</f>
        <v>0</v>
      </c>
      <c r="CA30" s="191">
        <v>1</v>
      </c>
      <c r="CB30" s="191">
        <v>1</v>
      </c>
      <c r="CZ30" s="163">
        <v>2.5249999999999999</v>
      </c>
    </row>
    <row r="31" spans="1:104" x14ac:dyDescent="0.2">
      <c r="A31" s="198"/>
      <c r="B31" s="200"/>
      <c r="C31" s="201" t="s">
        <v>88</v>
      </c>
      <c r="D31" s="202"/>
      <c r="E31" s="203">
        <v>0</v>
      </c>
      <c r="F31" s="204"/>
      <c r="G31" s="205"/>
      <c r="M31" s="199" t="s">
        <v>88</v>
      </c>
      <c r="O31" s="191"/>
    </row>
    <row r="32" spans="1:104" x14ac:dyDescent="0.2">
      <c r="A32" s="198"/>
      <c r="B32" s="200"/>
      <c r="C32" s="201" t="s">
        <v>104</v>
      </c>
      <c r="D32" s="202"/>
      <c r="E32" s="203">
        <v>0</v>
      </c>
      <c r="F32" s="204"/>
      <c r="G32" s="205"/>
      <c r="M32" s="199" t="s">
        <v>104</v>
      </c>
      <c r="O32" s="191"/>
    </row>
    <row r="33" spans="1:104" x14ac:dyDescent="0.2">
      <c r="A33" s="198"/>
      <c r="B33" s="200"/>
      <c r="C33" s="201" t="s">
        <v>90</v>
      </c>
      <c r="D33" s="202"/>
      <c r="E33" s="203">
        <v>6.6825000000000001</v>
      </c>
      <c r="F33" s="204"/>
      <c r="G33" s="205"/>
      <c r="M33" s="199" t="s">
        <v>90</v>
      </c>
      <c r="O33" s="191"/>
    </row>
    <row r="34" spans="1:104" x14ac:dyDescent="0.2">
      <c r="A34" s="198"/>
      <c r="B34" s="200"/>
      <c r="C34" s="201" t="s">
        <v>91</v>
      </c>
      <c r="D34" s="202"/>
      <c r="E34" s="203">
        <v>0.72899999999999998</v>
      </c>
      <c r="F34" s="204"/>
      <c r="G34" s="205"/>
      <c r="M34" s="199" t="s">
        <v>91</v>
      </c>
      <c r="O34" s="191"/>
    </row>
    <row r="35" spans="1:104" x14ac:dyDescent="0.2">
      <c r="A35" s="198"/>
      <c r="B35" s="200"/>
      <c r="C35" s="201" t="s">
        <v>92</v>
      </c>
      <c r="D35" s="202"/>
      <c r="E35" s="203">
        <v>0.67500000000000004</v>
      </c>
      <c r="F35" s="204"/>
      <c r="G35" s="205"/>
      <c r="M35" s="199" t="s">
        <v>92</v>
      </c>
      <c r="O35" s="191"/>
    </row>
    <row r="36" spans="1:104" x14ac:dyDescent="0.2">
      <c r="A36" s="206"/>
      <c r="B36" s="207" t="s">
        <v>76</v>
      </c>
      <c r="C36" s="208" t="str">
        <f>CONCATENATE(B29," ",C29)</f>
        <v>27 Základy</v>
      </c>
      <c r="D36" s="209"/>
      <c r="E36" s="210"/>
      <c r="F36" s="211"/>
      <c r="G36" s="212">
        <f>SUM(G29:G35)</f>
        <v>0</v>
      </c>
      <c r="O36" s="191">
        <v>4</v>
      </c>
      <c r="BA36" s="213">
        <f>SUM(BA29:BA35)</f>
        <v>0</v>
      </c>
      <c r="BB36" s="213">
        <f>SUM(BB29:BB35)</f>
        <v>0</v>
      </c>
      <c r="BC36" s="213">
        <f>SUM(BC29:BC35)</f>
        <v>0</v>
      </c>
      <c r="BD36" s="213">
        <f>SUM(BD29:BD35)</f>
        <v>0</v>
      </c>
      <c r="BE36" s="213">
        <f>SUM(BE29:BE35)</f>
        <v>0</v>
      </c>
    </row>
    <row r="37" spans="1:104" x14ac:dyDescent="0.2">
      <c r="A37" s="184" t="s">
        <v>72</v>
      </c>
      <c r="B37" s="185" t="s">
        <v>105</v>
      </c>
      <c r="C37" s="186" t="s">
        <v>106</v>
      </c>
      <c r="D37" s="187"/>
      <c r="E37" s="188"/>
      <c r="F37" s="188"/>
      <c r="G37" s="189"/>
      <c r="H37" s="190"/>
      <c r="I37" s="190"/>
      <c r="O37" s="191">
        <v>1</v>
      </c>
    </row>
    <row r="38" spans="1:104" x14ac:dyDescent="0.2">
      <c r="A38" s="192">
        <v>5</v>
      </c>
      <c r="B38" s="193" t="s">
        <v>107</v>
      </c>
      <c r="C38" s="194" t="s">
        <v>108</v>
      </c>
      <c r="D38" s="195" t="s">
        <v>87</v>
      </c>
      <c r="E38" s="196">
        <v>28.943000000000001</v>
      </c>
      <c r="F38" s="196">
        <v>0</v>
      </c>
      <c r="G38" s="197">
        <f>E38*F38</f>
        <v>0</v>
      </c>
      <c r="O38" s="191">
        <v>2</v>
      </c>
      <c r="AA38" s="163">
        <v>1</v>
      </c>
      <c r="AB38" s="163">
        <v>1</v>
      </c>
      <c r="AC38" s="163">
        <v>1</v>
      </c>
      <c r="AZ38" s="163">
        <v>1</v>
      </c>
      <c r="BA38" s="163">
        <f>IF(AZ38=1,G38,0)</f>
        <v>0</v>
      </c>
      <c r="BB38" s="163">
        <f>IF(AZ38=2,G38,0)</f>
        <v>0</v>
      </c>
      <c r="BC38" s="163">
        <f>IF(AZ38=3,G38,0)</f>
        <v>0</v>
      </c>
      <c r="BD38" s="163">
        <f>IF(AZ38=4,G38,0)</f>
        <v>0</v>
      </c>
      <c r="BE38" s="163">
        <f>IF(AZ38=5,G38,0)</f>
        <v>0</v>
      </c>
      <c r="CA38" s="191">
        <v>1</v>
      </c>
      <c r="CB38" s="191">
        <v>1</v>
      </c>
      <c r="CZ38" s="163">
        <v>0</v>
      </c>
    </row>
    <row r="39" spans="1:104" x14ac:dyDescent="0.2">
      <c r="A39" s="198"/>
      <c r="B39" s="200"/>
      <c r="C39" s="201" t="s">
        <v>109</v>
      </c>
      <c r="D39" s="202"/>
      <c r="E39" s="203">
        <v>0</v>
      </c>
      <c r="F39" s="204"/>
      <c r="G39" s="205"/>
      <c r="M39" s="199" t="s">
        <v>109</v>
      </c>
      <c r="O39" s="191"/>
    </row>
    <row r="40" spans="1:104" x14ac:dyDescent="0.2">
      <c r="A40" s="198"/>
      <c r="B40" s="200"/>
      <c r="C40" s="201" t="s">
        <v>110</v>
      </c>
      <c r="D40" s="202"/>
      <c r="E40" s="203">
        <v>0</v>
      </c>
      <c r="F40" s="204"/>
      <c r="G40" s="205"/>
      <c r="M40" s="199" t="s">
        <v>110</v>
      </c>
      <c r="O40" s="191"/>
    </row>
    <row r="41" spans="1:104" x14ac:dyDescent="0.2">
      <c r="A41" s="198"/>
      <c r="B41" s="200"/>
      <c r="C41" s="201" t="s">
        <v>111</v>
      </c>
      <c r="D41" s="202"/>
      <c r="E41" s="203">
        <v>0</v>
      </c>
      <c r="F41" s="204"/>
      <c r="G41" s="205"/>
      <c r="M41" s="199" t="s">
        <v>111</v>
      </c>
      <c r="O41" s="191"/>
    </row>
    <row r="42" spans="1:104" x14ac:dyDescent="0.2">
      <c r="A42" s="198"/>
      <c r="B42" s="200"/>
      <c r="C42" s="201" t="s">
        <v>112</v>
      </c>
      <c r="D42" s="202"/>
      <c r="E42" s="203">
        <v>30.343499999999999</v>
      </c>
      <c r="F42" s="204"/>
      <c r="G42" s="205"/>
      <c r="M42" s="199" t="s">
        <v>112</v>
      </c>
      <c r="O42" s="191"/>
    </row>
    <row r="43" spans="1:104" x14ac:dyDescent="0.2">
      <c r="A43" s="198"/>
      <c r="B43" s="200"/>
      <c r="C43" s="201" t="s">
        <v>113</v>
      </c>
      <c r="D43" s="202"/>
      <c r="E43" s="203">
        <v>1.2555000000000001</v>
      </c>
      <c r="F43" s="204"/>
      <c r="G43" s="205"/>
      <c r="M43" s="199" t="s">
        <v>113</v>
      </c>
      <c r="O43" s="191"/>
    </row>
    <row r="44" spans="1:104" x14ac:dyDescent="0.2">
      <c r="A44" s="198"/>
      <c r="B44" s="200"/>
      <c r="C44" s="201" t="s">
        <v>114</v>
      </c>
      <c r="D44" s="202"/>
      <c r="E44" s="203">
        <v>0</v>
      </c>
      <c r="F44" s="204"/>
      <c r="G44" s="205"/>
      <c r="M44" s="199" t="s">
        <v>114</v>
      </c>
      <c r="O44" s="191"/>
    </row>
    <row r="45" spans="1:104" x14ac:dyDescent="0.2">
      <c r="A45" s="198"/>
      <c r="B45" s="200"/>
      <c r="C45" s="201" t="s">
        <v>115</v>
      </c>
      <c r="D45" s="202"/>
      <c r="E45" s="203">
        <v>-1.08</v>
      </c>
      <c r="F45" s="204"/>
      <c r="G45" s="205"/>
      <c r="M45" s="199" t="s">
        <v>115</v>
      </c>
      <c r="O45" s="191"/>
    </row>
    <row r="46" spans="1:104" x14ac:dyDescent="0.2">
      <c r="A46" s="198"/>
      <c r="B46" s="200"/>
      <c r="C46" s="201" t="s">
        <v>116</v>
      </c>
      <c r="D46" s="202"/>
      <c r="E46" s="203">
        <v>-1.5760000000000001</v>
      </c>
      <c r="F46" s="204"/>
      <c r="G46" s="205"/>
      <c r="M46" s="199" t="s">
        <v>116</v>
      </c>
      <c r="O46" s="191"/>
    </row>
    <row r="47" spans="1:104" ht="22.5" x14ac:dyDescent="0.2">
      <c r="A47" s="192">
        <v>6</v>
      </c>
      <c r="B47" s="193" t="s">
        <v>117</v>
      </c>
      <c r="C47" s="194" t="s">
        <v>118</v>
      </c>
      <c r="D47" s="195" t="s">
        <v>87</v>
      </c>
      <c r="E47" s="196">
        <v>28.943000000000001</v>
      </c>
      <c r="F47" s="196">
        <v>0</v>
      </c>
      <c r="G47" s="197">
        <f>E47*F47</f>
        <v>0</v>
      </c>
      <c r="O47" s="191">
        <v>2</v>
      </c>
      <c r="AA47" s="163">
        <v>1</v>
      </c>
      <c r="AB47" s="163">
        <v>1</v>
      </c>
      <c r="AC47" s="163">
        <v>1</v>
      </c>
      <c r="AZ47" s="163">
        <v>1</v>
      </c>
      <c r="BA47" s="163">
        <f>IF(AZ47=1,G47,0)</f>
        <v>0</v>
      </c>
      <c r="BB47" s="163">
        <f>IF(AZ47=2,G47,0)</f>
        <v>0</v>
      </c>
      <c r="BC47" s="163">
        <f>IF(AZ47=3,G47,0)</f>
        <v>0</v>
      </c>
      <c r="BD47" s="163">
        <f>IF(AZ47=4,G47,0)</f>
        <v>0</v>
      </c>
      <c r="BE47" s="163">
        <f>IF(AZ47=5,G47,0)</f>
        <v>0</v>
      </c>
      <c r="CA47" s="191">
        <v>1</v>
      </c>
      <c r="CB47" s="191">
        <v>1</v>
      </c>
      <c r="CZ47" s="163">
        <v>1.4887699999999999</v>
      </c>
    </row>
    <row r="48" spans="1:104" x14ac:dyDescent="0.2">
      <c r="A48" s="198"/>
      <c r="B48" s="200"/>
      <c r="C48" s="201" t="s">
        <v>109</v>
      </c>
      <c r="D48" s="202"/>
      <c r="E48" s="203">
        <v>0</v>
      </c>
      <c r="F48" s="204"/>
      <c r="G48" s="205"/>
      <c r="M48" s="199" t="s">
        <v>109</v>
      </c>
      <c r="O48" s="191"/>
    </row>
    <row r="49" spans="1:104" x14ac:dyDescent="0.2">
      <c r="A49" s="198"/>
      <c r="B49" s="200"/>
      <c r="C49" s="201" t="s">
        <v>112</v>
      </c>
      <c r="D49" s="202"/>
      <c r="E49" s="203">
        <v>30.343499999999999</v>
      </c>
      <c r="F49" s="204"/>
      <c r="G49" s="205"/>
      <c r="M49" s="199" t="s">
        <v>112</v>
      </c>
      <c r="O49" s="191"/>
    </row>
    <row r="50" spans="1:104" x14ac:dyDescent="0.2">
      <c r="A50" s="198"/>
      <c r="B50" s="200"/>
      <c r="C50" s="201" t="s">
        <v>113</v>
      </c>
      <c r="D50" s="202"/>
      <c r="E50" s="203">
        <v>1.2555000000000001</v>
      </c>
      <c r="F50" s="204"/>
      <c r="G50" s="205"/>
      <c r="M50" s="199" t="s">
        <v>113</v>
      </c>
      <c r="O50" s="191"/>
    </row>
    <row r="51" spans="1:104" x14ac:dyDescent="0.2">
      <c r="A51" s="198"/>
      <c r="B51" s="200"/>
      <c r="C51" s="201" t="s">
        <v>114</v>
      </c>
      <c r="D51" s="202"/>
      <c r="E51" s="203">
        <v>0</v>
      </c>
      <c r="F51" s="204"/>
      <c r="G51" s="205"/>
      <c r="M51" s="199" t="s">
        <v>114</v>
      </c>
      <c r="O51" s="191"/>
    </row>
    <row r="52" spans="1:104" x14ac:dyDescent="0.2">
      <c r="A52" s="198"/>
      <c r="B52" s="200"/>
      <c r="C52" s="201" t="s">
        <v>115</v>
      </c>
      <c r="D52" s="202"/>
      <c r="E52" s="203">
        <v>-1.08</v>
      </c>
      <c r="F52" s="204"/>
      <c r="G52" s="205"/>
      <c r="M52" s="199" t="s">
        <v>115</v>
      </c>
      <c r="O52" s="191"/>
    </row>
    <row r="53" spans="1:104" x14ac:dyDescent="0.2">
      <c r="A53" s="198"/>
      <c r="B53" s="200"/>
      <c r="C53" s="201" t="s">
        <v>116</v>
      </c>
      <c r="D53" s="202"/>
      <c r="E53" s="203">
        <v>-1.5760000000000001</v>
      </c>
      <c r="F53" s="204"/>
      <c r="G53" s="205"/>
      <c r="M53" s="199" t="s">
        <v>116</v>
      </c>
      <c r="O53" s="191"/>
    </row>
    <row r="54" spans="1:104" ht="22.5" x14ac:dyDescent="0.2">
      <c r="A54" s="192">
        <v>7</v>
      </c>
      <c r="B54" s="193" t="s">
        <v>119</v>
      </c>
      <c r="C54" s="194" t="s">
        <v>120</v>
      </c>
      <c r="D54" s="195" t="s">
        <v>87</v>
      </c>
      <c r="E54" s="196">
        <v>0.2571</v>
      </c>
      <c r="F54" s="196">
        <v>0</v>
      </c>
      <c r="G54" s="197">
        <f>E54*F54</f>
        <v>0</v>
      </c>
      <c r="O54" s="191">
        <v>2</v>
      </c>
      <c r="AA54" s="163">
        <v>1</v>
      </c>
      <c r="AB54" s="163">
        <v>1</v>
      </c>
      <c r="AC54" s="163">
        <v>1</v>
      </c>
      <c r="AZ54" s="163">
        <v>1</v>
      </c>
      <c r="BA54" s="163">
        <f>IF(AZ54=1,G54,0)</f>
        <v>0</v>
      </c>
      <c r="BB54" s="163">
        <f>IF(AZ54=2,G54,0)</f>
        <v>0</v>
      </c>
      <c r="BC54" s="163">
        <f>IF(AZ54=3,G54,0)</f>
        <v>0</v>
      </c>
      <c r="BD54" s="163">
        <f>IF(AZ54=4,G54,0)</f>
        <v>0</v>
      </c>
      <c r="BE54" s="163">
        <f>IF(AZ54=5,G54,0)</f>
        <v>0</v>
      </c>
      <c r="CA54" s="191">
        <v>1</v>
      </c>
      <c r="CB54" s="191">
        <v>1</v>
      </c>
      <c r="CZ54" s="163">
        <v>1.6823999999999999</v>
      </c>
    </row>
    <row r="55" spans="1:104" x14ac:dyDescent="0.2">
      <c r="A55" s="198"/>
      <c r="B55" s="200"/>
      <c r="C55" s="201" t="s">
        <v>121</v>
      </c>
      <c r="D55" s="202"/>
      <c r="E55" s="203">
        <v>0</v>
      </c>
      <c r="F55" s="204"/>
      <c r="G55" s="205"/>
      <c r="M55" s="199" t="s">
        <v>121</v>
      </c>
      <c r="O55" s="191"/>
    </row>
    <row r="56" spans="1:104" x14ac:dyDescent="0.2">
      <c r="A56" s="198"/>
      <c r="B56" s="200"/>
      <c r="C56" s="201" t="s">
        <v>122</v>
      </c>
      <c r="D56" s="202"/>
      <c r="E56" s="203">
        <v>0</v>
      </c>
      <c r="F56" s="204"/>
      <c r="G56" s="205"/>
      <c r="M56" s="199" t="s">
        <v>122</v>
      </c>
      <c r="O56" s="191"/>
    </row>
    <row r="57" spans="1:104" x14ac:dyDescent="0.2">
      <c r="A57" s="198"/>
      <c r="B57" s="200"/>
      <c r="C57" s="201" t="s">
        <v>123</v>
      </c>
      <c r="D57" s="202"/>
      <c r="E57" s="203">
        <v>0</v>
      </c>
      <c r="F57" s="204"/>
      <c r="G57" s="205"/>
      <c r="M57" s="199" t="s">
        <v>123</v>
      </c>
      <c r="O57" s="191"/>
    </row>
    <row r="58" spans="1:104" x14ac:dyDescent="0.2">
      <c r="A58" s="198"/>
      <c r="B58" s="200"/>
      <c r="C58" s="201" t="s">
        <v>124</v>
      </c>
      <c r="D58" s="202"/>
      <c r="E58" s="203">
        <v>5.8500000000000003E-2</v>
      </c>
      <c r="F58" s="204"/>
      <c r="G58" s="205"/>
      <c r="M58" s="199" t="s">
        <v>124</v>
      </c>
      <c r="O58" s="191"/>
    </row>
    <row r="59" spans="1:104" x14ac:dyDescent="0.2">
      <c r="A59" s="198"/>
      <c r="B59" s="200"/>
      <c r="C59" s="201" t="s">
        <v>125</v>
      </c>
      <c r="D59" s="202"/>
      <c r="E59" s="203">
        <v>0</v>
      </c>
      <c r="F59" s="204"/>
      <c r="G59" s="205"/>
      <c r="M59" s="199" t="s">
        <v>125</v>
      </c>
      <c r="O59" s="191"/>
    </row>
    <row r="60" spans="1:104" x14ac:dyDescent="0.2">
      <c r="A60" s="198"/>
      <c r="B60" s="200"/>
      <c r="C60" s="201" t="s">
        <v>126</v>
      </c>
      <c r="D60" s="202"/>
      <c r="E60" s="203">
        <v>0.1183</v>
      </c>
      <c r="F60" s="204"/>
      <c r="G60" s="205"/>
      <c r="M60" s="199" t="s">
        <v>126</v>
      </c>
      <c r="O60" s="191"/>
    </row>
    <row r="61" spans="1:104" x14ac:dyDescent="0.2">
      <c r="A61" s="198"/>
      <c r="B61" s="200"/>
      <c r="C61" s="201" t="s">
        <v>127</v>
      </c>
      <c r="D61" s="202"/>
      <c r="E61" s="203">
        <v>8.0299999999999996E-2</v>
      </c>
      <c r="F61" s="204"/>
      <c r="G61" s="205"/>
      <c r="M61" s="199" t="s">
        <v>127</v>
      </c>
      <c r="O61" s="191"/>
    </row>
    <row r="62" spans="1:104" x14ac:dyDescent="0.2">
      <c r="A62" s="198"/>
      <c r="B62" s="200"/>
      <c r="C62" s="201" t="s">
        <v>128</v>
      </c>
      <c r="D62" s="202"/>
      <c r="E62" s="203">
        <v>0</v>
      </c>
      <c r="F62" s="204"/>
      <c r="G62" s="205"/>
      <c r="M62" s="199" t="s">
        <v>128</v>
      </c>
      <c r="O62" s="191"/>
    </row>
    <row r="63" spans="1:104" ht="22.5" x14ac:dyDescent="0.2">
      <c r="A63" s="192">
        <v>8</v>
      </c>
      <c r="B63" s="193" t="s">
        <v>129</v>
      </c>
      <c r="C63" s="194" t="s">
        <v>130</v>
      </c>
      <c r="D63" s="195" t="s">
        <v>87</v>
      </c>
      <c r="E63" s="196">
        <v>2.0489999999999999</v>
      </c>
      <c r="F63" s="196">
        <v>0</v>
      </c>
      <c r="G63" s="197">
        <f>E63*F63</f>
        <v>0</v>
      </c>
      <c r="O63" s="191">
        <v>2</v>
      </c>
      <c r="AA63" s="163">
        <v>1</v>
      </c>
      <c r="AB63" s="163">
        <v>1</v>
      </c>
      <c r="AC63" s="163">
        <v>1</v>
      </c>
      <c r="AZ63" s="163">
        <v>1</v>
      </c>
      <c r="BA63" s="163">
        <f>IF(AZ63=1,G63,0)</f>
        <v>0</v>
      </c>
      <c r="BB63" s="163">
        <f>IF(AZ63=2,G63,0)</f>
        <v>0</v>
      </c>
      <c r="BC63" s="163">
        <f>IF(AZ63=3,G63,0)</f>
        <v>0</v>
      </c>
      <c r="BD63" s="163">
        <f>IF(AZ63=4,G63,0)</f>
        <v>0</v>
      </c>
      <c r="BE63" s="163">
        <f>IF(AZ63=5,G63,0)</f>
        <v>0</v>
      </c>
      <c r="CA63" s="191">
        <v>1</v>
      </c>
      <c r="CB63" s="191">
        <v>1</v>
      </c>
      <c r="CZ63" s="163">
        <v>1.6854</v>
      </c>
    </row>
    <row r="64" spans="1:104" x14ac:dyDescent="0.2">
      <c r="A64" s="198"/>
      <c r="B64" s="200"/>
      <c r="C64" s="201" t="s">
        <v>131</v>
      </c>
      <c r="D64" s="202"/>
      <c r="E64" s="203">
        <v>2.0489999999999999</v>
      </c>
      <c r="F64" s="204"/>
      <c r="G64" s="205"/>
      <c r="M64" s="199" t="s">
        <v>131</v>
      </c>
      <c r="O64" s="191"/>
    </row>
    <row r="65" spans="1:104" ht="22.5" x14ac:dyDescent="0.2">
      <c r="A65" s="192">
        <v>9</v>
      </c>
      <c r="B65" s="193" t="s">
        <v>132</v>
      </c>
      <c r="C65" s="194" t="s">
        <v>133</v>
      </c>
      <c r="D65" s="195" t="s">
        <v>134</v>
      </c>
      <c r="E65" s="196">
        <v>0.39290000000000003</v>
      </c>
      <c r="F65" s="196">
        <v>0</v>
      </c>
      <c r="G65" s="197">
        <f>E65*F65</f>
        <v>0</v>
      </c>
      <c r="O65" s="191">
        <v>2</v>
      </c>
      <c r="AA65" s="163">
        <v>1</v>
      </c>
      <c r="AB65" s="163">
        <v>0</v>
      </c>
      <c r="AC65" s="163">
        <v>0</v>
      </c>
      <c r="AZ65" s="163">
        <v>1</v>
      </c>
      <c r="BA65" s="163">
        <f>IF(AZ65=1,G65,0)</f>
        <v>0</v>
      </c>
      <c r="BB65" s="163">
        <f>IF(AZ65=2,G65,0)</f>
        <v>0</v>
      </c>
      <c r="BC65" s="163">
        <f>IF(AZ65=3,G65,0)</f>
        <v>0</v>
      </c>
      <c r="BD65" s="163">
        <f>IF(AZ65=4,G65,0)</f>
        <v>0</v>
      </c>
      <c r="BE65" s="163">
        <f>IF(AZ65=5,G65,0)</f>
        <v>0</v>
      </c>
      <c r="CA65" s="191">
        <v>1</v>
      </c>
      <c r="CB65" s="191">
        <v>0</v>
      </c>
      <c r="CZ65" s="163">
        <v>1.0900000000000001</v>
      </c>
    </row>
    <row r="66" spans="1:104" x14ac:dyDescent="0.2">
      <c r="A66" s="198"/>
      <c r="B66" s="200"/>
      <c r="C66" s="201" t="s">
        <v>121</v>
      </c>
      <c r="D66" s="202"/>
      <c r="E66" s="203">
        <v>0</v>
      </c>
      <c r="F66" s="204"/>
      <c r="G66" s="205"/>
      <c r="M66" s="199" t="s">
        <v>121</v>
      </c>
      <c r="O66" s="191"/>
    </row>
    <row r="67" spans="1:104" x14ac:dyDescent="0.2">
      <c r="A67" s="198"/>
      <c r="B67" s="200"/>
      <c r="C67" s="201" t="s">
        <v>122</v>
      </c>
      <c r="D67" s="202"/>
      <c r="E67" s="203">
        <v>0</v>
      </c>
      <c r="F67" s="204"/>
      <c r="G67" s="205"/>
      <c r="M67" s="199" t="s">
        <v>122</v>
      </c>
      <c r="O67" s="191"/>
    </row>
    <row r="68" spans="1:104" x14ac:dyDescent="0.2">
      <c r="A68" s="198"/>
      <c r="B68" s="200"/>
      <c r="C68" s="201" t="s">
        <v>123</v>
      </c>
      <c r="D68" s="202"/>
      <c r="E68" s="203">
        <v>0</v>
      </c>
      <c r="F68" s="204"/>
      <c r="G68" s="205"/>
      <c r="M68" s="199" t="s">
        <v>123</v>
      </c>
      <c r="O68" s="191"/>
    </row>
    <row r="69" spans="1:104" x14ac:dyDescent="0.2">
      <c r="A69" s="198"/>
      <c r="B69" s="200"/>
      <c r="C69" s="201" t="s">
        <v>135</v>
      </c>
      <c r="D69" s="202"/>
      <c r="E69" s="203">
        <v>7.9899999999999999E-2</v>
      </c>
      <c r="F69" s="204"/>
      <c r="G69" s="205"/>
      <c r="M69" s="199" t="s">
        <v>135</v>
      </c>
      <c r="O69" s="191"/>
    </row>
    <row r="70" spans="1:104" x14ac:dyDescent="0.2">
      <c r="A70" s="198"/>
      <c r="B70" s="200"/>
      <c r="C70" s="201" t="s">
        <v>125</v>
      </c>
      <c r="D70" s="202"/>
      <c r="E70" s="203">
        <v>0</v>
      </c>
      <c r="F70" s="204"/>
      <c r="G70" s="205"/>
      <c r="M70" s="199" t="s">
        <v>125</v>
      </c>
      <c r="O70" s="191"/>
    </row>
    <row r="71" spans="1:104" x14ac:dyDescent="0.2">
      <c r="A71" s="198"/>
      <c r="B71" s="200"/>
      <c r="C71" s="201" t="s">
        <v>136</v>
      </c>
      <c r="D71" s="202"/>
      <c r="E71" s="203">
        <v>0.1865</v>
      </c>
      <c r="F71" s="204"/>
      <c r="G71" s="205"/>
      <c r="M71" s="199" t="s">
        <v>136</v>
      </c>
      <c r="O71" s="191"/>
    </row>
    <row r="72" spans="1:104" x14ac:dyDescent="0.2">
      <c r="A72" s="198"/>
      <c r="B72" s="200"/>
      <c r="C72" s="201" t="s">
        <v>137</v>
      </c>
      <c r="D72" s="202"/>
      <c r="E72" s="203">
        <v>0.1265</v>
      </c>
      <c r="F72" s="204"/>
      <c r="G72" s="205"/>
      <c r="M72" s="199" t="s">
        <v>137</v>
      </c>
      <c r="O72" s="191"/>
    </row>
    <row r="73" spans="1:104" x14ac:dyDescent="0.2">
      <c r="A73" s="198"/>
      <c r="B73" s="200"/>
      <c r="C73" s="201" t="s">
        <v>128</v>
      </c>
      <c r="D73" s="202"/>
      <c r="E73" s="203">
        <v>0</v>
      </c>
      <c r="F73" s="204"/>
      <c r="G73" s="205"/>
      <c r="M73" s="199" t="s">
        <v>128</v>
      </c>
      <c r="O73" s="191"/>
    </row>
    <row r="74" spans="1:104" ht="22.5" x14ac:dyDescent="0.2">
      <c r="A74" s="192">
        <v>10</v>
      </c>
      <c r="B74" s="193" t="s">
        <v>138</v>
      </c>
      <c r="C74" s="194" t="s">
        <v>139</v>
      </c>
      <c r="D74" s="195" t="s">
        <v>87</v>
      </c>
      <c r="E74" s="196">
        <v>0.19500000000000001</v>
      </c>
      <c r="F74" s="196">
        <v>0</v>
      </c>
      <c r="G74" s="197">
        <f>E74*F74</f>
        <v>0</v>
      </c>
      <c r="O74" s="191">
        <v>2</v>
      </c>
      <c r="AA74" s="163">
        <v>1</v>
      </c>
      <c r="AB74" s="163">
        <v>1</v>
      </c>
      <c r="AC74" s="163">
        <v>1</v>
      </c>
      <c r="AZ74" s="163">
        <v>1</v>
      </c>
      <c r="BA74" s="163">
        <f>IF(AZ74=1,G74,0)</f>
        <v>0</v>
      </c>
      <c r="BB74" s="163">
        <f>IF(AZ74=2,G74,0)</f>
        <v>0</v>
      </c>
      <c r="BC74" s="163">
        <f>IF(AZ74=3,G74,0)</f>
        <v>0</v>
      </c>
      <c r="BD74" s="163">
        <f>IF(AZ74=4,G74,0)</f>
        <v>0</v>
      </c>
      <c r="BE74" s="163">
        <f>IF(AZ74=5,G74,0)</f>
        <v>0</v>
      </c>
      <c r="CA74" s="191">
        <v>1</v>
      </c>
      <c r="CB74" s="191">
        <v>1</v>
      </c>
      <c r="CZ74" s="163">
        <v>1.6585000000000001</v>
      </c>
    </row>
    <row r="75" spans="1:104" x14ac:dyDescent="0.2">
      <c r="A75" s="198"/>
      <c r="B75" s="200"/>
      <c r="C75" s="201" t="s">
        <v>140</v>
      </c>
      <c r="D75" s="202"/>
      <c r="E75" s="203">
        <v>0</v>
      </c>
      <c r="F75" s="204"/>
      <c r="G75" s="205"/>
      <c r="M75" s="199" t="s">
        <v>140</v>
      </c>
      <c r="O75" s="191"/>
    </row>
    <row r="76" spans="1:104" ht="22.5" x14ac:dyDescent="0.2">
      <c r="A76" s="198"/>
      <c r="B76" s="200"/>
      <c r="C76" s="201" t="s">
        <v>141</v>
      </c>
      <c r="D76" s="202"/>
      <c r="E76" s="203">
        <v>0</v>
      </c>
      <c r="F76" s="204"/>
      <c r="G76" s="205"/>
      <c r="M76" s="199" t="s">
        <v>141</v>
      </c>
      <c r="O76" s="191"/>
    </row>
    <row r="77" spans="1:104" x14ac:dyDescent="0.2">
      <c r="A77" s="198"/>
      <c r="B77" s="200"/>
      <c r="C77" s="201" t="s">
        <v>142</v>
      </c>
      <c r="D77" s="202"/>
      <c r="E77" s="203">
        <v>0.19500000000000001</v>
      </c>
      <c r="F77" s="204"/>
      <c r="G77" s="205"/>
      <c r="M77" s="199" t="s">
        <v>142</v>
      </c>
      <c r="O77" s="191"/>
    </row>
    <row r="78" spans="1:104" ht="22.5" x14ac:dyDescent="0.2">
      <c r="A78" s="192">
        <v>11</v>
      </c>
      <c r="B78" s="193" t="s">
        <v>143</v>
      </c>
      <c r="C78" s="194" t="s">
        <v>144</v>
      </c>
      <c r="D78" s="195" t="s">
        <v>145</v>
      </c>
      <c r="E78" s="196">
        <v>1.4159999999999999</v>
      </c>
      <c r="F78" s="196">
        <v>0</v>
      </c>
      <c r="G78" s="197">
        <f>E78*F78</f>
        <v>0</v>
      </c>
      <c r="O78" s="191">
        <v>2</v>
      </c>
      <c r="AA78" s="163">
        <v>1</v>
      </c>
      <c r="AB78" s="163">
        <v>1</v>
      </c>
      <c r="AC78" s="163">
        <v>1</v>
      </c>
      <c r="AZ78" s="163">
        <v>1</v>
      </c>
      <c r="BA78" s="163">
        <f>IF(AZ78=1,G78,0)</f>
        <v>0</v>
      </c>
      <c r="BB78" s="163">
        <f>IF(AZ78=2,G78,0)</f>
        <v>0</v>
      </c>
      <c r="BC78" s="163">
        <f>IF(AZ78=3,G78,0)</f>
        <v>0</v>
      </c>
      <c r="BD78" s="163">
        <f>IF(AZ78=4,G78,0)</f>
        <v>0</v>
      </c>
      <c r="BE78" s="163">
        <f>IF(AZ78=5,G78,0)</f>
        <v>0</v>
      </c>
      <c r="CA78" s="191">
        <v>1</v>
      </c>
      <c r="CB78" s="191">
        <v>1</v>
      </c>
      <c r="CZ78" s="163">
        <v>0.15679999999999999</v>
      </c>
    </row>
    <row r="79" spans="1:104" x14ac:dyDescent="0.2">
      <c r="A79" s="198"/>
      <c r="B79" s="200"/>
      <c r="C79" s="201" t="s">
        <v>146</v>
      </c>
      <c r="D79" s="202"/>
      <c r="E79" s="203">
        <v>0</v>
      </c>
      <c r="F79" s="204"/>
      <c r="G79" s="205"/>
      <c r="M79" s="199" t="s">
        <v>146</v>
      </c>
      <c r="O79" s="191"/>
    </row>
    <row r="80" spans="1:104" x14ac:dyDescent="0.2">
      <c r="A80" s="198"/>
      <c r="B80" s="200"/>
      <c r="C80" s="201" t="s">
        <v>121</v>
      </c>
      <c r="D80" s="202"/>
      <c r="E80" s="203">
        <v>0</v>
      </c>
      <c r="F80" s="204"/>
      <c r="G80" s="205"/>
      <c r="M80" s="199" t="s">
        <v>121</v>
      </c>
      <c r="O80" s="191"/>
    </row>
    <row r="81" spans="1:104" x14ac:dyDescent="0.2">
      <c r="A81" s="198"/>
      <c r="B81" s="200"/>
      <c r="C81" s="201" t="s">
        <v>122</v>
      </c>
      <c r="D81" s="202"/>
      <c r="E81" s="203">
        <v>0</v>
      </c>
      <c r="F81" s="204"/>
      <c r="G81" s="205"/>
      <c r="M81" s="199" t="s">
        <v>122</v>
      </c>
      <c r="O81" s="191"/>
    </row>
    <row r="82" spans="1:104" x14ac:dyDescent="0.2">
      <c r="A82" s="198"/>
      <c r="B82" s="200"/>
      <c r="C82" s="201" t="s">
        <v>123</v>
      </c>
      <c r="D82" s="202"/>
      <c r="E82" s="203">
        <v>0</v>
      </c>
      <c r="F82" s="204"/>
      <c r="G82" s="205"/>
      <c r="M82" s="199" t="s">
        <v>123</v>
      </c>
      <c r="O82" s="191"/>
    </row>
    <row r="83" spans="1:104" x14ac:dyDescent="0.2">
      <c r="A83" s="198"/>
      <c r="B83" s="200"/>
      <c r="C83" s="201" t="s">
        <v>147</v>
      </c>
      <c r="D83" s="202"/>
      <c r="E83" s="203">
        <v>0.28799999999999998</v>
      </c>
      <c r="F83" s="204"/>
      <c r="G83" s="205"/>
      <c r="M83" s="199" t="s">
        <v>147</v>
      </c>
      <c r="O83" s="191"/>
    </row>
    <row r="84" spans="1:104" x14ac:dyDescent="0.2">
      <c r="A84" s="198"/>
      <c r="B84" s="200"/>
      <c r="C84" s="201" t="s">
        <v>125</v>
      </c>
      <c r="D84" s="202"/>
      <c r="E84" s="203">
        <v>0</v>
      </c>
      <c r="F84" s="204"/>
      <c r="G84" s="205"/>
      <c r="M84" s="199" t="s">
        <v>125</v>
      </c>
      <c r="O84" s="191"/>
    </row>
    <row r="85" spans="1:104" x14ac:dyDescent="0.2">
      <c r="A85" s="198"/>
      <c r="B85" s="200"/>
      <c r="C85" s="201" t="s">
        <v>148</v>
      </c>
      <c r="D85" s="202"/>
      <c r="E85" s="203">
        <v>0.67200000000000004</v>
      </c>
      <c r="F85" s="204"/>
      <c r="G85" s="205"/>
      <c r="M85" s="199" t="s">
        <v>148</v>
      </c>
      <c r="O85" s="191"/>
    </row>
    <row r="86" spans="1:104" x14ac:dyDescent="0.2">
      <c r="A86" s="198"/>
      <c r="B86" s="200"/>
      <c r="C86" s="201" t="s">
        <v>149</v>
      </c>
      <c r="D86" s="202"/>
      <c r="E86" s="203">
        <v>0.45600000000000002</v>
      </c>
      <c r="F86" s="204"/>
      <c r="G86" s="205"/>
      <c r="M86" s="199" t="s">
        <v>149</v>
      </c>
      <c r="O86" s="191"/>
    </row>
    <row r="87" spans="1:104" x14ac:dyDescent="0.2">
      <c r="A87" s="198"/>
      <c r="B87" s="200"/>
      <c r="C87" s="201" t="s">
        <v>128</v>
      </c>
      <c r="D87" s="202"/>
      <c r="E87" s="203">
        <v>0</v>
      </c>
      <c r="F87" s="204"/>
      <c r="G87" s="205"/>
      <c r="M87" s="199" t="s">
        <v>128</v>
      </c>
      <c r="O87" s="191"/>
    </row>
    <row r="88" spans="1:104" x14ac:dyDescent="0.2">
      <c r="A88" s="192">
        <v>12</v>
      </c>
      <c r="B88" s="193" t="s">
        <v>150</v>
      </c>
      <c r="C88" s="194" t="s">
        <v>151</v>
      </c>
      <c r="D88" s="195" t="s">
        <v>152</v>
      </c>
      <c r="E88" s="196">
        <v>3</v>
      </c>
      <c r="F88" s="196">
        <v>0</v>
      </c>
      <c r="G88" s="197">
        <f>E88*F88</f>
        <v>0</v>
      </c>
      <c r="O88" s="191">
        <v>2</v>
      </c>
      <c r="AA88" s="163">
        <v>2</v>
      </c>
      <c r="AB88" s="163">
        <v>1</v>
      </c>
      <c r="AC88" s="163">
        <v>1</v>
      </c>
      <c r="AZ88" s="163">
        <v>1</v>
      </c>
      <c r="BA88" s="163">
        <f>IF(AZ88=1,G88,0)</f>
        <v>0</v>
      </c>
      <c r="BB88" s="163">
        <f>IF(AZ88=2,G88,0)</f>
        <v>0</v>
      </c>
      <c r="BC88" s="163">
        <f>IF(AZ88=3,G88,0)</f>
        <v>0</v>
      </c>
      <c r="BD88" s="163">
        <f>IF(AZ88=4,G88,0)</f>
        <v>0</v>
      </c>
      <c r="BE88" s="163">
        <f>IF(AZ88=5,G88,0)</f>
        <v>0</v>
      </c>
      <c r="CA88" s="191">
        <v>2</v>
      </c>
      <c r="CB88" s="191">
        <v>1</v>
      </c>
      <c r="CZ88" s="163">
        <v>0.14548</v>
      </c>
    </row>
    <row r="89" spans="1:104" x14ac:dyDescent="0.2">
      <c r="A89" s="198"/>
      <c r="B89" s="200"/>
      <c r="C89" s="201" t="s">
        <v>153</v>
      </c>
      <c r="D89" s="202"/>
      <c r="E89" s="203">
        <v>0</v>
      </c>
      <c r="F89" s="204"/>
      <c r="G89" s="205"/>
      <c r="M89" s="199" t="s">
        <v>153</v>
      </c>
      <c r="O89" s="191"/>
    </row>
    <row r="90" spans="1:104" x14ac:dyDescent="0.2">
      <c r="A90" s="198"/>
      <c r="B90" s="200"/>
      <c r="C90" s="201" t="s">
        <v>154</v>
      </c>
      <c r="D90" s="202"/>
      <c r="E90" s="203">
        <v>3</v>
      </c>
      <c r="F90" s="204"/>
      <c r="G90" s="205"/>
      <c r="M90" s="199" t="s">
        <v>154</v>
      </c>
      <c r="O90" s="191"/>
    </row>
    <row r="91" spans="1:104" x14ac:dyDescent="0.2">
      <c r="A91" s="192">
        <v>13</v>
      </c>
      <c r="B91" s="193" t="s">
        <v>155</v>
      </c>
      <c r="C91" s="194" t="s">
        <v>156</v>
      </c>
      <c r="D91" s="195" t="s">
        <v>152</v>
      </c>
      <c r="E91" s="196">
        <v>1</v>
      </c>
      <c r="F91" s="196">
        <v>0</v>
      </c>
      <c r="G91" s="197">
        <f>E91*F91</f>
        <v>0</v>
      </c>
      <c r="O91" s="191">
        <v>2</v>
      </c>
      <c r="AA91" s="163">
        <v>2</v>
      </c>
      <c r="AB91" s="163">
        <v>1</v>
      </c>
      <c r="AC91" s="163">
        <v>1</v>
      </c>
      <c r="AZ91" s="163">
        <v>1</v>
      </c>
      <c r="BA91" s="163">
        <f>IF(AZ91=1,G91,0)</f>
        <v>0</v>
      </c>
      <c r="BB91" s="163">
        <f>IF(AZ91=2,G91,0)</f>
        <v>0</v>
      </c>
      <c r="BC91" s="163">
        <f>IF(AZ91=3,G91,0)</f>
        <v>0</v>
      </c>
      <c r="BD91" s="163">
        <f>IF(AZ91=4,G91,0)</f>
        <v>0</v>
      </c>
      <c r="BE91" s="163">
        <f>IF(AZ91=5,G91,0)</f>
        <v>0</v>
      </c>
      <c r="CA91" s="191">
        <v>2</v>
      </c>
      <c r="CB91" s="191">
        <v>1</v>
      </c>
      <c r="CZ91" s="163">
        <v>0.21687999999999999</v>
      </c>
    </row>
    <row r="92" spans="1:104" x14ac:dyDescent="0.2">
      <c r="A92" s="198"/>
      <c r="B92" s="200"/>
      <c r="C92" s="201" t="s">
        <v>153</v>
      </c>
      <c r="D92" s="202"/>
      <c r="E92" s="203">
        <v>0</v>
      </c>
      <c r="F92" s="204"/>
      <c r="G92" s="205"/>
      <c r="M92" s="199" t="s">
        <v>153</v>
      </c>
      <c r="O92" s="191"/>
    </row>
    <row r="93" spans="1:104" x14ac:dyDescent="0.2">
      <c r="A93" s="198"/>
      <c r="B93" s="200"/>
      <c r="C93" s="201" t="s">
        <v>157</v>
      </c>
      <c r="D93" s="202"/>
      <c r="E93" s="203">
        <v>1</v>
      </c>
      <c r="F93" s="204"/>
      <c r="G93" s="205"/>
      <c r="M93" s="199" t="s">
        <v>157</v>
      </c>
      <c r="O93" s="191"/>
    </row>
    <row r="94" spans="1:104" x14ac:dyDescent="0.2">
      <c r="A94" s="206"/>
      <c r="B94" s="207" t="s">
        <v>76</v>
      </c>
      <c r="C94" s="208" t="str">
        <f>CONCATENATE(B37," ",C37)</f>
        <v>31 Zdi podpěrné a volné</v>
      </c>
      <c r="D94" s="209"/>
      <c r="E94" s="210"/>
      <c r="F94" s="211"/>
      <c r="G94" s="212">
        <f>SUM(G37:G93)</f>
        <v>0</v>
      </c>
      <c r="O94" s="191">
        <v>4</v>
      </c>
      <c r="BA94" s="213">
        <f>SUM(BA37:BA93)</f>
        <v>0</v>
      </c>
      <c r="BB94" s="213">
        <f>SUM(BB37:BB93)</f>
        <v>0</v>
      </c>
      <c r="BC94" s="213">
        <f>SUM(BC37:BC93)</f>
        <v>0</v>
      </c>
      <c r="BD94" s="213">
        <f>SUM(BD37:BD93)</f>
        <v>0</v>
      </c>
      <c r="BE94" s="213">
        <f>SUM(BE37:BE93)</f>
        <v>0</v>
      </c>
    </row>
    <row r="95" spans="1:104" x14ac:dyDescent="0.2">
      <c r="A95" s="184" t="s">
        <v>72</v>
      </c>
      <c r="B95" s="185" t="s">
        <v>158</v>
      </c>
      <c r="C95" s="186" t="s">
        <v>159</v>
      </c>
      <c r="D95" s="187"/>
      <c r="E95" s="188"/>
      <c r="F95" s="188"/>
      <c r="G95" s="189"/>
      <c r="H95" s="190"/>
      <c r="I95" s="190"/>
      <c r="O95" s="191">
        <v>1</v>
      </c>
    </row>
    <row r="96" spans="1:104" x14ac:dyDescent="0.2">
      <c r="A96" s="192">
        <v>14</v>
      </c>
      <c r="B96" s="193" t="s">
        <v>160</v>
      </c>
      <c r="C96" s="194" t="s">
        <v>161</v>
      </c>
      <c r="D96" s="195" t="s">
        <v>145</v>
      </c>
      <c r="E96" s="196">
        <v>11.7</v>
      </c>
      <c r="F96" s="196"/>
      <c r="G96" s="197">
        <f>E96*F96</f>
        <v>0</v>
      </c>
      <c r="O96" s="191">
        <v>2</v>
      </c>
      <c r="AA96" s="163">
        <v>1</v>
      </c>
      <c r="AB96" s="163">
        <v>1</v>
      </c>
      <c r="AC96" s="163">
        <v>1</v>
      </c>
      <c r="AZ96" s="163">
        <v>1</v>
      </c>
      <c r="BA96" s="163">
        <f>IF(AZ96=1,G96,0)</f>
        <v>0</v>
      </c>
      <c r="BB96" s="163">
        <f>IF(AZ96=2,G96,0)</f>
        <v>0</v>
      </c>
      <c r="BC96" s="163">
        <f>IF(AZ96=3,G96,0)</f>
        <v>0</v>
      </c>
      <c r="BD96" s="163">
        <f>IF(AZ96=4,G96,0)</f>
        <v>0</v>
      </c>
      <c r="BE96" s="163">
        <f>IF(AZ96=5,G96,0)</f>
        <v>0</v>
      </c>
      <c r="CA96" s="191">
        <v>1</v>
      </c>
      <c r="CB96" s="191">
        <v>1</v>
      </c>
      <c r="CZ96" s="163">
        <v>1.12E-2</v>
      </c>
    </row>
    <row r="97" spans="1:104" x14ac:dyDescent="0.2">
      <c r="A97" s="198"/>
      <c r="B97" s="200"/>
      <c r="C97" s="201" t="s">
        <v>162</v>
      </c>
      <c r="D97" s="202"/>
      <c r="E97" s="203">
        <v>0</v>
      </c>
      <c r="F97" s="204"/>
      <c r="G97" s="205"/>
      <c r="M97" s="199" t="s">
        <v>162</v>
      </c>
      <c r="O97" s="191"/>
    </row>
    <row r="98" spans="1:104" x14ac:dyDescent="0.2">
      <c r="A98" s="198"/>
      <c r="B98" s="200"/>
      <c r="C98" s="201" t="s">
        <v>163</v>
      </c>
      <c r="D98" s="202"/>
      <c r="E98" s="203">
        <v>11.7</v>
      </c>
      <c r="F98" s="204"/>
      <c r="G98" s="205"/>
      <c r="M98" s="199" t="s">
        <v>163</v>
      </c>
      <c r="O98" s="191"/>
    </row>
    <row r="99" spans="1:104" x14ac:dyDescent="0.2">
      <c r="A99" s="192">
        <v>15</v>
      </c>
      <c r="B99" s="193" t="s">
        <v>164</v>
      </c>
      <c r="C99" s="194" t="s">
        <v>165</v>
      </c>
      <c r="D99" s="195" t="s">
        <v>145</v>
      </c>
      <c r="E99" s="196">
        <v>5.1920000000000002</v>
      </c>
      <c r="F99" s="196">
        <v>0</v>
      </c>
      <c r="G99" s="197">
        <f>E99*F99</f>
        <v>0</v>
      </c>
      <c r="O99" s="191">
        <v>2</v>
      </c>
      <c r="AA99" s="163">
        <v>1</v>
      </c>
      <c r="AB99" s="163">
        <v>1</v>
      </c>
      <c r="AC99" s="163">
        <v>1</v>
      </c>
      <c r="AZ99" s="163">
        <v>1</v>
      </c>
      <c r="BA99" s="163">
        <f>IF(AZ99=1,G99,0)</f>
        <v>0</v>
      </c>
      <c r="BB99" s="163">
        <f>IF(AZ99=2,G99,0)</f>
        <v>0</v>
      </c>
      <c r="BC99" s="163">
        <f>IF(AZ99=3,G99,0)</f>
        <v>0</v>
      </c>
      <c r="BD99" s="163">
        <f>IF(AZ99=4,G99,0)</f>
        <v>0</v>
      </c>
      <c r="BE99" s="163">
        <f>IF(AZ99=5,G99,0)</f>
        <v>0</v>
      </c>
      <c r="CA99" s="191">
        <v>1</v>
      </c>
      <c r="CB99" s="191">
        <v>1</v>
      </c>
      <c r="CZ99" s="163">
        <v>1.8460000000000001E-2</v>
      </c>
    </row>
    <row r="100" spans="1:104" ht="22.5" x14ac:dyDescent="0.2">
      <c r="A100" s="198"/>
      <c r="B100" s="200"/>
      <c r="C100" s="201" t="s">
        <v>166</v>
      </c>
      <c r="D100" s="202"/>
      <c r="E100" s="203">
        <v>5.1920000000000002</v>
      </c>
      <c r="F100" s="204"/>
      <c r="G100" s="205"/>
      <c r="M100" s="199" t="s">
        <v>166</v>
      </c>
      <c r="O100" s="191"/>
    </row>
    <row r="101" spans="1:104" ht="22.5" x14ac:dyDescent="0.2">
      <c r="A101" s="192">
        <v>16</v>
      </c>
      <c r="B101" s="193" t="s">
        <v>167</v>
      </c>
      <c r="C101" s="194" t="s">
        <v>168</v>
      </c>
      <c r="D101" s="195" t="s">
        <v>145</v>
      </c>
      <c r="E101" s="196">
        <v>124</v>
      </c>
      <c r="F101" s="196">
        <v>0</v>
      </c>
      <c r="G101" s="197">
        <f>E101*F101</f>
        <v>0</v>
      </c>
      <c r="O101" s="191">
        <v>2</v>
      </c>
      <c r="AA101" s="163">
        <v>1</v>
      </c>
      <c r="AB101" s="163">
        <v>1</v>
      </c>
      <c r="AC101" s="163">
        <v>1</v>
      </c>
      <c r="AZ101" s="163">
        <v>1</v>
      </c>
      <c r="BA101" s="163">
        <f>IF(AZ101=1,G101,0)</f>
        <v>0</v>
      </c>
      <c r="BB101" s="163">
        <f>IF(AZ101=2,G101,0)</f>
        <v>0</v>
      </c>
      <c r="BC101" s="163">
        <f>IF(AZ101=3,G101,0)</f>
        <v>0</v>
      </c>
      <c r="BD101" s="163">
        <f>IF(AZ101=4,G101,0)</f>
        <v>0</v>
      </c>
      <c r="BE101" s="163">
        <f>IF(AZ101=5,G101,0)</f>
        <v>0</v>
      </c>
      <c r="CA101" s="191">
        <v>1</v>
      </c>
      <c r="CB101" s="191">
        <v>1</v>
      </c>
      <c r="CZ101" s="163">
        <v>1.8599999999999998E-2</v>
      </c>
    </row>
    <row r="102" spans="1:104" x14ac:dyDescent="0.2">
      <c r="A102" s="198"/>
      <c r="B102" s="200"/>
      <c r="C102" s="201" t="s">
        <v>169</v>
      </c>
      <c r="D102" s="202"/>
      <c r="E102" s="203">
        <v>79.599999999999994</v>
      </c>
      <c r="F102" s="204"/>
      <c r="G102" s="205"/>
      <c r="M102" s="199" t="s">
        <v>169</v>
      </c>
      <c r="O102" s="191"/>
    </row>
    <row r="103" spans="1:104" x14ac:dyDescent="0.2">
      <c r="A103" s="198"/>
      <c r="B103" s="200"/>
      <c r="C103" s="201" t="s">
        <v>170</v>
      </c>
      <c r="D103" s="202"/>
      <c r="E103" s="203">
        <v>10.6</v>
      </c>
      <c r="F103" s="204"/>
      <c r="G103" s="205"/>
      <c r="M103" s="199" t="s">
        <v>170</v>
      </c>
      <c r="O103" s="191"/>
    </row>
    <row r="104" spans="1:104" x14ac:dyDescent="0.2">
      <c r="A104" s="198"/>
      <c r="B104" s="200"/>
      <c r="C104" s="201" t="s">
        <v>171</v>
      </c>
      <c r="D104" s="202"/>
      <c r="E104" s="203">
        <v>33.799999999999997</v>
      </c>
      <c r="F104" s="204"/>
      <c r="G104" s="205"/>
      <c r="M104" s="199" t="s">
        <v>171</v>
      </c>
      <c r="O104" s="191"/>
    </row>
    <row r="105" spans="1:104" ht="22.5" x14ac:dyDescent="0.2">
      <c r="A105" s="192">
        <v>17</v>
      </c>
      <c r="B105" s="193" t="s">
        <v>172</v>
      </c>
      <c r="C105" s="194" t="s">
        <v>173</v>
      </c>
      <c r="D105" s="195" t="s">
        <v>145</v>
      </c>
      <c r="E105" s="196">
        <v>11.7</v>
      </c>
      <c r="F105" s="196">
        <v>0</v>
      </c>
      <c r="G105" s="197">
        <f>E105*F105</f>
        <v>0</v>
      </c>
      <c r="O105" s="191">
        <v>2</v>
      </c>
      <c r="AA105" s="163">
        <v>1</v>
      </c>
      <c r="AB105" s="163">
        <v>7</v>
      </c>
      <c r="AC105" s="163">
        <v>7</v>
      </c>
      <c r="AZ105" s="163">
        <v>1</v>
      </c>
      <c r="BA105" s="163">
        <f>IF(AZ105=1,G105,0)</f>
        <v>0</v>
      </c>
      <c r="BB105" s="163">
        <f>IF(AZ105=2,G105,0)</f>
        <v>0</v>
      </c>
      <c r="BC105" s="163">
        <f>IF(AZ105=3,G105,0)</f>
        <v>0</v>
      </c>
      <c r="BD105" s="163">
        <f>IF(AZ105=4,G105,0)</f>
        <v>0</v>
      </c>
      <c r="BE105" s="163">
        <f>IF(AZ105=5,G105,0)</f>
        <v>0</v>
      </c>
      <c r="CA105" s="191">
        <v>1</v>
      </c>
      <c r="CB105" s="191">
        <v>7</v>
      </c>
      <c r="CZ105" s="163">
        <v>5.7200000000000003E-3</v>
      </c>
    </row>
    <row r="106" spans="1:104" x14ac:dyDescent="0.2">
      <c r="A106" s="198"/>
      <c r="B106" s="200"/>
      <c r="C106" s="201" t="s">
        <v>174</v>
      </c>
      <c r="D106" s="202"/>
      <c r="E106" s="203">
        <v>0</v>
      </c>
      <c r="F106" s="204"/>
      <c r="G106" s="205"/>
      <c r="M106" s="199" t="s">
        <v>174</v>
      </c>
      <c r="O106" s="191"/>
    </row>
    <row r="107" spans="1:104" x14ac:dyDescent="0.2">
      <c r="A107" s="198"/>
      <c r="B107" s="200"/>
      <c r="C107" s="201" t="s">
        <v>162</v>
      </c>
      <c r="D107" s="202"/>
      <c r="E107" s="203">
        <v>0</v>
      </c>
      <c r="F107" s="204"/>
      <c r="G107" s="205"/>
      <c r="M107" s="199" t="s">
        <v>162</v>
      </c>
      <c r="O107" s="191"/>
    </row>
    <row r="108" spans="1:104" x14ac:dyDescent="0.2">
      <c r="A108" s="198"/>
      <c r="B108" s="200"/>
      <c r="C108" s="201" t="s">
        <v>163</v>
      </c>
      <c r="D108" s="202"/>
      <c r="E108" s="203">
        <v>11.7</v>
      </c>
      <c r="F108" s="204"/>
      <c r="G108" s="205"/>
      <c r="M108" s="199" t="s">
        <v>163</v>
      </c>
      <c r="O108" s="191"/>
    </row>
    <row r="109" spans="1:104" ht="22.5" x14ac:dyDescent="0.2">
      <c r="A109" s="192">
        <v>18</v>
      </c>
      <c r="B109" s="193" t="s">
        <v>175</v>
      </c>
      <c r="C109" s="194" t="s">
        <v>176</v>
      </c>
      <c r="D109" s="195" t="s">
        <v>145</v>
      </c>
      <c r="E109" s="196">
        <v>11.7</v>
      </c>
      <c r="F109" s="196">
        <v>0</v>
      </c>
      <c r="G109" s="197">
        <f>E109*F109</f>
        <v>0</v>
      </c>
      <c r="O109" s="191">
        <v>2</v>
      </c>
      <c r="AA109" s="163">
        <v>1</v>
      </c>
      <c r="AB109" s="163">
        <v>7</v>
      </c>
      <c r="AC109" s="163">
        <v>7</v>
      </c>
      <c r="AZ109" s="163">
        <v>1</v>
      </c>
      <c r="BA109" s="163">
        <f>IF(AZ109=1,G109,0)</f>
        <v>0</v>
      </c>
      <c r="BB109" s="163">
        <f>IF(AZ109=2,G109,0)</f>
        <v>0</v>
      </c>
      <c r="BC109" s="163">
        <f>IF(AZ109=3,G109,0)</f>
        <v>0</v>
      </c>
      <c r="BD109" s="163">
        <f>IF(AZ109=4,G109,0)</f>
        <v>0</v>
      </c>
      <c r="BE109" s="163">
        <f>IF(AZ109=5,G109,0)</f>
        <v>0</v>
      </c>
      <c r="CA109" s="191">
        <v>1</v>
      </c>
      <c r="CB109" s="191">
        <v>7</v>
      </c>
      <c r="CZ109" s="163">
        <v>1.6000000000000001E-4</v>
      </c>
    </row>
    <row r="110" spans="1:104" x14ac:dyDescent="0.2">
      <c r="A110" s="198"/>
      <c r="B110" s="200"/>
      <c r="C110" s="201" t="s">
        <v>177</v>
      </c>
      <c r="D110" s="202"/>
      <c r="E110" s="203">
        <v>0</v>
      </c>
      <c r="F110" s="204"/>
      <c r="G110" s="205"/>
      <c r="M110" s="199" t="s">
        <v>177</v>
      </c>
      <c r="O110" s="191"/>
    </row>
    <row r="111" spans="1:104" x14ac:dyDescent="0.2">
      <c r="A111" s="198"/>
      <c r="B111" s="200"/>
      <c r="C111" s="201" t="s">
        <v>162</v>
      </c>
      <c r="D111" s="202"/>
      <c r="E111" s="203">
        <v>0</v>
      </c>
      <c r="F111" s="204"/>
      <c r="G111" s="205"/>
      <c r="M111" s="199" t="s">
        <v>162</v>
      </c>
      <c r="O111" s="191"/>
    </row>
    <row r="112" spans="1:104" x14ac:dyDescent="0.2">
      <c r="A112" s="198"/>
      <c r="B112" s="200"/>
      <c r="C112" s="201" t="s">
        <v>163</v>
      </c>
      <c r="D112" s="202"/>
      <c r="E112" s="203">
        <v>11.7</v>
      </c>
      <c r="F112" s="204"/>
      <c r="G112" s="205"/>
      <c r="M112" s="199" t="s">
        <v>163</v>
      </c>
      <c r="O112" s="191"/>
    </row>
    <row r="113" spans="1:104" x14ac:dyDescent="0.2">
      <c r="A113" s="206"/>
      <c r="B113" s="207" t="s">
        <v>76</v>
      </c>
      <c r="C113" s="208" t="str">
        <f>CONCATENATE(B95," ",C95)</f>
        <v>311 (Sádrokartonové konstrukce)</v>
      </c>
      <c r="D113" s="209"/>
      <c r="E113" s="210"/>
      <c r="F113" s="211"/>
      <c r="G113" s="212">
        <f>SUM(G95:G112)</f>
        <v>0</v>
      </c>
      <c r="O113" s="191">
        <v>4</v>
      </c>
      <c r="BA113" s="213">
        <f>SUM(BA95:BA112)</f>
        <v>0</v>
      </c>
      <c r="BB113" s="213">
        <f>SUM(BB95:BB112)</f>
        <v>0</v>
      </c>
      <c r="BC113" s="213">
        <f>SUM(BC95:BC112)</f>
        <v>0</v>
      </c>
      <c r="BD113" s="213">
        <f>SUM(BD95:BD112)</f>
        <v>0</v>
      </c>
      <c r="BE113" s="213">
        <f>SUM(BE95:BE112)</f>
        <v>0</v>
      </c>
    </row>
    <row r="114" spans="1:104" x14ac:dyDescent="0.2">
      <c r="A114" s="184" t="s">
        <v>72</v>
      </c>
      <c r="B114" s="185" t="s">
        <v>178</v>
      </c>
      <c r="C114" s="186" t="s">
        <v>179</v>
      </c>
      <c r="D114" s="187"/>
      <c r="E114" s="188"/>
      <c r="F114" s="188"/>
      <c r="G114" s="189"/>
      <c r="H114" s="190"/>
      <c r="I114" s="190"/>
      <c r="O114" s="191">
        <v>1</v>
      </c>
    </row>
    <row r="115" spans="1:104" x14ac:dyDescent="0.2">
      <c r="A115" s="192">
        <v>19</v>
      </c>
      <c r="B115" s="193" t="s">
        <v>180</v>
      </c>
      <c r="C115" s="194" t="s">
        <v>181</v>
      </c>
      <c r="D115" s="195" t="s">
        <v>152</v>
      </c>
      <c r="E115" s="196">
        <v>1</v>
      </c>
      <c r="F115" s="196">
        <v>0</v>
      </c>
      <c r="G115" s="197">
        <f>E115*F115</f>
        <v>0</v>
      </c>
      <c r="O115" s="191">
        <v>2</v>
      </c>
      <c r="AA115" s="163">
        <v>1</v>
      </c>
      <c r="AB115" s="163">
        <v>1</v>
      </c>
      <c r="AC115" s="163">
        <v>1</v>
      </c>
      <c r="AZ115" s="163">
        <v>1</v>
      </c>
      <c r="BA115" s="163">
        <f>IF(AZ115=1,G115,0)</f>
        <v>0</v>
      </c>
      <c r="BB115" s="163">
        <f>IF(AZ115=2,G115,0)</f>
        <v>0</v>
      </c>
      <c r="BC115" s="163">
        <f>IF(AZ115=3,G115,0)</f>
        <v>0</v>
      </c>
      <c r="BD115" s="163">
        <f>IF(AZ115=4,G115,0)</f>
        <v>0</v>
      </c>
      <c r="BE115" s="163">
        <f>IF(AZ115=5,G115,0)</f>
        <v>0</v>
      </c>
      <c r="CA115" s="191">
        <v>1</v>
      </c>
      <c r="CB115" s="191">
        <v>1</v>
      </c>
      <c r="CZ115" s="163">
        <v>0.19877</v>
      </c>
    </row>
    <row r="116" spans="1:104" x14ac:dyDescent="0.2">
      <c r="A116" s="198"/>
      <c r="B116" s="200"/>
      <c r="C116" s="201" t="s">
        <v>182</v>
      </c>
      <c r="D116" s="202"/>
      <c r="E116" s="203">
        <v>1</v>
      </c>
      <c r="F116" s="204"/>
      <c r="G116" s="205"/>
      <c r="M116" s="199" t="s">
        <v>182</v>
      </c>
      <c r="O116" s="191"/>
    </row>
    <row r="117" spans="1:104" x14ac:dyDescent="0.2">
      <c r="A117" s="192">
        <v>20</v>
      </c>
      <c r="B117" s="193" t="s">
        <v>183</v>
      </c>
      <c r="C117" s="194" t="s">
        <v>184</v>
      </c>
      <c r="D117" s="195" t="s">
        <v>185</v>
      </c>
      <c r="E117" s="196">
        <v>11.53</v>
      </c>
      <c r="F117" s="196">
        <v>0</v>
      </c>
      <c r="G117" s="197">
        <f>E117*F117</f>
        <v>0</v>
      </c>
      <c r="O117" s="191">
        <v>2</v>
      </c>
      <c r="AA117" s="163">
        <v>1</v>
      </c>
      <c r="AB117" s="163">
        <v>0</v>
      </c>
      <c r="AC117" s="163">
        <v>0</v>
      </c>
      <c r="AZ117" s="163">
        <v>1</v>
      </c>
      <c r="BA117" s="163">
        <f>IF(AZ117=1,G117,0)</f>
        <v>0</v>
      </c>
      <c r="BB117" s="163">
        <f>IF(AZ117=2,G117,0)</f>
        <v>0</v>
      </c>
      <c r="BC117" s="163">
        <f>IF(AZ117=3,G117,0)</f>
        <v>0</v>
      </c>
      <c r="BD117" s="163">
        <f>IF(AZ117=4,G117,0)</f>
        <v>0</v>
      </c>
      <c r="BE117" s="163">
        <f>IF(AZ117=5,G117,0)</f>
        <v>0</v>
      </c>
      <c r="CA117" s="191">
        <v>1</v>
      </c>
      <c r="CB117" s="191">
        <v>0</v>
      </c>
      <c r="CZ117" s="163">
        <v>8.7569999999999995E-2</v>
      </c>
    </row>
    <row r="118" spans="1:104" ht="22.5" x14ac:dyDescent="0.2">
      <c r="A118" s="198"/>
      <c r="B118" s="200"/>
      <c r="C118" s="201" t="s">
        <v>186</v>
      </c>
      <c r="D118" s="202"/>
      <c r="E118" s="203">
        <v>11.53</v>
      </c>
      <c r="F118" s="204"/>
      <c r="G118" s="205"/>
      <c r="M118" s="199" t="s">
        <v>186</v>
      </c>
      <c r="O118" s="191"/>
    </row>
    <row r="119" spans="1:104" x14ac:dyDescent="0.2">
      <c r="A119" s="192">
        <v>21</v>
      </c>
      <c r="B119" s="193" t="s">
        <v>187</v>
      </c>
      <c r="C119" s="194" t="s">
        <v>188</v>
      </c>
      <c r="D119" s="195" t="s">
        <v>189</v>
      </c>
      <c r="E119" s="196">
        <v>1</v>
      </c>
      <c r="F119" s="196">
        <v>0</v>
      </c>
      <c r="G119" s="197">
        <f>E119*F119</f>
        <v>0</v>
      </c>
      <c r="O119" s="191">
        <v>2</v>
      </c>
      <c r="AA119" s="163">
        <v>1</v>
      </c>
      <c r="AB119" s="163">
        <v>1</v>
      </c>
      <c r="AC119" s="163">
        <v>1</v>
      </c>
      <c r="AZ119" s="163">
        <v>1</v>
      </c>
      <c r="BA119" s="163">
        <f>IF(AZ119=1,G119,0)</f>
        <v>0</v>
      </c>
      <c r="BB119" s="163">
        <f>IF(AZ119=2,G119,0)</f>
        <v>0</v>
      </c>
      <c r="BC119" s="163">
        <f>IF(AZ119=3,G119,0)</f>
        <v>0</v>
      </c>
      <c r="BD119" s="163">
        <f>IF(AZ119=4,G119,0)</f>
        <v>0</v>
      </c>
      <c r="BE119" s="163">
        <f>IF(AZ119=5,G119,0)</f>
        <v>0</v>
      </c>
      <c r="CA119" s="191">
        <v>1</v>
      </c>
      <c r="CB119" s="191">
        <v>1</v>
      </c>
      <c r="CZ119" s="163">
        <v>7.2300000000000003E-2</v>
      </c>
    </row>
    <row r="120" spans="1:104" ht="22.5" x14ac:dyDescent="0.2">
      <c r="A120" s="192">
        <v>22</v>
      </c>
      <c r="B120" s="193" t="s">
        <v>190</v>
      </c>
      <c r="C120" s="194" t="s">
        <v>191</v>
      </c>
      <c r="D120" s="195" t="s">
        <v>185</v>
      </c>
      <c r="E120" s="196">
        <v>2.4500000000000002</v>
      </c>
      <c r="F120" s="196">
        <v>0</v>
      </c>
      <c r="G120" s="197">
        <f>E120*F120</f>
        <v>0</v>
      </c>
      <c r="O120" s="191">
        <v>2</v>
      </c>
      <c r="AA120" s="163">
        <v>1</v>
      </c>
      <c r="AB120" s="163">
        <v>1</v>
      </c>
      <c r="AC120" s="163">
        <v>1</v>
      </c>
      <c r="AZ120" s="163">
        <v>1</v>
      </c>
      <c r="BA120" s="163">
        <f>IF(AZ120=1,G120,0)</f>
        <v>0</v>
      </c>
      <c r="BB120" s="163">
        <f>IF(AZ120=2,G120,0)</f>
        <v>0</v>
      </c>
      <c r="BC120" s="163">
        <f>IF(AZ120=3,G120,0)</f>
        <v>0</v>
      </c>
      <c r="BD120" s="163">
        <f>IF(AZ120=4,G120,0)</f>
        <v>0</v>
      </c>
      <c r="BE120" s="163">
        <f>IF(AZ120=5,G120,0)</f>
        <v>0</v>
      </c>
      <c r="CA120" s="191">
        <v>1</v>
      </c>
      <c r="CB120" s="191">
        <v>1</v>
      </c>
      <c r="CZ120" s="163">
        <v>0.34007999999999999</v>
      </c>
    </row>
    <row r="121" spans="1:104" x14ac:dyDescent="0.2">
      <c r="A121" s="198"/>
      <c r="B121" s="200"/>
      <c r="C121" s="201" t="s">
        <v>192</v>
      </c>
      <c r="D121" s="202"/>
      <c r="E121" s="203">
        <v>2.15</v>
      </c>
      <c r="F121" s="204"/>
      <c r="G121" s="205"/>
      <c r="M121" s="199" t="s">
        <v>192</v>
      </c>
      <c r="O121" s="191"/>
    </row>
    <row r="122" spans="1:104" x14ac:dyDescent="0.2">
      <c r="A122" s="198"/>
      <c r="B122" s="200"/>
      <c r="C122" s="201" t="s">
        <v>193</v>
      </c>
      <c r="D122" s="202"/>
      <c r="E122" s="203">
        <v>0.3</v>
      </c>
      <c r="F122" s="204"/>
      <c r="G122" s="205"/>
      <c r="M122" s="199" t="s">
        <v>193</v>
      </c>
      <c r="O122" s="191"/>
    </row>
    <row r="123" spans="1:104" x14ac:dyDescent="0.2">
      <c r="A123" s="198"/>
      <c r="B123" s="200"/>
      <c r="C123" s="227" t="s">
        <v>194</v>
      </c>
      <c r="D123" s="202"/>
      <c r="E123" s="226">
        <v>2.4499999999999997</v>
      </c>
      <c r="F123" s="204"/>
      <c r="G123" s="205"/>
      <c r="M123" s="199" t="s">
        <v>194</v>
      </c>
      <c r="O123" s="191"/>
    </row>
    <row r="124" spans="1:104" x14ac:dyDescent="0.2">
      <c r="A124" s="192">
        <v>23</v>
      </c>
      <c r="B124" s="193" t="s">
        <v>195</v>
      </c>
      <c r="C124" s="194" t="s">
        <v>196</v>
      </c>
      <c r="D124" s="195" t="s">
        <v>152</v>
      </c>
      <c r="E124" s="196">
        <v>1</v>
      </c>
      <c r="F124" s="196">
        <v>0</v>
      </c>
      <c r="G124" s="197">
        <f>E124*F124</f>
        <v>0</v>
      </c>
      <c r="O124" s="191">
        <v>2</v>
      </c>
      <c r="AA124" s="163">
        <v>1</v>
      </c>
      <c r="AB124" s="163">
        <v>1</v>
      </c>
      <c r="AC124" s="163">
        <v>1</v>
      </c>
      <c r="AZ124" s="163">
        <v>1</v>
      </c>
      <c r="BA124" s="163">
        <f>IF(AZ124=1,G124,0)</f>
        <v>0</v>
      </c>
      <c r="BB124" s="163">
        <f>IF(AZ124=2,G124,0)</f>
        <v>0</v>
      </c>
      <c r="BC124" s="163">
        <f>IF(AZ124=3,G124,0)</f>
        <v>0</v>
      </c>
      <c r="BD124" s="163">
        <f>IF(AZ124=4,G124,0)</f>
        <v>0</v>
      </c>
      <c r="BE124" s="163">
        <f>IF(AZ124=5,G124,0)</f>
        <v>0</v>
      </c>
      <c r="CA124" s="191">
        <v>1</v>
      </c>
      <c r="CB124" s="191">
        <v>1</v>
      </c>
      <c r="CZ124" s="163">
        <v>1.9810000000000001E-2</v>
      </c>
    </row>
    <row r="125" spans="1:104" x14ac:dyDescent="0.2">
      <c r="A125" s="192">
        <v>24</v>
      </c>
      <c r="B125" s="193" t="s">
        <v>197</v>
      </c>
      <c r="C125" s="194" t="s">
        <v>198</v>
      </c>
      <c r="D125" s="195" t="s">
        <v>152</v>
      </c>
      <c r="E125" s="196">
        <v>1</v>
      </c>
      <c r="F125" s="196">
        <v>0</v>
      </c>
      <c r="G125" s="197">
        <f>E125*F125</f>
        <v>0</v>
      </c>
      <c r="O125" s="191">
        <v>2</v>
      </c>
      <c r="AA125" s="163">
        <v>1</v>
      </c>
      <c r="AB125" s="163">
        <v>1</v>
      </c>
      <c r="AC125" s="163">
        <v>1</v>
      </c>
      <c r="AZ125" s="163">
        <v>1</v>
      </c>
      <c r="BA125" s="163">
        <f>IF(AZ125=1,G125,0)</f>
        <v>0</v>
      </c>
      <c r="BB125" s="163">
        <f>IF(AZ125=2,G125,0)</f>
        <v>0</v>
      </c>
      <c r="BC125" s="163">
        <f>IF(AZ125=3,G125,0)</f>
        <v>0</v>
      </c>
      <c r="BD125" s="163">
        <f>IF(AZ125=4,G125,0)</f>
        <v>0</v>
      </c>
      <c r="BE125" s="163">
        <f>IF(AZ125=5,G125,0)</f>
        <v>0</v>
      </c>
      <c r="CA125" s="191">
        <v>1</v>
      </c>
      <c r="CB125" s="191">
        <v>1</v>
      </c>
      <c r="CZ125" s="163">
        <v>0.02</v>
      </c>
    </row>
    <row r="126" spans="1:104" x14ac:dyDescent="0.2">
      <c r="A126" s="192">
        <v>25</v>
      </c>
      <c r="B126" s="193" t="s">
        <v>199</v>
      </c>
      <c r="C126" s="194" t="s">
        <v>200</v>
      </c>
      <c r="D126" s="195" t="s">
        <v>152</v>
      </c>
      <c r="E126" s="196">
        <v>1</v>
      </c>
      <c r="F126" s="196">
        <v>0</v>
      </c>
      <c r="G126" s="197">
        <f>E126*F126</f>
        <v>0</v>
      </c>
      <c r="O126" s="191">
        <v>2</v>
      </c>
      <c r="AA126" s="163">
        <v>1</v>
      </c>
      <c r="AB126" s="163">
        <v>1</v>
      </c>
      <c r="AC126" s="163">
        <v>1</v>
      </c>
      <c r="AZ126" s="163">
        <v>1</v>
      </c>
      <c r="BA126" s="163">
        <f>IF(AZ126=1,G126,0)</f>
        <v>0</v>
      </c>
      <c r="BB126" s="163">
        <f>IF(AZ126=2,G126,0)</f>
        <v>0</v>
      </c>
      <c r="BC126" s="163">
        <f>IF(AZ126=3,G126,0)</f>
        <v>0</v>
      </c>
      <c r="BD126" s="163">
        <f>IF(AZ126=4,G126,0)</f>
        <v>0</v>
      </c>
      <c r="BE126" s="163">
        <f>IF(AZ126=5,G126,0)</f>
        <v>0</v>
      </c>
      <c r="CA126" s="191">
        <v>1</v>
      </c>
      <c r="CB126" s="191">
        <v>1</v>
      </c>
      <c r="CZ126" s="163">
        <v>1.5640000000000001E-2</v>
      </c>
    </row>
    <row r="127" spans="1:104" x14ac:dyDescent="0.2">
      <c r="A127" s="192">
        <v>26</v>
      </c>
      <c r="B127" s="193" t="s">
        <v>201</v>
      </c>
      <c r="C127" s="194" t="s">
        <v>202</v>
      </c>
      <c r="D127" s="195" t="s">
        <v>152</v>
      </c>
      <c r="E127" s="196">
        <v>1</v>
      </c>
      <c r="F127" s="196">
        <v>0</v>
      </c>
      <c r="G127" s="197">
        <f>E127*F127</f>
        <v>0</v>
      </c>
      <c r="O127" s="191">
        <v>2</v>
      </c>
      <c r="AA127" s="163">
        <v>1</v>
      </c>
      <c r="AB127" s="163">
        <v>1</v>
      </c>
      <c r="AC127" s="163">
        <v>1</v>
      </c>
      <c r="AZ127" s="163">
        <v>1</v>
      </c>
      <c r="BA127" s="163">
        <f>IF(AZ127=1,G127,0)</f>
        <v>0</v>
      </c>
      <c r="BB127" s="163">
        <f>IF(AZ127=2,G127,0)</f>
        <v>0</v>
      </c>
      <c r="BC127" s="163">
        <f>IF(AZ127=3,G127,0)</f>
        <v>0</v>
      </c>
      <c r="BD127" s="163">
        <f>IF(AZ127=4,G127,0)</f>
        <v>0</v>
      </c>
      <c r="BE127" s="163">
        <f>IF(AZ127=5,G127,0)</f>
        <v>0</v>
      </c>
      <c r="CA127" s="191">
        <v>1</v>
      </c>
      <c r="CB127" s="191">
        <v>1</v>
      </c>
      <c r="CZ127" s="163">
        <v>1.1999999999999999E-3</v>
      </c>
    </row>
    <row r="128" spans="1:104" x14ac:dyDescent="0.2">
      <c r="A128" s="192">
        <v>27</v>
      </c>
      <c r="B128" s="193" t="s">
        <v>203</v>
      </c>
      <c r="C128" s="194" t="s">
        <v>204</v>
      </c>
      <c r="D128" s="195" t="s">
        <v>185</v>
      </c>
      <c r="E128" s="196">
        <v>0.2</v>
      </c>
      <c r="F128" s="196">
        <v>0</v>
      </c>
      <c r="G128" s="197">
        <f>E128*F128</f>
        <v>0</v>
      </c>
      <c r="O128" s="191">
        <v>2</v>
      </c>
      <c r="AA128" s="163">
        <v>1</v>
      </c>
      <c r="AB128" s="163">
        <v>1</v>
      </c>
      <c r="AC128" s="163">
        <v>1</v>
      </c>
      <c r="AZ128" s="163">
        <v>1</v>
      </c>
      <c r="BA128" s="163">
        <f>IF(AZ128=1,G128,0)</f>
        <v>0</v>
      </c>
      <c r="BB128" s="163">
        <f>IF(AZ128=2,G128,0)</f>
        <v>0</v>
      </c>
      <c r="BC128" s="163">
        <f>IF(AZ128=3,G128,0)</f>
        <v>0</v>
      </c>
      <c r="BD128" s="163">
        <f>IF(AZ128=4,G128,0)</f>
        <v>0</v>
      </c>
      <c r="BE128" s="163">
        <f>IF(AZ128=5,G128,0)</f>
        <v>0</v>
      </c>
      <c r="CA128" s="191">
        <v>1</v>
      </c>
      <c r="CB128" s="191">
        <v>1</v>
      </c>
      <c r="CZ128" s="163">
        <v>1.9000000000000001E-4</v>
      </c>
    </row>
    <row r="129" spans="1:104" ht="56.25" x14ac:dyDescent="0.2">
      <c r="A129" s="198"/>
      <c r="B129" s="200"/>
      <c r="C129" s="201" t="s">
        <v>205</v>
      </c>
      <c r="D129" s="202"/>
      <c r="E129" s="203">
        <v>0</v>
      </c>
      <c r="F129" s="204"/>
      <c r="G129" s="205"/>
      <c r="M129" s="199" t="s">
        <v>205</v>
      </c>
      <c r="O129" s="191"/>
    </row>
    <row r="130" spans="1:104" x14ac:dyDescent="0.2">
      <c r="A130" s="198"/>
      <c r="B130" s="200"/>
      <c r="C130" s="201" t="s">
        <v>206</v>
      </c>
      <c r="D130" s="202"/>
      <c r="E130" s="203">
        <v>0</v>
      </c>
      <c r="F130" s="204"/>
      <c r="G130" s="205"/>
      <c r="M130" s="199">
        <v>0</v>
      </c>
      <c r="O130" s="191"/>
    </row>
    <row r="131" spans="1:104" x14ac:dyDescent="0.2">
      <c r="A131" s="198"/>
      <c r="B131" s="200"/>
      <c r="C131" s="201" t="s">
        <v>207</v>
      </c>
      <c r="D131" s="202"/>
      <c r="E131" s="203">
        <v>0.2</v>
      </c>
      <c r="F131" s="204"/>
      <c r="G131" s="205"/>
      <c r="M131" s="199" t="s">
        <v>207</v>
      </c>
      <c r="O131" s="191"/>
    </row>
    <row r="132" spans="1:104" x14ac:dyDescent="0.2">
      <c r="A132" s="206"/>
      <c r="B132" s="207" t="s">
        <v>76</v>
      </c>
      <c r="C132" s="208" t="str">
        <f>CONCATENATE(B114," ",C114)</f>
        <v>314 Komín</v>
      </c>
      <c r="D132" s="209"/>
      <c r="E132" s="210"/>
      <c r="F132" s="211"/>
      <c r="G132" s="212">
        <f>SUM(G114:G131)</f>
        <v>0</v>
      </c>
      <c r="O132" s="191">
        <v>4</v>
      </c>
      <c r="BA132" s="213">
        <f>SUM(BA114:BA131)</f>
        <v>0</v>
      </c>
      <c r="BB132" s="213">
        <f>SUM(BB114:BB131)</f>
        <v>0</v>
      </c>
      <c r="BC132" s="213">
        <f>SUM(BC114:BC131)</f>
        <v>0</v>
      </c>
      <c r="BD132" s="213">
        <f>SUM(BD114:BD131)</f>
        <v>0</v>
      </c>
      <c r="BE132" s="213">
        <f>SUM(BE114:BE131)</f>
        <v>0</v>
      </c>
    </row>
    <row r="133" spans="1:104" x14ac:dyDescent="0.2">
      <c r="A133" s="184" t="s">
        <v>72</v>
      </c>
      <c r="B133" s="185" t="s">
        <v>208</v>
      </c>
      <c r="C133" s="186" t="s">
        <v>209</v>
      </c>
      <c r="D133" s="187"/>
      <c r="E133" s="188"/>
      <c r="F133" s="188"/>
      <c r="G133" s="189"/>
      <c r="H133" s="190"/>
      <c r="I133" s="190"/>
      <c r="O133" s="191">
        <v>1</v>
      </c>
    </row>
    <row r="134" spans="1:104" ht="22.5" x14ac:dyDescent="0.2">
      <c r="A134" s="192">
        <v>28</v>
      </c>
      <c r="B134" s="193" t="s">
        <v>210</v>
      </c>
      <c r="C134" s="194" t="s">
        <v>211</v>
      </c>
      <c r="D134" s="195" t="s">
        <v>152</v>
      </c>
      <c r="E134" s="196">
        <v>4</v>
      </c>
      <c r="F134" s="196">
        <v>0</v>
      </c>
      <c r="G134" s="197">
        <f>E134*F134</f>
        <v>0</v>
      </c>
      <c r="O134" s="191">
        <v>2</v>
      </c>
      <c r="AA134" s="163">
        <v>1</v>
      </c>
      <c r="AB134" s="163">
        <v>1</v>
      </c>
      <c r="AC134" s="163">
        <v>1</v>
      </c>
      <c r="AZ134" s="163">
        <v>1</v>
      </c>
      <c r="BA134" s="163">
        <f>IF(AZ134=1,G134,0)</f>
        <v>0</v>
      </c>
      <c r="BB134" s="163">
        <f>IF(AZ134=2,G134,0)</f>
        <v>0</v>
      </c>
      <c r="BC134" s="163">
        <f>IF(AZ134=3,G134,0)</f>
        <v>0</v>
      </c>
      <c r="BD134" s="163">
        <f>IF(AZ134=4,G134,0)</f>
        <v>0</v>
      </c>
      <c r="BE134" s="163">
        <f>IF(AZ134=5,G134,0)</f>
        <v>0</v>
      </c>
      <c r="CA134" s="191">
        <v>1</v>
      </c>
      <c r="CB134" s="191">
        <v>1</v>
      </c>
      <c r="CZ134" s="163">
        <v>2.0400000000000001E-2</v>
      </c>
    </row>
    <row r="135" spans="1:104" x14ac:dyDescent="0.2">
      <c r="A135" s="198"/>
      <c r="B135" s="200"/>
      <c r="C135" s="201" t="s">
        <v>212</v>
      </c>
      <c r="D135" s="202"/>
      <c r="E135" s="203">
        <v>0</v>
      </c>
      <c r="F135" s="204"/>
      <c r="G135" s="205"/>
      <c r="M135" s="199" t="s">
        <v>212</v>
      </c>
      <c r="O135" s="191"/>
    </row>
    <row r="136" spans="1:104" x14ac:dyDescent="0.2">
      <c r="A136" s="198"/>
      <c r="B136" s="200"/>
      <c r="C136" s="201" t="s">
        <v>213</v>
      </c>
      <c r="D136" s="202"/>
      <c r="E136" s="203">
        <v>3</v>
      </c>
      <c r="F136" s="204"/>
      <c r="G136" s="205"/>
      <c r="M136" s="199" t="s">
        <v>213</v>
      </c>
      <c r="O136" s="191"/>
    </row>
    <row r="137" spans="1:104" x14ac:dyDescent="0.2">
      <c r="A137" s="198"/>
      <c r="B137" s="200"/>
      <c r="C137" s="201" t="s">
        <v>214</v>
      </c>
      <c r="D137" s="202"/>
      <c r="E137" s="203">
        <v>1</v>
      </c>
      <c r="F137" s="204"/>
      <c r="G137" s="205"/>
      <c r="M137" s="199" t="s">
        <v>214</v>
      </c>
      <c r="O137" s="191"/>
    </row>
    <row r="138" spans="1:104" ht="22.5" x14ac:dyDescent="0.2">
      <c r="A138" s="192">
        <v>29</v>
      </c>
      <c r="B138" s="193" t="s">
        <v>215</v>
      </c>
      <c r="C138" s="194" t="s">
        <v>216</v>
      </c>
      <c r="D138" s="195" t="s">
        <v>152</v>
      </c>
      <c r="E138" s="196">
        <v>1</v>
      </c>
      <c r="F138" s="196">
        <v>0</v>
      </c>
      <c r="G138" s="197">
        <f>E138*F138</f>
        <v>0</v>
      </c>
      <c r="O138" s="191">
        <v>2</v>
      </c>
      <c r="AA138" s="163">
        <v>1</v>
      </c>
      <c r="AB138" s="163">
        <v>1</v>
      </c>
      <c r="AC138" s="163">
        <v>1</v>
      </c>
      <c r="AZ138" s="163">
        <v>1</v>
      </c>
      <c r="BA138" s="163">
        <f>IF(AZ138=1,G138,0)</f>
        <v>0</v>
      </c>
      <c r="BB138" s="163">
        <f>IF(AZ138=2,G138,0)</f>
        <v>0</v>
      </c>
      <c r="BC138" s="163">
        <f>IF(AZ138=3,G138,0)</f>
        <v>0</v>
      </c>
      <c r="BD138" s="163">
        <f>IF(AZ138=4,G138,0)</f>
        <v>0</v>
      </c>
      <c r="BE138" s="163">
        <f>IF(AZ138=5,G138,0)</f>
        <v>0</v>
      </c>
      <c r="CA138" s="191">
        <v>1</v>
      </c>
      <c r="CB138" s="191">
        <v>1</v>
      </c>
      <c r="CZ138" s="163">
        <v>3.9789999999999999E-2</v>
      </c>
    </row>
    <row r="139" spans="1:104" x14ac:dyDescent="0.2">
      <c r="A139" s="198"/>
      <c r="B139" s="200"/>
      <c r="C139" s="201" t="s">
        <v>212</v>
      </c>
      <c r="D139" s="202"/>
      <c r="E139" s="203">
        <v>0</v>
      </c>
      <c r="F139" s="204"/>
      <c r="G139" s="205"/>
      <c r="M139" s="199" t="s">
        <v>212</v>
      </c>
      <c r="O139" s="191"/>
    </row>
    <row r="140" spans="1:104" x14ac:dyDescent="0.2">
      <c r="A140" s="198"/>
      <c r="B140" s="200"/>
      <c r="C140" s="201" t="s">
        <v>217</v>
      </c>
      <c r="D140" s="202"/>
      <c r="E140" s="203">
        <v>0</v>
      </c>
      <c r="F140" s="204"/>
      <c r="G140" s="205"/>
      <c r="M140" s="199" t="s">
        <v>217</v>
      </c>
      <c r="O140" s="191"/>
    </row>
    <row r="141" spans="1:104" x14ac:dyDescent="0.2">
      <c r="A141" s="198"/>
      <c r="B141" s="200"/>
      <c r="C141" s="201" t="s">
        <v>218</v>
      </c>
      <c r="D141" s="202"/>
      <c r="E141" s="203">
        <v>1</v>
      </c>
      <c r="F141" s="204"/>
      <c r="G141" s="205"/>
      <c r="M141" s="199" t="s">
        <v>218</v>
      </c>
      <c r="O141" s="191"/>
    </row>
    <row r="142" spans="1:104" ht="22.5" x14ac:dyDescent="0.2">
      <c r="A142" s="192">
        <v>30</v>
      </c>
      <c r="B142" s="193" t="s">
        <v>219</v>
      </c>
      <c r="C142" s="194" t="s">
        <v>220</v>
      </c>
      <c r="D142" s="195" t="s">
        <v>152</v>
      </c>
      <c r="E142" s="196">
        <v>1</v>
      </c>
      <c r="F142" s="196">
        <v>0</v>
      </c>
      <c r="G142" s="197">
        <f>E142*F142</f>
        <v>0</v>
      </c>
      <c r="O142" s="191">
        <v>2</v>
      </c>
      <c r="AA142" s="163">
        <v>1</v>
      </c>
      <c r="AB142" s="163">
        <v>1</v>
      </c>
      <c r="AC142" s="163">
        <v>1</v>
      </c>
      <c r="AZ142" s="163">
        <v>1</v>
      </c>
      <c r="BA142" s="163">
        <f>IF(AZ142=1,G142,0)</f>
        <v>0</v>
      </c>
      <c r="BB142" s="163">
        <f>IF(AZ142=2,G142,0)</f>
        <v>0</v>
      </c>
      <c r="BC142" s="163">
        <f>IF(AZ142=3,G142,0)</f>
        <v>0</v>
      </c>
      <c r="BD142" s="163">
        <f>IF(AZ142=4,G142,0)</f>
        <v>0</v>
      </c>
      <c r="BE142" s="163">
        <f>IF(AZ142=5,G142,0)</f>
        <v>0</v>
      </c>
      <c r="CA142" s="191">
        <v>1</v>
      </c>
      <c r="CB142" s="191">
        <v>1</v>
      </c>
      <c r="CZ142" s="163">
        <v>5.2720000000000003E-2</v>
      </c>
    </row>
    <row r="143" spans="1:104" x14ac:dyDescent="0.2">
      <c r="A143" s="198"/>
      <c r="B143" s="200"/>
      <c r="C143" s="201" t="s">
        <v>212</v>
      </c>
      <c r="D143" s="202"/>
      <c r="E143" s="203">
        <v>0</v>
      </c>
      <c r="F143" s="204"/>
      <c r="G143" s="205"/>
      <c r="M143" s="199" t="s">
        <v>212</v>
      </c>
      <c r="O143" s="191"/>
    </row>
    <row r="144" spans="1:104" x14ac:dyDescent="0.2">
      <c r="A144" s="198"/>
      <c r="B144" s="200"/>
      <c r="C144" s="201" t="s">
        <v>217</v>
      </c>
      <c r="D144" s="202"/>
      <c r="E144" s="203">
        <v>0</v>
      </c>
      <c r="F144" s="204"/>
      <c r="G144" s="205"/>
      <c r="M144" s="199" t="s">
        <v>217</v>
      </c>
      <c r="O144" s="191"/>
    </row>
    <row r="145" spans="1:104" x14ac:dyDescent="0.2">
      <c r="A145" s="198"/>
      <c r="B145" s="200"/>
      <c r="C145" s="201" t="s">
        <v>221</v>
      </c>
      <c r="D145" s="202"/>
      <c r="E145" s="203">
        <v>1</v>
      </c>
      <c r="F145" s="204"/>
      <c r="G145" s="205"/>
      <c r="M145" s="199" t="s">
        <v>221</v>
      </c>
      <c r="O145" s="191"/>
    </row>
    <row r="146" spans="1:104" x14ac:dyDescent="0.2">
      <c r="A146" s="192">
        <v>31</v>
      </c>
      <c r="B146" s="193" t="s">
        <v>222</v>
      </c>
      <c r="C146" s="194" t="s">
        <v>223</v>
      </c>
      <c r="D146" s="195" t="s">
        <v>145</v>
      </c>
      <c r="E146" s="196">
        <v>24.361000000000001</v>
      </c>
      <c r="F146" s="196">
        <v>0</v>
      </c>
      <c r="G146" s="197">
        <f>E146*F146</f>
        <v>0</v>
      </c>
      <c r="O146" s="191">
        <v>2</v>
      </c>
      <c r="AA146" s="163">
        <v>1</v>
      </c>
      <c r="AB146" s="163">
        <v>1</v>
      </c>
      <c r="AC146" s="163">
        <v>1</v>
      </c>
      <c r="AZ146" s="163">
        <v>1</v>
      </c>
      <c r="BA146" s="163">
        <f>IF(AZ146=1,G146,0)</f>
        <v>0</v>
      </c>
      <c r="BB146" s="163">
        <f>IF(AZ146=2,G146,0)</f>
        <v>0</v>
      </c>
      <c r="BC146" s="163">
        <f>IF(AZ146=3,G146,0)</f>
        <v>0</v>
      </c>
      <c r="BD146" s="163">
        <f>IF(AZ146=4,G146,0)</f>
        <v>0</v>
      </c>
      <c r="BE146" s="163">
        <f>IF(AZ146=5,G146,0)</f>
        <v>0</v>
      </c>
      <c r="CA146" s="191">
        <v>1</v>
      </c>
      <c r="CB146" s="191">
        <v>1</v>
      </c>
      <c r="CZ146" s="163">
        <v>5.654E-2</v>
      </c>
    </row>
    <row r="147" spans="1:104" x14ac:dyDescent="0.2">
      <c r="A147" s="198"/>
      <c r="B147" s="200"/>
      <c r="C147" s="201" t="s">
        <v>212</v>
      </c>
      <c r="D147" s="202"/>
      <c r="E147" s="203">
        <v>0</v>
      </c>
      <c r="F147" s="204"/>
      <c r="G147" s="205"/>
      <c r="M147" s="199" t="s">
        <v>212</v>
      </c>
      <c r="O147" s="191"/>
    </row>
    <row r="148" spans="1:104" x14ac:dyDescent="0.2">
      <c r="A148" s="198"/>
      <c r="B148" s="200"/>
      <c r="C148" s="201" t="s">
        <v>224</v>
      </c>
      <c r="D148" s="202"/>
      <c r="E148" s="203">
        <v>17.092500000000001</v>
      </c>
      <c r="F148" s="204"/>
      <c r="G148" s="205"/>
      <c r="M148" s="199" t="s">
        <v>224</v>
      </c>
      <c r="O148" s="191"/>
    </row>
    <row r="149" spans="1:104" x14ac:dyDescent="0.2">
      <c r="A149" s="198"/>
      <c r="B149" s="200"/>
      <c r="C149" s="201" t="s">
        <v>225</v>
      </c>
      <c r="D149" s="202"/>
      <c r="E149" s="203">
        <v>-3.5459999999999998</v>
      </c>
      <c r="F149" s="204"/>
      <c r="G149" s="205"/>
      <c r="M149" s="199" t="s">
        <v>225</v>
      </c>
      <c r="O149" s="191"/>
    </row>
    <row r="150" spans="1:104" x14ac:dyDescent="0.2">
      <c r="A150" s="198"/>
      <c r="B150" s="200"/>
      <c r="C150" s="201" t="s">
        <v>226</v>
      </c>
      <c r="D150" s="202"/>
      <c r="E150" s="203">
        <v>12.5875</v>
      </c>
      <c r="F150" s="204"/>
      <c r="G150" s="205"/>
      <c r="M150" s="199" t="s">
        <v>226</v>
      </c>
      <c r="O150" s="191"/>
    </row>
    <row r="151" spans="1:104" x14ac:dyDescent="0.2">
      <c r="A151" s="198"/>
      <c r="B151" s="200"/>
      <c r="C151" s="201" t="s">
        <v>227</v>
      </c>
      <c r="D151" s="202"/>
      <c r="E151" s="203">
        <v>-1.7729999999999999</v>
      </c>
      <c r="F151" s="204"/>
      <c r="G151" s="205"/>
      <c r="M151" s="199" t="s">
        <v>227</v>
      </c>
      <c r="O151" s="191"/>
    </row>
    <row r="152" spans="1:104" x14ac:dyDescent="0.2">
      <c r="A152" s="192">
        <v>32</v>
      </c>
      <c r="B152" s="193" t="s">
        <v>228</v>
      </c>
      <c r="C152" s="194" t="s">
        <v>229</v>
      </c>
      <c r="D152" s="195" t="s">
        <v>145</v>
      </c>
      <c r="E152" s="196">
        <v>51.085000000000001</v>
      </c>
      <c r="F152" s="196">
        <v>0</v>
      </c>
      <c r="G152" s="197">
        <f>E152*F152</f>
        <v>0</v>
      </c>
      <c r="O152" s="191">
        <v>2</v>
      </c>
      <c r="AA152" s="163">
        <v>1</v>
      </c>
      <c r="AB152" s="163">
        <v>1</v>
      </c>
      <c r="AC152" s="163">
        <v>1</v>
      </c>
      <c r="AZ152" s="163">
        <v>1</v>
      </c>
      <c r="BA152" s="163">
        <f>IF(AZ152=1,G152,0)</f>
        <v>0</v>
      </c>
      <c r="BB152" s="163">
        <f>IF(AZ152=2,G152,0)</f>
        <v>0</v>
      </c>
      <c r="BC152" s="163">
        <f>IF(AZ152=3,G152,0)</f>
        <v>0</v>
      </c>
      <c r="BD152" s="163">
        <f>IF(AZ152=4,G152,0)</f>
        <v>0</v>
      </c>
      <c r="BE152" s="163">
        <f>IF(AZ152=5,G152,0)</f>
        <v>0</v>
      </c>
      <c r="CA152" s="191">
        <v>1</v>
      </c>
      <c r="CB152" s="191">
        <v>1</v>
      </c>
      <c r="CZ152" s="163">
        <v>0.11219</v>
      </c>
    </row>
    <row r="153" spans="1:104" x14ac:dyDescent="0.2">
      <c r="A153" s="198"/>
      <c r="B153" s="200"/>
      <c r="C153" s="201" t="s">
        <v>212</v>
      </c>
      <c r="D153" s="202"/>
      <c r="E153" s="203">
        <v>0</v>
      </c>
      <c r="F153" s="204"/>
      <c r="G153" s="205"/>
      <c r="M153" s="199" t="s">
        <v>212</v>
      </c>
      <c r="O153" s="191"/>
    </row>
    <row r="154" spans="1:104" x14ac:dyDescent="0.2">
      <c r="A154" s="198"/>
      <c r="B154" s="200"/>
      <c r="C154" s="201" t="s">
        <v>217</v>
      </c>
      <c r="D154" s="202"/>
      <c r="E154" s="203">
        <v>0</v>
      </c>
      <c r="F154" s="204"/>
      <c r="G154" s="205"/>
      <c r="M154" s="199" t="s">
        <v>217</v>
      </c>
      <c r="O154" s="191"/>
    </row>
    <row r="155" spans="1:104" x14ac:dyDescent="0.2">
      <c r="A155" s="198"/>
      <c r="B155" s="200"/>
      <c r="C155" s="201" t="s">
        <v>230</v>
      </c>
      <c r="D155" s="202"/>
      <c r="E155" s="203">
        <v>33.39</v>
      </c>
      <c r="F155" s="204"/>
      <c r="G155" s="205"/>
      <c r="M155" s="199" t="s">
        <v>230</v>
      </c>
      <c r="O155" s="191"/>
    </row>
    <row r="156" spans="1:104" x14ac:dyDescent="0.2">
      <c r="A156" s="198"/>
      <c r="B156" s="200"/>
      <c r="C156" s="201" t="s">
        <v>231</v>
      </c>
      <c r="D156" s="202"/>
      <c r="E156" s="203">
        <v>22.127500000000001</v>
      </c>
      <c r="F156" s="204"/>
      <c r="G156" s="205"/>
      <c r="M156" s="199" t="s">
        <v>231</v>
      </c>
      <c r="O156" s="191"/>
    </row>
    <row r="157" spans="1:104" x14ac:dyDescent="0.2">
      <c r="A157" s="198"/>
      <c r="B157" s="200"/>
      <c r="C157" s="201" t="s">
        <v>232</v>
      </c>
      <c r="D157" s="202"/>
      <c r="E157" s="203">
        <v>0</v>
      </c>
      <c r="F157" s="204"/>
      <c r="G157" s="205"/>
      <c r="M157" s="199" t="s">
        <v>232</v>
      </c>
      <c r="O157" s="191"/>
    </row>
    <row r="158" spans="1:104" x14ac:dyDescent="0.2">
      <c r="A158" s="198"/>
      <c r="B158" s="200"/>
      <c r="C158" s="201" t="s">
        <v>233</v>
      </c>
      <c r="D158" s="202"/>
      <c r="E158" s="203">
        <v>-4.4325000000000001</v>
      </c>
      <c r="F158" s="204"/>
      <c r="G158" s="205"/>
      <c r="M158" s="199" t="s">
        <v>233</v>
      </c>
      <c r="O158" s="191"/>
    </row>
    <row r="159" spans="1:104" x14ac:dyDescent="0.2">
      <c r="A159" s="206"/>
      <c r="B159" s="207" t="s">
        <v>76</v>
      </c>
      <c r="C159" s="208" t="str">
        <f>CONCATENATE(B133," ",C133)</f>
        <v>34 Stěny a příčky</v>
      </c>
      <c r="D159" s="209"/>
      <c r="E159" s="210"/>
      <c r="F159" s="211"/>
      <c r="G159" s="212">
        <f>SUM(G133:G158)</f>
        <v>0</v>
      </c>
      <c r="O159" s="191">
        <v>4</v>
      </c>
      <c r="BA159" s="213">
        <f>SUM(BA133:BA158)</f>
        <v>0</v>
      </c>
      <c r="BB159" s="213">
        <f>SUM(BB133:BB158)</f>
        <v>0</v>
      </c>
      <c r="BC159" s="213">
        <f>SUM(BC133:BC158)</f>
        <v>0</v>
      </c>
      <c r="BD159" s="213">
        <f>SUM(BD133:BD158)</f>
        <v>0</v>
      </c>
      <c r="BE159" s="213">
        <f>SUM(BE133:BE158)</f>
        <v>0</v>
      </c>
    </row>
    <row r="160" spans="1:104" x14ac:dyDescent="0.2">
      <c r="A160" s="184" t="s">
        <v>72</v>
      </c>
      <c r="B160" s="185" t="s">
        <v>234</v>
      </c>
      <c r="C160" s="186" t="s">
        <v>235</v>
      </c>
      <c r="D160" s="187"/>
      <c r="E160" s="188"/>
      <c r="F160" s="188"/>
      <c r="G160" s="189"/>
      <c r="H160" s="190"/>
      <c r="I160" s="190"/>
      <c r="O160" s="191">
        <v>1</v>
      </c>
    </row>
    <row r="161" spans="1:104" ht="22.5" x14ac:dyDescent="0.2">
      <c r="A161" s="192">
        <v>33</v>
      </c>
      <c r="B161" s="193" t="s">
        <v>236</v>
      </c>
      <c r="C161" s="194" t="s">
        <v>237</v>
      </c>
      <c r="D161" s="195" t="s">
        <v>87</v>
      </c>
      <c r="E161" s="196">
        <v>4.3250000000000002</v>
      </c>
      <c r="F161" s="196">
        <v>0</v>
      </c>
      <c r="G161" s="197">
        <f>E161*F161</f>
        <v>0</v>
      </c>
      <c r="O161" s="191">
        <v>2</v>
      </c>
      <c r="AA161" s="163">
        <v>1</v>
      </c>
      <c r="AB161" s="163">
        <v>1</v>
      </c>
      <c r="AC161" s="163">
        <v>1</v>
      </c>
      <c r="AZ161" s="163">
        <v>1</v>
      </c>
      <c r="BA161" s="163">
        <f>IF(AZ161=1,G161,0)</f>
        <v>0</v>
      </c>
      <c r="BB161" s="163">
        <f>IF(AZ161=2,G161,0)</f>
        <v>0</v>
      </c>
      <c r="BC161" s="163">
        <f>IF(AZ161=3,G161,0)</f>
        <v>0</v>
      </c>
      <c r="BD161" s="163">
        <f>IF(AZ161=4,G161,0)</f>
        <v>0</v>
      </c>
      <c r="BE161" s="163">
        <f>IF(AZ161=5,G161,0)</f>
        <v>0</v>
      </c>
      <c r="CA161" s="191">
        <v>1</v>
      </c>
      <c r="CB161" s="191">
        <v>1</v>
      </c>
      <c r="CZ161" s="163">
        <v>1.9439200000000001</v>
      </c>
    </row>
    <row r="162" spans="1:104" x14ac:dyDescent="0.2">
      <c r="A162" s="198"/>
      <c r="B162" s="200"/>
      <c r="C162" s="201" t="s">
        <v>238</v>
      </c>
      <c r="D162" s="202"/>
      <c r="E162" s="203">
        <v>0</v>
      </c>
      <c r="F162" s="204"/>
      <c r="G162" s="205"/>
      <c r="M162" s="199" t="s">
        <v>238</v>
      </c>
      <c r="O162" s="191"/>
    </row>
    <row r="163" spans="1:104" x14ac:dyDescent="0.2">
      <c r="A163" s="198"/>
      <c r="B163" s="200"/>
      <c r="C163" s="201" t="s">
        <v>239</v>
      </c>
      <c r="D163" s="202"/>
      <c r="E163" s="203">
        <v>4.3250000000000002</v>
      </c>
      <c r="F163" s="204"/>
      <c r="G163" s="205"/>
      <c r="M163" s="199" t="s">
        <v>239</v>
      </c>
      <c r="O163" s="191"/>
    </row>
    <row r="164" spans="1:104" x14ac:dyDescent="0.2">
      <c r="A164" s="192">
        <v>34</v>
      </c>
      <c r="B164" s="193" t="s">
        <v>240</v>
      </c>
      <c r="C164" s="194" t="s">
        <v>241</v>
      </c>
      <c r="D164" s="195" t="s">
        <v>87</v>
      </c>
      <c r="E164" s="196">
        <v>13.84</v>
      </c>
      <c r="F164" s="196">
        <v>0</v>
      </c>
      <c r="G164" s="197">
        <f>E164*F164</f>
        <v>0</v>
      </c>
      <c r="O164" s="191">
        <v>2</v>
      </c>
      <c r="AA164" s="163">
        <v>1</v>
      </c>
      <c r="AB164" s="163">
        <v>1</v>
      </c>
      <c r="AC164" s="163">
        <v>1</v>
      </c>
      <c r="AZ164" s="163">
        <v>1</v>
      </c>
      <c r="BA164" s="163">
        <f>IF(AZ164=1,G164,0)</f>
        <v>0</v>
      </c>
      <c r="BB164" s="163">
        <f>IF(AZ164=2,G164,0)</f>
        <v>0</v>
      </c>
      <c r="BC164" s="163">
        <f>IF(AZ164=3,G164,0)</f>
        <v>0</v>
      </c>
      <c r="BD164" s="163">
        <f>IF(AZ164=4,G164,0)</f>
        <v>0</v>
      </c>
      <c r="BE164" s="163">
        <f>IF(AZ164=5,G164,0)</f>
        <v>0</v>
      </c>
      <c r="CA164" s="191">
        <v>1</v>
      </c>
      <c r="CB164" s="191">
        <v>1</v>
      </c>
      <c r="CZ164" s="163">
        <v>2.5251100000000002</v>
      </c>
    </row>
    <row r="165" spans="1:104" x14ac:dyDescent="0.2">
      <c r="A165" s="198"/>
      <c r="B165" s="200"/>
      <c r="C165" s="201" t="s">
        <v>242</v>
      </c>
      <c r="D165" s="202"/>
      <c r="E165" s="203">
        <v>0</v>
      </c>
      <c r="F165" s="204"/>
      <c r="G165" s="205"/>
      <c r="M165" s="199" t="s">
        <v>242</v>
      </c>
      <c r="O165" s="191"/>
    </row>
    <row r="166" spans="1:104" x14ac:dyDescent="0.2">
      <c r="A166" s="198"/>
      <c r="B166" s="200"/>
      <c r="C166" s="201" t="s">
        <v>243</v>
      </c>
      <c r="D166" s="202"/>
      <c r="E166" s="203">
        <v>3.46</v>
      </c>
      <c r="F166" s="204"/>
      <c r="G166" s="205"/>
      <c r="M166" s="199" t="s">
        <v>243</v>
      </c>
      <c r="O166" s="191"/>
    </row>
    <row r="167" spans="1:104" x14ac:dyDescent="0.2">
      <c r="A167" s="198"/>
      <c r="B167" s="200"/>
      <c r="C167" s="201" t="s">
        <v>244</v>
      </c>
      <c r="D167" s="202"/>
      <c r="E167" s="203">
        <v>10.38</v>
      </c>
      <c r="F167" s="204"/>
      <c r="G167" s="205"/>
      <c r="M167" s="199" t="s">
        <v>244</v>
      </c>
      <c r="O167" s="191"/>
    </row>
    <row r="168" spans="1:104" x14ac:dyDescent="0.2">
      <c r="A168" s="192">
        <v>35</v>
      </c>
      <c r="B168" s="193" t="s">
        <v>245</v>
      </c>
      <c r="C168" s="194" t="s">
        <v>246</v>
      </c>
      <c r="D168" s="195" t="s">
        <v>185</v>
      </c>
      <c r="E168" s="196">
        <v>69.2</v>
      </c>
      <c r="F168" s="196">
        <v>0</v>
      </c>
      <c r="G168" s="197">
        <f>E168*F168</f>
        <v>0</v>
      </c>
      <c r="O168" s="191">
        <v>2</v>
      </c>
      <c r="AA168" s="163">
        <v>1</v>
      </c>
      <c r="AB168" s="163">
        <v>1</v>
      </c>
      <c r="AC168" s="163">
        <v>1</v>
      </c>
      <c r="AZ168" s="163">
        <v>1</v>
      </c>
      <c r="BA168" s="163">
        <f>IF(AZ168=1,G168,0)</f>
        <v>0</v>
      </c>
      <c r="BB168" s="163">
        <f>IF(AZ168=2,G168,0)</f>
        <v>0</v>
      </c>
      <c r="BC168" s="163">
        <f>IF(AZ168=3,G168,0)</f>
        <v>0</v>
      </c>
      <c r="BD168" s="163">
        <f>IF(AZ168=4,G168,0)</f>
        <v>0</v>
      </c>
      <c r="BE168" s="163">
        <f>IF(AZ168=5,G168,0)</f>
        <v>0</v>
      </c>
      <c r="CA168" s="191">
        <v>1</v>
      </c>
      <c r="CB168" s="191">
        <v>1</v>
      </c>
      <c r="CZ168" s="163">
        <v>4.965E-2</v>
      </c>
    </row>
    <row r="169" spans="1:104" x14ac:dyDescent="0.2">
      <c r="A169" s="198"/>
      <c r="B169" s="200"/>
      <c r="C169" s="201" t="s">
        <v>242</v>
      </c>
      <c r="D169" s="202"/>
      <c r="E169" s="203">
        <v>0</v>
      </c>
      <c r="F169" s="204"/>
      <c r="G169" s="205"/>
      <c r="M169" s="199" t="s">
        <v>242</v>
      </c>
      <c r="O169" s="191"/>
    </row>
    <row r="170" spans="1:104" x14ac:dyDescent="0.2">
      <c r="A170" s="198"/>
      <c r="B170" s="200"/>
      <c r="C170" s="201" t="s">
        <v>247</v>
      </c>
      <c r="D170" s="202"/>
      <c r="E170" s="203">
        <v>17.3</v>
      </c>
      <c r="F170" s="204"/>
      <c r="G170" s="205"/>
      <c r="M170" s="199" t="s">
        <v>247</v>
      </c>
      <c r="O170" s="191"/>
    </row>
    <row r="171" spans="1:104" x14ac:dyDescent="0.2">
      <c r="A171" s="198"/>
      <c r="B171" s="200"/>
      <c r="C171" s="201" t="s">
        <v>248</v>
      </c>
      <c r="D171" s="202"/>
      <c r="E171" s="203">
        <v>51.9</v>
      </c>
      <c r="F171" s="204"/>
      <c r="G171" s="205"/>
      <c r="M171" s="199" t="s">
        <v>248</v>
      </c>
      <c r="O171" s="191"/>
    </row>
    <row r="172" spans="1:104" x14ac:dyDescent="0.2">
      <c r="A172" s="192">
        <v>36</v>
      </c>
      <c r="B172" s="193" t="s">
        <v>249</v>
      </c>
      <c r="C172" s="194" t="s">
        <v>250</v>
      </c>
      <c r="D172" s="195" t="s">
        <v>185</v>
      </c>
      <c r="E172" s="196">
        <v>69.2</v>
      </c>
      <c r="F172" s="196">
        <v>0</v>
      </c>
      <c r="G172" s="197">
        <f>E172*F172</f>
        <v>0</v>
      </c>
      <c r="O172" s="191">
        <v>2</v>
      </c>
      <c r="AA172" s="163">
        <v>1</v>
      </c>
      <c r="AB172" s="163">
        <v>1</v>
      </c>
      <c r="AC172" s="163">
        <v>1</v>
      </c>
      <c r="AZ172" s="163">
        <v>1</v>
      </c>
      <c r="BA172" s="163">
        <f>IF(AZ172=1,G172,0)</f>
        <v>0</v>
      </c>
      <c r="BB172" s="163">
        <f>IF(AZ172=2,G172,0)</f>
        <v>0</v>
      </c>
      <c r="BC172" s="163">
        <f>IF(AZ172=3,G172,0)</f>
        <v>0</v>
      </c>
      <c r="BD172" s="163">
        <f>IF(AZ172=4,G172,0)</f>
        <v>0</v>
      </c>
      <c r="BE172" s="163">
        <f>IF(AZ172=5,G172,0)</f>
        <v>0</v>
      </c>
      <c r="CA172" s="191">
        <v>1</v>
      </c>
      <c r="CB172" s="191">
        <v>1</v>
      </c>
      <c r="CZ172" s="163">
        <v>0</v>
      </c>
    </row>
    <row r="173" spans="1:104" x14ac:dyDescent="0.2">
      <c r="A173" s="198"/>
      <c r="B173" s="200"/>
      <c r="C173" s="201" t="s">
        <v>242</v>
      </c>
      <c r="D173" s="202"/>
      <c r="E173" s="203">
        <v>0</v>
      </c>
      <c r="F173" s="204"/>
      <c r="G173" s="205"/>
      <c r="M173" s="199" t="s">
        <v>242</v>
      </c>
      <c r="O173" s="191"/>
    </row>
    <row r="174" spans="1:104" x14ac:dyDescent="0.2">
      <c r="A174" s="198"/>
      <c r="B174" s="200"/>
      <c r="C174" s="201" t="s">
        <v>247</v>
      </c>
      <c r="D174" s="202"/>
      <c r="E174" s="203">
        <v>17.3</v>
      </c>
      <c r="F174" s="204"/>
      <c r="G174" s="205"/>
      <c r="M174" s="199" t="s">
        <v>247</v>
      </c>
      <c r="O174" s="191"/>
    </row>
    <row r="175" spans="1:104" x14ac:dyDescent="0.2">
      <c r="A175" s="198"/>
      <c r="B175" s="200"/>
      <c r="C175" s="201" t="s">
        <v>248</v>
      </c>
      <c r="D175" s="202"/>
      <c r="E175" s="203">
        <v>51.9</v>
      </c>
      <c r="F175" s="204"/>
      <c r="G175" s="205"/>
      <c r="M175" s="199" t="s">
        <v>248</v>
      </c>
      <c r="O175" s="191"/>
    </row>
    <row r="176" spans="1:104" x14ac:dyDescent="0.2">
      <c r="A176" s="192">
        <v>37</v>
      </c>
      <c r="B176" s="193" t="s">
        <v>251</v>
      </c>
      <c r="C176" s="194" t="s">
        <v>252</v>
      </c>
      <c r="D176" s="195" t="s">
        <v>134</v>
      </c>
      <c r="E176" s="196">
        <v>2.9064000000000001</v>
      </c>
      <c r="F176" s="196">
        <v>0</v>
      </c>
      <c r="G176" s="197">
        <f>E176*F176</f>
        <v>0</v>
      </c>
      <c r="O176" s="191">
        <v>2</v>
      </c>
      <c r="AA176" s="163">
        <v>1</v>
      </c>
      <c r="AB176" s="163">
        <v>1</v>
      </c>
      <c r="AC176" s="163">
        <v>1</v>
      </c>
      <c r="AZ176" s="163">
        <v>1</v>
      </c>
      <c r="BA176" s="163">
        <f>IF(AZ176=1,G176,0)</f>
        <v>0</v>
      </c>
      <c r="BB176" s="163">
        <f>IF(AZ176=2,G176,0)</f>
        <v>0</v>
      </c>
      <c r="BC176" s="163">
        <f>IF(AZ176=3,G176,0)</f>
        <v>0</v>
      </c>
      <c r="BD176" s="163">
        <f>IF(AZ176=4,G176,0)</f>
        <v>0</v>
      </c>
      <c r="BE176" s="163">
        <f>IF(AZ176=5,G176,0)</f>
        <v>0</v>
      </c>
      <c r="CA176" s="191">
        <v>1</v>
      </c>
      <c r="CB176" s="191">
        <v>1</v>
      </c>
      <c r="CZ176" s="163">
        <v>1.0166500000000001</v>
      </c>
    </row>
    <row r="177" spans="1:104" x14ac:dyDescent="0.2">
      <c r="A177" s="198"/>
      <c r="B177" s="200"/>
      <c r="C177" s="201" t="s">
        <v>242</v>
      </c>
      <c r="D177" s="202"/>
      <c r="E177" s="203">
        <v>0</v>
      </c>
      <c r="F177" s="204"/>
      <c r="G177" s="205"/>
      <c r="M177" s="199" t="s">
        <v>242</v>
      </c>
      <c r="O177" s="191"/>
    </row>
    <row r="178" spans="1:104" ht="22.5" x14ac:dyDescent="0.2">
      <c r="A178" s="198"/>
      <c r="B178" s="200"/>
      <c r="C178" s="201" t="s">
        <v>253</v>
      </c>
      <c r="D178" s="202"/>
      <c r="E178" s="203">
        <v>0.31140000000000001</v>
      </c>
      <c r="F178" s="204"/>
      <c r="G178" s="205"/>
      <c r="M178" s="199" t="s">
        <v>253</v>
      </c>
      <c r="O178" s="191"/>
    </row>
    <row r="179" spans="1:104" ht="22.5" x14ac:dyDescent="0.2">
      <c r="A179" s="198"/>
      <c r="B179" s="200"/>
      <c r="C179" s="201" t="s">
        <v>254</v>
      </c>
      <c r="D179" s="202"/>
      <c r="E179" s="203">
        <v>2.5950000000000002</v>
      </c>
      <c r="F179" s="204"/>
      <c r="G179" s="205"/>
      <c r="M179" s="199" t="s">
        <v>254</v>
      </c>
      <c r="O179" s="191"/>
    </row>
    <row r="180" spans="1:104" x14ac:dyDescent="0.2">
      <c r="A180" s="192">
        <v>38</v>
      </c>
      <c r="B180" s="193" t="s">
        <v>255</v>
      </c>
      <c r="C180" s="194" t="s">
        <v>256</v>
      </c>
      <c r="D180" s="195" t="s">
        <v>145</v>
      </c>
      <c r="E180" s="196">
        <v>36.33</v>
      </c>
      <c r="F180" s="196">
        <v>0</v>
      </c>
      <c r="G180" s="197">
        <f>E180*F180</f>
        <v>0</v>
      </c>
      <c r="O180" s="191">
        <v>2</v>
      </c>
      <c r="AA180" s="163">
        <v>1</v>
      </c>
      <c r="AB180" s="163">
        <v>1</v>
      </c>
      <c r="AC180" s="163">
        <v>1</v>
      </c>
      <c r="AZ180" s="163">
        <v>1</v>
      </c>
      <c r="BA180" s="163">
        <f>IF(AZ180=1,G180,0)</f>
        <v>0</v>
      </c>
      <c r="BB180" s="163">
        <f>IF(AZ180=2,G180,0)</f>
        <v>0</v>
      </c>
      <c r="BC180" s="163">
        <f>IF(AZ180=3,G180,0)</f>
        <v>0</v>
      </c>
      <c r="BD180" s="163">
        <f>IF(AZ180=4,G180,0)</f>
        <v>0</v>
      </c>
      <c r="BE180" s="163">
        <f>IF(AZ180=5,G180,0)</f>
        <v>0</v>
      </c>
      <c r="CA180" s="191">
        <v>1</v>
      </c>
      <c r="CB180" s="191">
        <v>1</v>
      </c>
      <c r="CZ180" s="163">
        <v>0.10237</v>
      </c>
    </row>
    <row r="181" spans="1:104" x14ac:dyDescent="0.2">
      <c r="A181" s="198"/>
      <c r="B181" s="200"/>
      <c r="C181" s="201" t="s">
        <v>257</v>
      </c>
      <c r="D181" s="202"/>
      <c r="E181" s="203">
        <v>0</v>
      </c>
      <c r="F181" s="204"/>
      <c r="G181" s="205"/>
      <c r="M181" s="199" t="s">
        <v>257</v>
      </c>
      <c r="O181" s="191"/>
    </row>
    <row r="182" spans="1:104" x14ac:dyDescent="0.2">
      <c r="A182" s="198"/>
      <c r="B182" s="200"/>
      <c r="C182" s="201" t="s">
        <v>258</v>
      </c>
      <c r="D182" s="202"/>
      <c r="E182" s="203">
        <v>0</v>
      </c>
      <c r="F182" s="204"/>
      <c r="G182" s="205"/>
      <c r="M182" s="199" t="s">
        <v>258</v>
      </c>
      <c r="O182" s="191"/>
    </row>
    <row r="183" spans="1:104" x14ac:dyDescent="0.2">
      <c r="A183" s="198"/>
      <c r="B183" s="200"/>
      <c r="C183" s="201" t="s">
        <v>259</v>
      </c>
      <c r="D183" s="202"/>
      <c r="E183" s="203">
        <v>36.33</v>
      </c>
      <c r="F183" s="204"/>
      <c r="G183" s="205"/>
      <c r="M183" s="199" t="s">
        <v>259</v>
      </c>
      <c r="O183" s="191"/>
    </row>
    <row r="184" spans="1:104" x14ac:dyDescent="0.2">
      <c r="A184" s="192">
        <v>39</v>
      </c>
      <c r="B184" s="193" t="s">
        <v>260</v>
      </c>
      <c r="C184" s="194" t="s">
        <v>261</v>
      </c>
      <c r="D184" s="195" t="s">
        <v>145</v>
      </c>
      <c r="E184" s="196">
        <v>15.028600000000001</v>
      </c>
      <c r="F184" s="196">
        <v>0</v>
      </c>
      <c r="G184" s="197">
        <f>E184*F184</f>
        <v>0</v>
      </c>
      <c r="O184" s="191">
        <v>2</v>
      </c>
      <c r="AA184" s="163">
        <v>1</v>
      </c>
      <c r="AB184" s="163">
        <v>7</v>
      </c>
      <c r="AC184" s="163">
        <v>7</v>
      </c>
      <c r="AZ184" s="163">
        <v>1</v>
      </c>
      <c r="BA184" s="163">
        <f>IF(AZ184=1,G184,0)</f>
        <v>0</v>
      </c>
      <c r="BB184" s="163">
        <f>IF(AZ184=2,G184,0)</f>
        <v>0</v>
      </c>
      <c r="BC184" s="163">
        <f>IF(AZ184=3,G184,0)</f>
        <v>0</v>
      </c>
      <c r="BD184" s="163">
        <f>IF(AZ184=4,G184,0)</f>
        <v>0</v>
      </c>
      <c r="BE184" s="163">
        <f>IF(AZ184=5,G184,0)</f>
        <v>0</v>
      </c>
      <c r="CA184" s="191">
        <v>1</v>
      </c>
      <c r="CB184" s="191">
        <v>7</v>
      </c>
      <c r="CZ184" s="163">
        <v>1.7000000000000001E-4</v>
      </c>
    </row>
    <row r="185" spans="1:104" x14ac:dyDescent="0.2">
      <c r="A185" s="198"/>
      <c r="B185" s="200"/>
      <c r="C185" s="201" t="s">
        <v>262</v>
      </c>
      <c r="D185" s="202"/>
      <c r="E185" s="203">
        <v>0</v>
      </c>
      <c r="F185" s="204"/>
      <c r="G185" s="205"/>
      <c r="M185" s="199" t="s">
        <v>262</v>
      </c>
      <c r="O185" s="191"/>
    </row>
    <row r="186" spans="1:104" x14ac:dyDescent="0.2">
      <c r="A186" s="198"/>
      <c r="B186" s="200"/>
      <c r="C186" s="201" t="s">
        <v>263</v>
      </c>
      <c r="D186" s="202"/>
      <c r="E186" s="203">
        <v>6.54</v>
      </c>
      <c r="F186" s="204"/>
      <c r="G186" s="205"/>
      <c r="M186" s="199" t="s">
        <v>263</v>
      </c>
      <c r="O186" s="191"/>
    </row>
    <row r="187" spans="1:104" x14ac:dyDescent="0.2">
      <c r="A187" s="198"/>
      <c r="B187" s="200"/>
      <c r="C187" s="201" t="s">
        <v>264</v>
      </c>
      <c r="D187" s="202"/>
      <c r="E187" s="203">
        <v>8.4885999999999999</v>
      </c>
      <c r="F187" s="204"/>
      <c r="G187" s="205"/>
      <c r="M187" s="199" t="s">
        <v>264</v>
      </c>
      <c r="O187" s="191"/>
    </row>
    <row r="188" spans="1:104" ht="22.5" x14ac:dyDescent="0.2">
      <c r="A188" s="192">
        <v>40</v>
      </c>
      <c r="B188" s="193" t="s">
        <v>265</v>
      </c>
      <c r="C188" s="194" t="s">
        <v>266</v>
      </c>
      <c r="D188" s="195" t="s">
        <v>145</v>
      </c>
      <c r="E188" s="196">
        <v>240.89750000000001</v>
      </c>
      <c r="F188" s="196">
        <v>0</v>
      </c>
      <c r="G188" s="197">
        <f>E188*F188</f>
        <v>0</v>
      </c>
      <c r="O188" s="191">
        <v>2</v>
      </c>
      <c r="AA188" s="163">
        <v>2</v>
      </c>
      <c r="AB188" s="163">
        <v>1</v>
      </c>
      <c r="AC188" s="163">
        <v>1</v>
      </c>
      <c r="AZ188" s="163">
        <v>1</v>
      </c>
      <c r="BA188" s="163">
        <f>IF(AZ188=1,G188,0)</f>
        <v>0</v>
      </c>
      <c r="BB188" s="163">
        <f>IF(AZ188=2,G188,0)</f>
        <v>0</v>
      </c>
      <c r="BC188" s="163">
        <f>IF(AZ188=3,G188,0)</f>
        <v>0</v>
      </c>
      <c r="BD188" s="163">
        <f>IF(AZ188=4,G188,0)</f>
        <v>0</v>
      </c>
      <c r="BE188" s="163">
        <f>IF(AZ188=5,G188,0)</f>
        <v>0</v>
      </c>
      <c r="CA188" s="191">
        <v>2</v>
      </c>
      <c r="CB188" s="191">
        <v>1</v>
      </c>
      <c r="CZ188" s="163">
        <v>0.33289999999999997</v>
      </c>
    </row>
    <row r="189" spans="1:104" x14ac:dyDescent="0.2">
      <c r="A189" s="198"/>
      <c r="B189" s="200"/>
      <c r="C189" s="201" t="s">
        <v>267</v>
      </c>
      <c r="D189" s="202"/>
      <c r="E189" s="203">
        <v>240.89750000000001</v>
      </c>
      <c r="F189" s="204"/>
      <c r="G189" s="205"/>
      <c r="M189" s="199" t="s">
        <v>267</v>
      </c>
      <c r="O189" s="191"/>
    </row>
    <row r="190" spans="1:104" ht="22.5" x14ac:dyDescent="0.2">
      <c r="A190" s="192">
        <v>41</v>
      </c>
      <c r="B190" s="193" t="s">
        <v>268</v>
      </c>
      <c r="C190" s="194" t="s">
        <v>269</v>
      </c>
      <c r="D190" s="195" t="s">
        <v>145</v>
      </c>
      <c r="E190" s="196">
        <v>11.712</v>
      </c>
      <c r="F190" s="196">
        <v>0</v>
      </c>
      <c r="G190" s="197">
        <f>E190*F190</f>
        <v>0</v>
      </c>
      <c r="O190" s="191">
        <v>2</v>
      </c>
      <c r="AA190" s="163">
        <v>2</v>
      </c>
      <c r="AB190" s="163">
        <v>1</v>
      </c>
      <c r="AC190" s="163">
        <v>1</v>
      </c>
      <c r="AZ190" s="163">
        <v>1</v>
      </c>
      <c r="BA190" s="163">
        <f>IF(AZ190=1,G190,0)</f>
        <v>0</v>
      </c>
      <c r="BB190" s="163">
        <f>IF(AZ190=2,G190,0)</f>
        <v>0</v>
      </c>
      <c r="BC190" s="163">
        <f>IF(AZ190=3,G190,0)</f>
        <v>0</v>
      </c>
      <c r="BD190" s="163">
        <f>IF(AZ190=4,G190,0)</f>
        <v>0</v>
      </c>
      <c r="BE190" s="163">
        <f>IF(AZ190=5,G190,0)</f>
        <v>0</v>
      </c>
      <c r="CA190" s="191">
        <v>2</v>
      </c>
      <c r="CB190" s="191">
        <v>1</v>
      </c>
      <c r="CZ190" s="163">
        <v>0.45241999999999999</v>
      </c>
    </row>
    <row r="191" spans="1:104" x14ac:dyDescent="0.2">
      <c r="A191" s="198"/>
      <c r="B191" s="200"/>
      <c r="C191" s="201" t="s">
        <v>270</v>
      </c>
      <c r="D191" s="202"/>
      <c r="E191" s="203">
        <v>0</v>
      </c>
      <c r="F191" s="204"/>
      <c r="G191" s="205"/>
      <c r="M191" s="199" t="s">
        <v>270</v>
      </c>
      <c r="O191" s="191"/>
    </row>
    <row r="192" spans="1:104" x14ac:dyDescent="0.2">
      <c r="A192" s="198"/>
      <c r="B192" s="200"/>
      <c r="C192" s="201" t="s">
        <v>271</v>
      </c>
      <c r="D192" s="202"/>
      <c r="E192" s="203">
        <v>11.712</v>
      </c>
      <c r="F192" s="204"/>
      <c r="G192" s="205"/>
      <c r="M192" s="199" t="s">
        <v>271</v>
      </c>
      <c r="O192" s="191"/>
    </row>
    <row r="193" spans="1:104" x14ac:dyDescent="0.2">
      <c r="A193" s="192">
        <v>42</v>
      </c>
      <c r="B193" s="193" t="s">
        <v>272</v>
      </c>
      <c r="C193" s="194" t="s">
        <v>273</v>
      </c>
      <c r="D193" s="195" t="s">
        <v>274</v>
      </c>
      <c r="E193" s="196">
        <v>687.17359999999996</v>
      </c>
      <c r="F193" s="196">
        <v>0</v>
      </c>
      <c r="G193" s="197">
        <f>E193*F193</f>
        <v>0</v>
      </c>
      <c r="O193" s="191">
        <v>2</v>
      </c>
      <c r="AA193" s="163">
        <v>2</v>
      </c>
      <c r="AB193" s="163">
        <v>7</v>
      </c>
      <c r="AC193" s="163">
        <v>7</v>
      </c>
      <c r="AZ193" s="163">
        <v>1</v>
      </c>
      <c r="BA193" s="163">
        <f>IF(AZ193=1,G193,0)</f>
        <v>0</v>
      </c>
      <c r="BB193" s="163">
        <f>IF(AZ193=2,G193,0)</f>
        <v>0</v>
      </c>
      <c r="BC193" s="163">
        <f>IF(AZ193=3,G193,0)</f>
        <v>0</v>
      </c>
      <c r="BD193" s="163">
        <f>IF(AZ193=4,G193,0)</f>
        <v>0</v>
      </c>
      <c r="BE193" s="163">
        <f>IF(AZ193=5,G193,0)</f>
        <v>0</v>
      </c>
      <c r="CA193" s="191">
        <v>2</v>
      </c>
      <c r="CB193" s="191">
        <v>7</v>
      </c>
      <c r="CZ193" s="163">
        <v>1.06E-3</v>
      </c>
    </row>
    <row r="194" spans="1:104" x14ac:dyDescent="0.2">
      <c r="A194" s="198"/>
      <c r="B194" s="200"/>
      <c r="C194" s="201" t="s">
        <v>275</v>
      </c>
      <c r="D194" s="202"/>
      <c r="E194" s="203">
        <v>0</v>
      </c>
      <c r="F194" s="204"/>
      <c r="G194" s="205"/>
      <c r="M194" s="199" t="s">
        <v>275</v>
      </c>
      <c r="O194" s="191"/>
    </row>
    <row r="195" spans="1:104" x14ac:dyDescent="0.2">
      <c r="A195" s="198"/>
      <c r="B195" s="200"/>
      <c r="C195" s="201" t="s">
        <v>276</v>
      </c>
      <c r="D195" s="202"/>
      <c r="E195" s="203">
        <v>0</v>
      </c>
      <c r="F195" s="204"/>
      <c r="G195" s="205"/>
      <c r="M195" s="199" t="s">
        <v>276</v>
      </c>
      <c r="O195" s="191"/>
    </row>
    <row r="196" spans="1:104" ht="22.5" x14ac:dyDescent="0.2">
      <c r="A196" s="198"/>
      <c r="B196" s="200"/>
      <c r="C196" s="201" t="s">
        <v>277</v>
      </c>
      <c r="D196" s="202"/>
      <c r="E196" s="203">
        <v>360.39280000000002</v>
      </c>
      <c r="F196" s="204"/>
      <c r="G196" s="205"/>
      <c r="M196" s="199" t="s">
        <v>277</v>
      </c>
      <c r="O196" s="191"/>
    </row>
    <row r="197" spans="1:104" ht="22.5" x14ac:dyDescent="0.2">
      <c r="A197" s="198"/>
      <c r="B197" s="200"/>
      <c r="C197" s="201" t="s">
        <v>278</v>
      </c>
      <c r="D197" s="202"/>
      <c r="E197" s="203">
        <v>74.692800000000005</v>
      </c>
      <c r="F197" s="204"/>
      <c r="G197" s="205"/>
      <c r="M197" s="199" t="s">
        <v>278</v>
      </c>
      <c r="O197" s="191"/>
    </row>
    <row r="198" spans="1:104" x14ac:dyDescent="0.2">
      <c r="A198" s="198"/>
      <c r="B198" s="200"/>
      <c r="C198" s="201" t="s">
        <v>279</v>
      </c>
      <c r="D198" s="202"/>
      <c r="E198" s="203">
        <v>250.12799999999999</v>
      </c>
      <c r="F198" s="204"/>
      <c r="G198" s="205"/>
      <c r="M198" s="199" t="s">
        <v>279</v>
      </c>
      <c r="O198" s="191"/>
    </row>
    <row r="199" spans="1:104" x14ac:dyDescent="0.2">
      <c r="A199" s="198"/>
      <c r="B199" s="200"/>
      <c r="C199" s="201" t="s">
        <v>280</v>
      </c>
      <c r="D199" s="202"/>
      <c r="E199" s="203">
        <v>1.4</v>
      </c>
      <c r="F199" s="204"/>
      <c r="G199" s="205"/>
      <c r="M199" s="199" t="s">
        <v>280</v>
      </c>
      <c r="O199" s="191"/>
    </row>
    <row r="200" spans="1:104" x14ac:dyDescent="0.2">
      <c r="A200" s="198"/>
      <c r="B200" s="200"/>
      <c r="C200" s="201" t="s">
        <v>281</v>
      </c>
      <c r="D200" s="202"/>
      <c r="E200" s="203">
        <v>0.56000000000000005</v>
      </c>
      <c r="F200" s="204"/>
      <c r="G200" s="205"/>
      <c r="M200" s="199" t="s">
        <v>281</v>
      </c>
      <c r="O200" s="191"/>
    </row>
    <row r="201" spans="1:104" x14ac:dyDescent="0.2">
      <c r="A201" s="206"/>
      <c r="B201" s="207" t="s">
        <v>76</v>
      </c>
      <c r="C201" s="208" t="str">
        <f>CONCATENATE(B160," ",C160)</f>
        <v>41 Stropy a stropní konstrukce</v>
      </c>
      <c r="D201" s="209"/>
      <c r="E201" s="210"/>
      <c r="F201" s="211"/>
      <c r="G201" s="212">
        <f>SUM(G160:G200)</f>
        <v>0</v>
      </c>
      <c r="O201" s="191">
        <v>4</v>
      </c>
      <c r="BA201" s="213">
        <f>SUM(BA160:BA200)</f>
        <v>0</v>
      </c>
      <c r="BB201" s="213">
        <f>SUM(BB160:BB200)</f>
        <v>0</v>
      </c>
      <c r="BC201" s="213">
        <f>SUM(BC160:BC200)</f>
        <v>0</v>
      </c>
      <c r="BD201" s="213">
        <f>SUM(BD160:BD200)</f>
        <v>0</v>
      </c>
      <c r="BE201" s="213">
        <f>SUM(BE160:BE200)</f>
        <v>0</v>
      </c>
    </row>
    <row r="202" spans="1:104" x14ac:dyDescent="0.2">
      <c r="A202" s="184" t="s">
        <v>72</v>
      </c>
      <c r="B202" s="185" t="s">
        <v>282</v>
      </c>
      <c r="C202" s="186" t="s">
        <v>283</v>
      </c>
      <c r="D202" s="187"/>
      <c r="E202" s="188"/>
      <c r="F202" s="188"/>
      <c r="G202" s="189"/>
      <c r="H202" s="190"/>
      <c r="I202" s="190"/>
      <c r="O202" s="191">
        <v>1</v>
      </c>
    </row>
    <row r="203" spans="1:104" x14ac:dyDescent="0.2">
      <c r="A203" s="192">
        <v>43</v>
      </c>
      <c r="B203" s="193" t="s">
        <v>284</v>
      </c>
      <c r="C203" s="194" t="s">
        <v>285</v>
      </c>
      <c r="D203" s="195" t="s">
        <v>185</v>
      </c>
      <c r="E203" s="196">
        <v>16.5</v>
      </c>
      <c r="F203" s="196">
        <v>0</v>
      </c>
      <c r="G203" s="197">
        <f>E203*F203</f>
        <v>0</v>
      </c>
      <c r="O203" s="191">
        <v>2</v>
      </c>
      <c r="AA203" s="163">
        <v>1</v>
      </c>
      <c r="AB203" s="163">
        <v>1</v>
      </c>
      <c r="AC203" s="163">
        <v>1</v>
      </c>
      <c r="AZ203" s="163">
        <v>1</v>
      </c>
      <c r="BA203" s="163">
        <f>IF(AZ203=1,G203,0)</f>
        <v>0</v>
      </c>
      <c r="BB203" s="163">
        <f>IF(AZ203=2,G203,0)</f>
        <v>0</v>
      </c>
      <c r="BC203" s="163">
        <f>IF(AZ203=3,G203,0)</f>
        <v>0</v>
      </c>
      <c r="BD203" s="163">
        <f>IF(AZ203=4,G203,0)</f>
        <v>0</v>
      </c>
      <c r="BE203" s="163">
        <f>IF(AZ203=5,G203,0)</f>
        <v>0</v>
      </c>
      <c r="CA203" s="191">
        <v>1</v>
      </c>
      <c r="CB203" s="191">
        <v>1</v>
      </c>
      <c r="CZ203" s="163">
        <v>1.3999999999999999E-4</v>
      </c>
    </row>
    <row r="204" spans="1:104" x14ac:dyDescent="0.2">
      <c r="A204" s="198"/>
      <c r="B204" s="200"/>
      <c r="C204" s="201" t="s">
        <v>286</v>
      </c>
      <c r="D204" s="202"/>
      <c r="E204" s="203">
        <v>16.5</v>
      </c>
      <c r="F204" s="204"/>
      <c r="G204" s="205"/>
      <c r="M204" s="199" t="s">
        <v>286</v>
      </c>
      <c r="O204" s="191"/>
    </row>
    <row r="205" spans="1:104" x14ac:dyDescent="0.2">
      <c r="A205" s="192">
        <v>44</v>
      </c>
      <c r="B205" s="193" t="s">
        <v>287</v>
      </c>
      <c r="C205" s="194" t="s">
        <v>288</v>
      </c>
      <c r="D205" s="195" t="s">
        <v>185</v>
      </c>
      <c r="E205" s="196">
        <v>15</v>
      </c>
      <c r="F205" s="196">
        <v>0</v>
      </c>
      <c r="G205" s="197">
        <f>E205*F205</f>
        <v>0</v>
      </c>
      <c r="O205" s="191">
        <v>2</v>
      </c>
      <c r="AA205" s="163">
        <v>1</v>
      </c>
      <c r="AB205" s="163">
        <v>1</v>
      </c>
      <c r="AC205" s="163">
        <v>1</v>
      </c>
      <c r="AZ205" s="163">
        <v>1</v>
      </c>
      <c r="BA205" s="163">
        <f>IF(AZ205=1,G205,0)</f>
        <v>0</v>
      </c>
      <c r="BB205" s="163">
        <f>IF(AZ205=2,G205,0)</f>
        <v>0</v>
      </c>
      <c r="BC205" s="163">
        <f>IF(AZ205=3,G205,0)</f>
        <v>0</v>
      </c>
      <c r="BD205" s="163">
        <f>IF(AZ205=4,G205,0)</f>
        <v>0</v>
      </c>
      <c r="BE205" s="163">
        <f>IF(AZ205=5,G205,0)</f>
        <v>0</v>
      </c>
      <c r="CA205" s="191">
        <v>1</v>
      </c>
      <c r="CB205" s="191">
        <v>1</v>
      </c>
      <c r="CZ205" s="163">
        <v>9.0000000000000006E-5</v>
      </c>
    </row>
    <row r="206" spans="1:104" x14ac:dyDescent="0.2">
      <c r="A206" s="198"/>
      <c r="B206" s="200"/>
      <c r="C206" s="201" t="s">
        <v>289</v>
      </c>
      <c r="D206" s="202"/>
      <c r="E206" s="203">
        <v>15</v>
      </c>
      <c r="F206" s="204"/>
      <c r="G206" s="205"/>
      <c r="M206" s="199" t="s">
        <v>289</v>
      </c>
      <c r="O206" s="191"/>
    </row>
    <row r="207" spans="1:104" x14ac:dyDescent="0.2">
      <c r="A207" s="192">
        <v>45</v>
      </c>
      <c r="B207" s="193" t="s">
        <v>290</v>
      </c>
      <c r="C207" s="194" t="s">
        <v>291</v>
      </c>
      <c r="D207" s="195" t="s">
        <v>292</v>
      </c>
      <c r="E207" s="196">
        <v>4.7699999999999996</v>
      </c>
      <c r="F207" s="196">
        <v>0</v>
      </c>
      <c r="G207" s="197">
        <f>E207*F207</f>
        <v>0</v>
      </c>
      <c r="O207" s="191">
        <v>2</v>
      </c>
      <c r="AA207" s="163">
        <v>2</v>
      </c>
      <c r="AB207" s="163">
        <v>1</v>
      </c>
      <c r="AC207" s="163">
        <v>1</v>
      </c>
      <c r="AZ207" s="163">
        <v>1</v>
      </c>
      <c r="BA207" s="163">
        <f>IF(AZ207=1,G207,0)</f>
        <v>0</v>
      </c>
      <c r="BB207" s="163">
        <f>IF(AZ207=2,G207,0)</f>
        <v>0</v>
      </c>
      <c r="BC207" s="163">
        <f>IF(AZ207=3,G207,0)</f>
        <v>0</v>
      </c>
      <c r="BD207" s="163">
        <f>IF(AZ207=4,G207,0)</f>
        <v>0</v>
      </c>
      <c r="BE207" s="163">
        <f>IF(AZ207=5,G207,0)</f>
        <v>0</v>
      </c>
      <c r="CA207" s="191">
        <v>2</v>
      </c>
      <c r="CB207" s="191">
        <v>1</v>
      </c>
      <c r="CZ207" s="163">
        <v>0.13963999999999999</v>
      </c>
    </row>
    <row r="208" spans="1:104" x14ac:dyDescent="0.2">
      <c r="A208" s="198"/>
      <c r="B208" s="200"/>
      <c r="C208" s="201" t="s">
        <v>293</v>
      </c>
      <c r="D208" s="202"/>
      <c r="E208" s="203">
        <v>0</v>
      </c>
      <c r="F208" s="204"/>
      <c r="G208" s="205"/>
      <c r="M208" s="199" t="s">
        <v>293</v>
      </c>
      <c r="O208" s="191"/>
    </row>
    <row r="209" spans="1:104" x14ac:dyDescent="0.2">
      <c r="A209" s="198"/>
      <c r="B209" s="200"/>
      <c r="C209" s="201" t="s">
        <v>294</v>
      </c>
      <c r="D209" s="202"/>
      <c r="E209" s="203">
        <v>0</v>
      </c>
      <c r="F209" s="204"/>
      <c r="G209" s="205"/>
      <c r="M209" s="199" t="s">
        <v>294</v>
      </c>
      <c r="O209" s="191"/>
    </row>
    <row r="210" spans="1:104" x14ac:dyDescent="0.2">
      <c r="A210" s="198"/>
      <c r="B210" s="200"/>
      <c r="C210" s="201" t="s">
        <v>295</v>
      </c>
      <c r="D210" s="202"/>
      <c r="E210" s="203">
        <v>4.7699999999999996</v>
      </c>
      <c r="F210" s="204"/>
      <c r="G210" s="205"/>
      <c r="M210" s="199" t="s">
        <v>295</v>
      </c>
      <c r="O210" s="191"/>
    </row>
    <row r="211" spans="1:104" x14ac:dyDescent="0.2">
      <c r="A211" s="192">
        <v>46</v>
      </c>
      <c r="B211" s="193" t="s">
        <v>296</v>
      </c>
      <c r="C211" s="194" t="s">
        <v>297</v>
      </c>
      <c r="D211" s="195" t="s">
        <v>292</v>
      </c>
      <c r="E211" s="196">
        <v>17.22</v>
      </c>
      <c r="F211" s="196">
        <v>0</v>
      </c>
      <c r="G211" s="197">
        <f>E211*F211</f>
        <v>0</v>
      </c>
      <c r="O211" s="191">
        <v>2</v>
      </c>
      <c r="AA211" s="163">
        <v>2</v>
      </c>
      <c r="AB211" s="163">
        <v>1</v>
      </c>
      <c r="AC211" s="163">
        <v>1</v>
      </c>
      <c r="AZ211" s="163">
        <v>1</v>
      </c>
      <c r="BA211" s="163">
        <f>IF(AZ211=1,G211,0)</f>
        <v>0</v>
      </c>
      <c r="BB211" s="163">
        <f>IF(AZ211=2,G211,0)</f>
        <v>0</v>
      </c>
      <c r="BC211" s="163">
        <f>IF(AZ211=3,G211,0)</f>
        <v>0</v>
      </c>
      <c r="BD211" s="163">
        <f>IF(AZ211=4,G211,0)</f>
        <v>0</v>
      </c>
      <c r="BE211" s="163">
        <f>IF(AZ211=5,G211,0)</f>
        <v>0</v>
      </c>
      <c r="CA211" s="191">
        <v>2</v>
      </c>
      <c r="CB211" s="191">
        <v>1</v>
      </c>
      <c r="CZ211" s="163">
        <v>0.13963999999999999</v>
      </c>
    </row>
    <row r="212" spans="1:104" x14ac:dyDescent="0.2">
      <c r="A212" s="198"/>
      <c r="B212" s="200"/>
      <c r="C212" s="201" t="s">
        <v>293</v>
      </c>
      <c r="D212" s="202"/>
      <c r="E212" s="203">
        <v>0</v>
      </c>
      <c r="F212" s="204"/>
      <c r="G212" s="205"/>
      <c r="M212" s="199" t="s">
        <v>293</v>
      </c>
      <c r="O212" s="191"/>
    </row>
    <row r="213" spans="1:104" x14ac:dyDescent="0.2">
      <c r="A213" s="198"/>
      <c r="B213" s="200"/>
      <c r="C213" s="201" t="s">
        <v>294</v>
      </c>
      <c r="D213" s="202"/>
      <c r="E213" s="203">
        <v>0</v>
      </c>
      <c r="F213" s="204"/>
      <c r="G213" s="205"/>
      <c r="M213" s="199" t="s">
        <v>294</v>
      </c>
      <c r="O213" s="191"/>
    </row>
    <row r="214" spans="1:104" ht="22.5" x14ac:dyDescent="0.2">
      <c r="A214" s="198"/>
      <c r="B214" s="200"/>
      <c r="C214" s="201" t="s">
        <v>298</v>
      </c>
      <c r="D214" s="202"/>
      <c r="E214" s="203">
        <v>0</v>
      </c>
      <c r="F214" s="204"/>
      <c r="G214" s="205"/>
      <c r="M214" s="199" t="s">
        <v>298</v>
      </c>
      <c r="O214" s="191"/>
    </row>
    <row r="215" spans="1:104" x14ac:dyDescent="0.2">
      <c r="A215" s="198"/>
      <c r="B215" s="200"/>
      <c r="C215" s="201" t="s">
        <v>299</v>
      </c>
      <c r="D215" s="202"/>
      <c r="E215" s="203">
        <v>17.22</v>
      </c>
      <c r="F215" s="204"/>
      <c r="G215" s="205"/>
      <c r="M215" s="199" t="s">
        <v>299</v>
      </c>
      <c r="O215" s="191"/>
    </row>
    <row r="216" spans="1:104" x14ac:dyDescent="0.2">
      <c r="A216" s="192">
        <v>47</v>
      </c>
      <c r="B216" s="193" t="s">
        <v>300</v>
      </c>
      <c r="C216" s="194" t="s">
        <v>301</v>
      </c>
      <c r="D216" s="195" t="s">
        <v>75</v>
      </c>
      <c r="E216" s="196">
        <v>30</v>
      </c>
      <c r="F216" s="196">
        <v>0</v>
      </c>
      <c r="G216" s="197">
        <f>E216*F216</f>
        <v>0</v>
      </c>
      <c r="O216" s="191">
        <v>2</v>
      </c>
      <c r="AA216" s="163">
        <v>3</v>
      </c>
      <c r="AB216" s="163">
        <v>1</v>
      </c>
      <c r="AC216" s="163" t="s">
        <v>300</v>
      </c>
      <c r="AZ216" s="163">
        <v>1</v>
      </c>
      <c r="BA216" s="163">
        <f>IF(AZ216=1,G216,0)</f>
        <v>0</v>
      </c>
      <c r="BB216" s="163">
        <f>IF(AZ216=2,G216,0)</f>
        <v>0</v>
      </c>
      <c r="BC216" s="163">
        <f>IF(AZ216=3,G216,0)</f>
        <v>0</v>
      </c>
      <c r="BD216" s="163">
        <f>IF(AZ216=4,G216,0)</f>
        <v>0</v>
      </c>
      <c r="BE216" s="163">
        <f>IF(AZ216=5,G216,0)</f>
        <v>0</v>
      </c>
      <c r="CA216" s="191">
        <v>3</v>
      </c>
      <c r="CB216" s="191">
        <v>1</v>
      </c>
      <c r="CZ216" s="163">
        <v>0</v>
      </c>
    </row>
    <row r="217" spans="1:104" x14ac:dyDescent="0.2">
      <c r="A217" s="198"/>
      <c r="B217" s="200"/>
      <c r="C217" s="201" t="s">
        <v>302</v>
      </c>
      <c r="D217" s="202"/>
      <c r="E217" s="203">
        <v>30</v>
      </c>
      <c r="F217" s="204"/>
      <c r="G217" s="205"/>
      <c r="M217" s="199" t="s">
        <v>302</v>
      </c>
      <c r="O217" s="191"/>
    </row>
    <row r="218" spans="1:104" x14ac:dyDescent="0.2">
      <c r="A218" s="206"/>
      <c r="B218" s="207" t="s">
        <v>76</v>
      </c>
      <c r="C218" s="208" t="str">
        <f>CONCATENATE(B202," ",C202)</f>
        <v>43 Schodiště</v>
      </c>
      <c r="D218" s="209"/>
      <c r="E218" s="210"/>
      <c r="F218" s="211"/>
      <c r="G218" s="212">
        <f>SUM(G202:G217)</f>
        <v>0</v>
      </c>
      <c r="O218" s="191">
        <v>4</v>
      </c>
      <c r="BA218" s="213">
        <f>SUM(BA202:BA217)</f>
        <v>0</v>
      </c>
      <c r="BB218" s="213">
        <f>SUM(BB202:BB217)</f>
        <v>0</v>
      </c>
      <c r="BC218" s="213">
        <f>SUM(BC202:BC217)</f>
        <v>0</v>
      </c>
      <c r="BD218" s="213">
        <f>SUM(BD202:BD217)</f>
        <v>0</v>
      </c>
      <c r="BE218" s="213">
        <f>SUM(BE202:BE217)</f>
        <v>0</v>
      </c>
    </row>
    <row r="219" spans="1:104" x14ac:dyDescent="0.2">
      <c r="A219" s="184" t="s">
        <v>72</v>
      </c>
      <c r="B219" s="185" t="s">
        <v>303</v>
      </c>
      <c r="C219" s="186" t="s">
        <v>304</v>
      </c>
      <c r="D219" s="187"/>
      <c r="E219" s="188"/>
      <c r="F219" s="188"/>
      <c r="G219" s="189"/>
      <c r="H219" s="190"/>
      <c r="I219" s="190"/>
      <c r="O219" s="191">
        <v>1</v>
      </c>
    </row>
    <row r="220" spans="1:104" x14ac:dyDescent="0.2">
      <c r="A220" s="192">
        <v>48</v>
      </c>
      <c r="B220" s="193" t="s">
        <v>305</v>
      </c>
      <c r="C220" s="194" t="s">
        <v>306</v>
      </c>
      <c r="D220" s="195" t="s">
        <v>145</v>
      </c>
      <c r="E220" s="196">
        <v>72.900000000000006</v>
      </c>
      <c r="F220" s="196">
        <v>0</v>
      </c>
      <c r="G220" s="197">
        <f>E220*F220</f>
        <v>0</v>
      </c>
      <c r="O220" s="191">
        <v>2</v>
      </c>
      <c r="AA220" s="163">
        <v>2</v>
      </c>
      <c r="AB220" s="163">
        <v>1</v>
      </c>
      <c r="AC220" s="163">
        <v>1</v>
      </c>
      <c r="AZ220" s="163">
        <v>1</v>
      </c>
      <c r="BA220" s="163">
        <f>IF(AZ220=1,G220,0)</f>
        <v>0</v>
      </c>
      <c r="BB220" s="163">
        <f>IF(AZ220=2,G220,0)</f>
        <v>0</v>
      </c>
      <c r="BC220" s="163">
        <f>IF(AZ220=3,G220,0)</f>
        <v>0</v>
      </c>
      <c r="BD220" s="163">
        <f>IF(AZ220=4,G220,0)</f>
        <v>0</v>
      </c>
      <c r="BE220" s="163">
        <f>IF(AZ220=5,G220,0)</f>
        <v>0</v>
      </c>
      <c r="CA220" s="191">
        <v>2</v>
      </c>
      <c r="CB220" s="191">
        <v>1</v>
      </c>
      <c r="CZ220" s="163">
        <v>1.34104</v>
      </c>
    </row>
    <row r="221" spans="1:104" x14ac:dyDescent="0.2">
      <c r="A221" s="198"/>
      <c r="B221" s="200"/>
      <c r="C221" s="201" t="s">
        <v>307</v>
      </c>
      <c r="D221" s="202"/>
      <c r="E221" s="203">
        <v>0</v>
      </c>
      <c r="F221" s="204"/>
      <c r="G221" s="205"/>
      <c r="M221" s="199" t="s">
        <v>307</v>
      </c>
      <c r="O221" s="191"/>
    </row>
    <row r="222" spans="1:104" x14ac:dyDescent="0.2">
      <c r="A222" s="198"/>
      <c r="B222" s="200"/>
      <c r="C222" s="201" t="s">
        <v>308</v>
      </c>
      <c r="D222" s="202"/>
      <c r="E222" s="203">
        <v>72.900000000000006</v>
      </c>
      <c r="F222" s="204"/>
      <c r="G222" s="205"/>
      <c r="M222" s="199" t="s">
        <v>308</v>
      </c>
      <c r="O222" s="191"/>
    </row>
    <row r="223" spans="1:104" x14ac:dyDescent="0.2">
      <c r="A223" s="206"/>
      <c r="B223" s="207" t="s">
        <v>76</v>
      </c>
      <c r="C223" s="208" t="str">
        <f>CONCATENATE(B219," ",C219)</f>
        <v>5 Komunikace</v>
      </c>
      <c r="D223" s="209"/>
      <c r="E223" s="210"/>
      <c r="F223" s="211"/>
      <c r="G223" s="212">
        <f>SUM(G219:G222)</f>
        <v>0</v>
      </c>
      <c r="O223" s="191">
        <v>4</v>
      </c>
      <c r="BA223" s="213">
        <f>SUM(BA219:BA222)</f>
        <v>0</v>
      </c>
      <c r="BB223" s="213">
        <f>SUM(BB219:BB222)</f>
        <v>0</v>
      </c>
      <c r="BC223" s="213">
        <f>SUM(BC219:BC222)</f>
        <v>0</v>
      </c>
      <c r="BD223" s="213">
        <f>SUM(BD219:BD222)</f>
        <v>0</v>
      </c>
      <c r="BE223" s="213">
        <f>SUM(BE219:BE222)</f>
        <v>0</v>
      </c>
    </row>
    <row r="224" spans="1:104" x14ac:dyDescent="0.2">
      <c r="A224" s="184" t="s">
        <v>72</v>
      </c>
      <c r="B224" s="185" t="s">
        <v>309</v>
      </c>
      <c r="C224" s="186" t="s">
        <v>310</v>
      </c>
      <c r="D224" s="187"/>
      <c r="E224" s="188"/>
      <c r="F224" s="188"/>
      <c r="G224" s="189"/>
      <c r="H224" s="190"/>
      <c r="I224" s="190"/>
      <c r="O224" s="191">
        <v>1</v>
      </c>
    </row>
    <row r="225" spans="1:104" ht="22.5" x14ac:dyDescent="0.2">
      <c r="A225" s="192">
        <v>49</v>
      </c>
      <c r="B225" s="193" t="s">
        <v>311</v>
      </c>
      <c r="C225" s="194" t="s">
        <v>312</v>
      </c>
      <c r="D225" s="195" t="s">
        <v>145</v>
      </c>
      <c r="E225" s="196">
        <v>102.82</v>
      </c>
      <c r="F225" s="196">
        <v>0</v>
      </c>
      <c r="G225" s="197">
        <f>E225*F225</f>
        <v>0</v>
      </c>
      <c r="O225" s="191">
        <v>2</v>
      </c>
      <c r="AA225" s="163">
        <v>1</v>
      </c>
      <c r="AB225" s="163">
        <v>1</v>
      </c>
      <c r="AC225" s="163">
        <v>1</v>
      </c>
      <c r="AZ225" s="163">
        <v>1</v>
      </c>
      <c r="BA225" s="163">
        <f>IF(AZ225=1,G225,0)</f>
        <v>0</v>
      </c>
      <c r="BB225" s="163">
        <f>IF(AZ225=2,G225,0)</f>
        <v>0</v>
      </c>
      <c r="BC225" s="163">
        <f>IF(AZ225=3,G225,0)</f>
        <v>0</v>
      </c>
      <c r="BD225" s="163">
        <f>IF(AZ225=4,G225,0)</f>
        <v>0</v>
      </c>
      <c r="BE225" s="163">
        <f>IF(AZ225=5,G225,0)</f>
        <v>0</v>
      </c>
      <c r="CA225" s="191">
        <v>1</v>
      </c>
      <c r="CB225" s="191">
        <v>1</v>
      </c>
      <c r="CZ225" s="163">
        <v>4.4600000000000004E-3</v>
      </c>
    </row>
    <row r="226" spans="1:104" x14ac:dyDescent="0.2">
      <c r="A226" s="198"/>
      <c r="B226" s="200"/>
      <c r="C226" s="201" t="s">
        <v>212</v>
      </c>
      <c r="D226" s="202"/>
      <c r="E226" s="203">
        <v>0</v>
      </c>
      <c r="F226" s="204"/>
      <c r="G226" s="205"/>
      <c r="M226" s="199" t="s">
        <v>212</v>
      </c>
      <c r="O226" s="191"/>
    </row>
    <row r="227" spans="1:104" x14ac:dyDescent="0.2">
      <c r="A227" s="198"/>
      <c r="B227" s="200"/>
      <c r="C227" s="201" t="s">
        <v>313</v>
      </c>
      <c r="D227" s="202"/>
      <c r="E227" s="203">
        <v>0</v>
      </c>
      <c r="F227" s="204"/>
      <c r="G227" s="205"/>
      <c r="M227" s="199" t="s">
        <v>313</v>
      </c>
      <c r="O227" s="191"/>
    </row>
    <row r="228" spans="1:104" x14ac:dyDescent="0.2">
      <c r="A228" s="198"/>
      <c r="B228" s="200"/>
      <c r="C228" s="201" t="s">
        <v>217</v>
      </c>
      <c r="D228" s="202"/>
      <c r="E228" s="203">
        <v>0</v>
      </c>
      <c r="F228" s="204"/>
      <c r="G228" s="205"/>
      <c r="M228" s="199" t="s">
        <v>217</v>
      </c>
      <c r="O228" s="191"/>
    </row>
    <row r="229" spans="1:104" x14ac:dyDescent="0.2">
      <c r="A229" s="198"/>
      <c r="B229" s="200"/>
      <c r="C229" s="201" t="s">
        <v>314</v>
      </c>
      <c r="D229" s="202"/>
      <c r="E229" s="203">
        <v>33.39</v>
      </c>
      <c r="F229" s="204"/>
      <c r="G229" s="205"/>
      <c r="M229" s="199" t="s">
        <v>314</v>
      </c>
      <c r="O229" s="191"/>
    </row>
    <row r="230" spans="1:104" x14ac:dyDescent="0.2">
      <c r="A230" s="198"/>
      <c r="B230" s="200"/>
      <c r="C230" s="201" t="s">
        <v>315</v>
      </c>
      <c r="D230" s="202"/>
      <c r="E230" s="203">
        <v>44.255000000000003</v>
      </c>
      <c r="F230" s="204"/>
      <c r="G230" s="205"/>
      <c r="M230" s="199" t="s">
        <v>315</v>
      </c>
      <c r="O230" s="191"/>
    </row>
    <row r="231" spans="1:104" x14ac:dyDescent="0.2">
      <c r="A231" s="198"/>
      <c r="B231" s="200"/>
      <c r="C231" s="201" t="s">
        <v>316</v>
      </c>
      <c r="D231" s="202"/>
      <c r="E231" s="203">
        <v>25.175000000000001</v>
      </c>
      <c r="F231" s="204"/>
      <c r="G231" s="205"/>
      <c r="M231" s="199" t="s">
        <v>316</v>
      </c>
      <c r="O231" s="191"/>
    </row>
    <row r="232" spans="1:104" ht="22.5" x14ac:dyDescent="0.2">
      <c r="A232" s="192">
        <v>50</v>
      </c>
      <c r="B232" s="193" t="s">
        <v>317</v>
      </c>
      <c r="C232" s="194" t="s">
        <v>318</v>
      </c>
      <c r="D232" s="195" t="s">
        <v>145</v>
      </c>
      <c r="E232" s="196">
        <v>102.82</v>
      </c>
      <c r="F232" s="196">
        <v>0</v>
      </c>
      <c r="G232" s="197">
        <f>E232*F232</f>
        <v>0</v>
      </c>
      <c r="O232" s="191">
        <v>2</v>
      </c>
      <c r="AA232" s="163">
        <v>1</v>
      </c>
      <c r="AB232" s="163">
        <v>1</v>
      </c>
      <c r="AC232" s="163">
        <v>1</v>
      </c>
      <c r="AZ232" s="163">
        <v>1</v>
      </c>
      <c r="BA232" s="163">
        <f>IF(AZ232=1,G232,0)</f>
        <v>0</v>
      </c>
      <c r="BB232" s="163">
        <f>IF(AZ232=2,G232,0)</f>
        <v>0</v>
      </c>
      <c r="BC232" s="163">
        <f>IF(AZ232=3,G232,0)</f>
        <v>0</v>
      </c>
      <c r="BD232" s="163">
        <f>IF(AZ232=4,G232,0)</f>
        <v>0</v>
      </c>
      <c r="BE232" s="163">
        <f>IF(AZ232=5,G232,0)</f>
        <v>0</v>
      </c>
      <c r="CA232" s="191">
        <v>1</v>
      </c>
      <c r="CB232" s="191">
        <v>1</v>
      </c>
      <c r="CZ232" s="163">
        <v>3.6099999999999999E-3</v>
      </c>
    </row>
    <row r="233" spans="1:104" x14ac:dyDescent="0.2">
      <c r="A233" s="198"/>
      <c r="B233" s="200"/>
      <c r="C233" s="201" t="s">
        <v>212</v>
      </c>
      <c r="D233" s="202"/>
      <c r="E233" s="203">
        <v>0</v>
      </c>
      <c r="F233" s="204"/>
      <c r="G233" s="205"/>
      <c r="M233" s="199" t="s">
        <v>212</v>
      </c>
      <c r="O233" s="191"/>
    </row>
    <row r="234" spans="1:104" x14ac:dyDescent="0.2">
      <c r="A234" s="198"/>
      <c r="B234" s="200"/>
      <c r="C234" s="201" t="s">
        <v>319</v>
      </c>
      <c r="D234" s="202"/>
      <c r="E234" s="203">
        <v>0</v>
      </c>
      <c r="F234" s="204"/>
      <c r="G234" s="205"/>
      <c r="M234" s="199" t="s">
        <v>319</v>
      </c>
      <c r="O234" s="191"/>
    </row>
    <row r="235" spans="1:104" x14ac:dyDescent="0.2">
      <c r="A235" s="198"/>
      <c r="B235" s="200"/>
      <c r="C235" s="201" t="s">
        <v>217</v>
      </c>
      <c r="D235" s="202"/>
      <c r="E235" s="203">
        <v>0</v>
      </c>
      <c r="F235" s="204"/>
      <c r="G235" s="205"/>
      <c r="M235" s="199" t="s">
        <v>217</v>
      </c>
      <c r="O235" s="191"/>
    </row>
    <row r="236" spans="1:104" x14ac:dyDescent="0.2">
      <c r="A236" s="198"/>
      <c r="B236" s="200"/>
      <c r="C236" s="201" t="s">
        <v>314</v>
      </c>
      <c r="D236" s="202"/>
      <c r="E236" s="203">
        <v>33.39</v>
      </c>
      <c r="F236" s="204"/>
      <c r="G236" s="205"/>
      <c r="M236" s="199" t="s">
        <v>314</v>
      </c>
      <c r="O236" s="191"/>
    </row>
    <row r="237" spans="1:104" x14ac:dyDescent="0.2">
      <c r="A237" s="198"/>
      <c r="B237" s="200"/>
      <c r="C237" s="201" t="s">
        <v>315</v>
      </c>
      <c r="D237" s="202"/>
      <c r="E237" s="203">
        <v>44.255000000000003</v>
      </c>
      <c r="F237" s="204"/>
      <c r="G237" s="205"/>
      <c r="M237" s="199" t="s">
        <v>315</v>
      </c>
      <c r="O237" s="191"/>
    </row>
    <row r="238" spans="1:104" x14ac:dyDescent="0.2">
      <c r="A238" s="198"/>
      <c r="B238" s="200"/>
      <c r="C238" s="201" t="s">
        <v>316</v>
      </c>
      <c r="D238" s="202"/>
      <c r="E238" s="203">
        <v>25.175000000000001</v>
      </c>
      <c r="F238" s="204"/>
      <c r="G238" s="205"/>
      <c r="M238" s="199" t="s">
        <v>316</v>
      </c>
      <c r="O238" s="191"/>
    </row>
    <row r="239" spans="1:104" x14ac:dyDescent="0.2">
      <c r="A239" s="206"/>
      <c r="B239" s="207" t="s">
        <v>76</v>
      </c>
      <c r="C239" s="208" t="str">
        <f>CONCATENATE(B224," ",C224)</f>
        <v>61 Upravy povrchů vnitřní</v>
      </c>
      <c r="D239" s="209"/>
      <c r="E239" s="210"/>
      <c r="F239" s="211"/>
      <c r="G239" s="212">
        <f>SUM(G224:G238)</f>
        <v>0</v>
      </c>
      <c r="O239" s="191">
        <v>4</v>
      </c>
      <c r="BA239" s="213">
        <f>SUM(BA224:BA238)</f>
        <v>0</v>
      </c>
      <c r="BB239" s="213">
        <f>SUM(BB224:BB238)</f>
        <v>0</v>
      </c>
      <c r="BC239" s="213">
        <f>SUM(BC224:BC238)</f>
        <v>0</v>
      </c>
      <c r="BD239" s="213">
        <f>SUM(BD224:BD238)</f>
        <v>0</v>
      </c>
      <c r="BE239" s="213">
        <f>SUM(BE224:BE238)</f>
        <v>0</v>
      </c>
    </row>
    <row r="240" spans="1:104" x14ac:dyDescent="0.2">
      <c r="A240" s="184" t="s">
        <v>72</v>
      </c>
      <c r="B240" s="185" t="s">
        <v>320</v>
      </c>
      <c r="C240" s="186" t="s">
        <v>321</v>
      </c>
      <c r="D240" s="187"/>
      <c r="E240" s="188"/>
      <c r="F240" s="188"/>
      <c r="G240" s="189"/>
      <c r="H240" s="190"/>
      <c r="I240" s="190"/>
      <c r="O240" s="191">
        <v>1</v>
      </c>
    </row>
    <row r="241" spans="1:104" ht="22.5" x14ac:dyDescent="0.2">
      <c r="A241" s="192">
        <v>51</v>
      </c>
      <c r="B241" s="193" t="s">
        <v>322</v>
      </c>
      <c r="C241" s="194" t="s">
        <v>323</v>
      </c>
      <c r="D241" s="195" t="s">
        <v>145</v>
      </c>
      <c r="E241" s="196">
        <v>89</v>
      </c>
      <c r="F241" s="196">
        <v>0</v>
      </c>
      <c r="G241" s="197">
        <f>E241*F241</f>
        <v>0</v>
      </c>
      <c r="O241" s="191">
        <v>2</v>
      </c>
      <c r="AA241" s="163">
        <v>1</v>
      </c>
      <c r="AB241" s="163">
        <v>1</v>
      </c>
      <c r="AC241" s="163">
        <v>1</v>
      </c>
      <c r="AZ241" s="163">
        <v>1</v>
      </c>
      <c r="BA241" s="163">
        <f>IF(AZ241=1,G241,0)</f>
        <v>0</v>
      </c>
      <c r="BB241" s="163">
        <f>IF(AZ241=2,G241,0)</f>
        <v>0</v>
      </c>
      <c r="BC241" s="163">
        <f>IF(AZ241=3,G241,0)</f>
        <v>0</v>
      </c>
      <c r="BD241" s="163">
        <f>IF(AZ241=4,G241,0)</f>
        <v>0</v>
      </c>
      <c r="BE241" s="163">
        <f>IF(AZ241=5,G241,0)</f>
        <v>0</v>
      </c>
      <c r="CA241" s="191">
        <v>1</v>
      </c>
      <c r="CB241" s="191">
        <v>1</v>
      </c>
      <c r="CZ241" s="163">
        <v>3.5700000000000003E-2</v>
      </c>
    </row>
    <row r="242" spans="1:104" x14ac:dyDescent="0.2">
      <c r="A242" s="198"/>
      <c r="B242" s="200"/>
      <c r="C242" s="201" t="s">
        <v>324</v>
      </c>
      <c r="D242" s="202"/>
      <c r="E242" s="203">
        <v>0</v>
      </c>
      <c r="F242" s="204"/>
      <c r="G242" s="205"/>
      <c r="M242" s="199" t="s">
        <v>324</v>
      </c>
      <c r="O242" s="191"/>
    </row>
    <row r="243" spans="1:104" x14ac:dyDescent="0.2">
      <c r="A243" s="198"/>
      <c r="B243" s="200"/>
      <c r="C243" s="201" t="s">
        <v>325</v>
      </c>
      <c r="D243" s="202"/>
      <c r="E243" s="203">
        <v>89</v>
      </c>
      <c r="F243" s="204"/>
      <c r="G243" s="205"/>
      <c r="M243" s="199" t="s">
        <v>325</v>
      </c>
      <c r="O243" s="191"/>
    </row>
    <row r="244" spans="1:104" ht="22.5" x14ac:dyDescent="0.2">
      <c r="A244" s="192">
        <v>52</v>
      </c>
      <c r="B244" s="193" t="s">
        <v>326</v>
      </c>
      <c r="C244" s="194" t="s">
        <v>327</v>
      </c>
      <c r="D244" s="195" t="s">
        <v>145</v>
      </c>
      <c r="E244" s="196">
        <v>89</v>
      </c>
      <c r="F244" s="196">
        <v>0</v>
      </c>
      <c r="G244" s="197">
        <f>E244*F244</f>
        <v>0</v>
      </c>
      <c r="O244" s="191">
        <v>2</v>
      </c>
      <c r="AA244" s="163">
        <v>1</v>
      </c>
      <c r="AB244" s="163">
        <v>1</v>
      </c>
      <c r="AC244" s="163">
        <v>1</v>
      </c>
      <c r="AZ244" s="163">
        <v>1</v>
      </c>
      <c r="BA244" s="163">
        <f>IF(AZ244=1,G244,0)</f>
        <v>0</v>
      </c>
      <c r="BB244" s="163">
        <f>IF(AZ244=2,G244,0)</f>
        <v>0</v>
      </c>
      <c r="BC244" s="163">
        <f>IF(AZ244=3,G244,0)</f>
        <v>0</v>
      </c>
      <c r="BD244" s="163">
        <f>IF(AZ244=4,G244,0)</f>
        <v>0</v>
      </c>
      <c r="BE244" s="163">
        <f>IF(AZ244=5,G244,0)</f>
        <v>0</v>
      </c>
      <c r="CA244" s="191">
        <v>1</v>
      </c>
      <c r="CB244" s="191">
        <v>1</v>
      </c>
      <c r="CZ244" s="163">
        <v>4.41E-2</v>
      </c>
    </row>
    <row r="245" spans="1:104" x14ac:dyDescent="0.2">
      <c r="A245" s="198"/>
      <c r="B245" s="200"/>
      <c r="C245" s="201" t="s">
        <v>328</v>
      </c>
      <c r="D245" s="202"/>
      <c r="E245" s="203">
        <v>0</v>
      </c>
      <c r="F245" s="204"/>
      <c r="G245" s="205"/>
      <c r="M245" s="199" t="s">
        <v>328</v>
      </c>
      <c r="O245" s="191"/>
    </row>
    <row r="246" spans="1:104" x14ac:dyDescent="0.2">
      <c r="A246" s="198"/>
      <c r="B246" s="200"/>
      <c r="C246" s="201" t="s">
        <v>324</v>
      </c>
      <c r="D246" s="202"/>
      <c r="E246" s="203">
        <v>0</v>
      </c>
      <c r="F246" s="204"/>
      <c r="G246" s="205"/>
      <c r="M246" s="199" t="s">
        <v>324</v>
      </c>
      <c r="O246" s="191"/>
    </row>
    <row r="247" spans="1:104" x14ac:dyDescent="0.2">
      <c r="A247" s="198"/>
      <c r="B247" s="200"/>
      <c r="C247" s="201" t="s">
        <v>325</v>
      </c>
      <c r="D247" s="202"/>
      <c r="E247" s="203">
        <v>89</v>
      </c>
      <c r="F247" s="204"/>
      <c r="G247" s="205"/>
      <c r="M247" s="199" t="s">
        <v>325</v>
      </c>
      <c r="O247" s="191"/>
    </row>
    <row r="248" spans="1:104" ht="22.5" x14ac:dyDescent="0.2">
      <c r="A248" s="192">
        <v>53</v>
      </c>
      <c r="B248" s="193" t="s">
        <v>329</v>
      </c>
      <c r="C248" s="194" t="s">
        <v>330</v>
      </c>
      <c r="D248" s="195" t="s">
        <v>145</v>
      </c>
      <c r="E248" s="196">
        <v>89</v>
      </c>
      <c r="F248" s="196">
        <v>0</v>
      </c>
      <c r="G248" s="197">
        <f>E248*F248</f>
        <v>0</v>
      </c>
      <c r="O248" s="191">
        <v>2</v>
      </c>
      <c r="AA248" s="163">
        <v>1</v>
      </c>
      <c r="AB248" s="163">
        <v>1</v>
      </c>
      <c r="AC248" s="163">
        <v>1</v>
      </c>
      <c r="AZ248" s="163">
        <v>1</v>
      </c>
      <c r="BA248" s="163">
        <f>IF(AZ248=1,G248,0)</f>
        <v>0</v>
      </c>
      <c r="BB248" s="163">
        <f>IF(AZ248=2,G248,0)</f>
        <v>0</v>
      </c>
      <c r="BC248" s="163">
        <f>IF(AZ248=3,G248,0)</f>
        <v>0</v>
      </c>
      <c r="BD248" s="163">
        <f>IF(AZ248=4,G248,0)</f>
        <v>0</v>
      </c>
      <c r="BE248" s="163">
        <f>IF(AZ248=5,G248,0)</f>
        <v>0</v>
      </c>
      <c r="CA248" s="191">
        <v>1</v>
      </c>
      <c r="CB248" s="191">
        <v>1</v>
      </c>
      <c r="CZ248" s="163">
        <v>3.7799999999999999E-3</v>
      </c>
    </row>
    <row r="249" spans="1:104" x14ac:dyDescent="0.2">
      <c r="A249" s="198"/>
      <c r="B249" s="200"/>
      <c r="C249" s="201" t="s">
        <v>331</v>
      </c>
      <c r="D249" s="202"/>
      <c r="E249" s="203">
        <v>0</v>
      </c>
      <c r="F249" s="204"/>
      <c r="G249" s="205"/>
      <c r="M249" s="199" t="s">
        <v>331</v>
      </c>
      <c r="O249" s="191"/>
    </row>
    <row r="250" spans="1:104" x14ac:dyDescent="0.2">
      <c r="A250" s="198"/>
      <c r="B250" s="200"/>
      <c r="C250" s="201" t="s">
        <v>332</v>
      </c>
      <c r="D250" s="202"/>
      <c r="E250" s="203">
        <v>89</v>
      </c>
      <c r="F250" s="204"/>
      <c r="G250" s="205"/>
      <c r="M250" s="199" t="s">
        <v>332</v>
      </c>
      <c r="O250" s="191"/>
    </row>
    <row r="251" spans="1:104" x14ac:dyDescent="0.2">
      <c r="A251" s="192">
        <v>54</v>
      </c>
      <c r="B251" s="193" t="s">
        <v>333</v>
      </c>
      <c r="C251" s="194" t="s">
        <v>334</v>
      </c>
      <c r="D251" s="195" t="s">
        <v>145</v>
      </c>
      <c r="E251" s="196">
        <v>604</v>
      </c>
      <c r="F251" s="196">
        <v>0</v>
      </c>
      <c r="G251" s="197">
        <f>E251*F251</f>
        <v>0</v>
      </c>
      <c r="O251" s="191">
        <v>2</v>
      </c>
      <c r="AA251" s="163">
        <v>1</v>
      </c>
      <c r="AB251" s="163">
        <v>1</v>
      </c>
      <c r="AC251" s="163">
        <v>1</v>
      </c>
      <c r="AZ251" s="163">
        <v>1</v>
      </c>
      <c r="BA251" s="163">
        <f>IF(AZ251=1,G251,0)</f>
        <v>0</v>
      </c>
      <c r="BB251" s="163">
        <f>IF(AZ251=2,G251,0)</f>
        <v>0</v>
      </c>
      <c r="BC251" s="163">
        <f>IF(AZ251=3,G251,0)</f>
        <v>0</v>
      </c>
      <c r="BD251" s="163">
        <f>IF(AZ251=4,G251,0)</f>
        <v>0</v>
      </c>
      <c r="BE251" s="163">
        <f>IF(AZ251=5,G251,0)</f>
        <v>0</v>
      </c>
      <c r="CA251" s="191">
        <v>1</v>
      </c>
      <c r="CB251" s="191">
        <v>1</v>
      </c>
      <c r="CZ251" s="163">
        <v>5.2999999999999998E-4</v>
      </c>
    </row>
    <row r="252" spans="1:104" x14ac:dyDescent="0.2">
      <c r="A252" s="198"/>
      <c r="B252" s="200"/>
      <c r="C252" s="201" t="s">
        <v>335</v>
      </c>
      <c r="D252" s="202"/>
      <c r="E252" s="203">
        <v>0</v>
      </c>
      <c r="F252" s="204"/>
      <c r="G252" s="205"/>
      <c r="M252" s="199" t="s">
        <v>335</v>
      </c>
      <c r="O252" s="191"/>
    </row>
    <row r="253" spans="1:104" x14ac:dyDescent="0.2">
      <c r="A253" s="198"/>
      <c r="B253" s="200"/>
      <c r="C253" s="201" t="s">
        <v>336</v>
      </c>
      <c r="D253" s="202"/>
      <c r="E253" s="203">
        <v>224</v>
      </c>
      <c r="F253" s="204"/>
      <c r="G253" s="205"/>
      <c r="M253" s="199" t="s">
        <v>336</v>
      </c>
      <c r="O253" s="191"/>
    </row>
    <row r="254" spans="1:104" x14ac:dyDescent="0.2">
      <c r="A254" s="198"/>
      <c r="B254" s="200"/>
      <c r="C254" s="201" t="s">
        <v>337</v>
      </c>
      <c r="D254" s="202"/>
      <c r="E254" s="203">
        <v>224</v>
      </c>
      <c r="F254" s="204"/>
      <c r="G254" s="205"/>
      <c r="M254" s="199" t="s">
        <v>337</v>
      </c>
      <c r="O254" s="191"/>
    </row>
    <row r="255" spans="1:104" x14ac:dyDescent="0.2">
      <c r="A255" s="198"/>
      <c r="B255" s="200"/>
      <c r="C255" s="201" t="s">
        <v>338</v>
      </c>
      <c r="D255" s="202"/>
      <c r="E255" s="203">
        <v>121</v>
      </c>
      <c r="F255" s="204"/>
      <c r="G255" s="205"/>
      <c r="M255" s="199" t="s">
        <v>338</v>
      </c>
      <c r="O255" s="191"/>
    </row>
    <row r="256" spans="1:104" x14ac:dyDescent="0.2">
      <c r="A256" s="198"/>
      <c r="B256" s="200"/>
      <c r="C256" s="201" t="s">
        <v>339</v>
      </c>
      <c r="D256" s="202"/>
      <c r="E256" s="203">
        <v>124</v>
      </c>
      <c r="F256" s="204"/>
      <c r="G256" s="205"/>
      <c r="M256" s="199" t="s">
        <v>339</v>
      </c>
      <c r="O256" s="191"/>
    </row>
    <row r="257" spans="1:104" x14ac:dyDescent="0.2">
      <c r="A257" s="198"/>
      <c r="B257" s="200"/>
      <c r="C257" s="201" t="s">
        <v>340</v>
      </c>
      <c r="D257" s="202"/>
      <c r="E257" s="203">
        <v>0</v>
      </c>
      <c r="F257" s="204"/>
      <c r="G257" s="205"/>
      <c r="M257" s="199" t="s">
        <v>340</v>
      </c>
      <c r="O257" s="191"/>
    </row>
    <row r="258" spans="1:104" x14ac:dyDescent="0.2">
      <c r="A258" s="198"/>
      <c r="B258" s="200"/>
      <c r="C258" s="201" t="s">
        <v>324</v>
      </c>
      <c r="D258" s="202"/>
      <c r="E258" s="203">
        <v>0</v>
      </c>
      <c r="F258" s="204"/>
      <c r="G258" s="205"/>
      <c r="M258" s="199" t="s">
        <v>324</v>
      </c>
      <c r="O258" s="191"/>
    </row>
    <row r="259" spans="1:104" x14ac:dyDescent="0.2">
      <c r="A259" s="198"/>
      <c r="B259" s="200"/>
      <c r="C259" s="201" t="s">
        <v>341</v>
      </c>
      <c r="D259" s="202"/>
      <c r="E259" s="203">
        <v>-89</v>
      </c>
      <c r="F259" s="204"/>
      <c r="G259" s="205"/>
      <c r="M259" s="199" t="s">
        <v>341</v>
      </c>
      <c r="O259" s="191"/>
    </row>
    <row r="260" spans="1:104" ht="22.5" x14ac:dyDescent="0.2">
      <c r="A260" s="192">
        <v>55</v>
      </c>
      <c r="B260" s="193" t="s">
        <v>342</v>
      </c>
      <c r="C260" s="194" t="s">
        <v>343</v>
      </c>
      <c r="D260" s="195" t="s">
        <v>185</v>
      </c>
      <c r="E260" s="196">
        <v>168.58</v>
      </c>
      <c r="F260" s="196">
        <v>0</v>
      </c>
      <c r="G260" s="197">
        <f>E260*F260</f>
        <v>0</v>
      </c>
      <c r="O260" s="191">
        <v>2</v>
      </c>
      <c r="AA260" s="163">
        <v>1</v>
      </c>
      <c r="AB260" s="163">
        <v>1</v>
      </c>
      <c r="AC260" s="163">
        <v>1</v>
      </c>
      <c r="AZ260" s="163">
        <v>1</v>
      </c>
      <c r="BA260" s="163">
        <f>IF(AZ260=1,G260,0)</f>
        <v>0</v>
      </c>
      <c r="BB260" s="163">
        <f>IF(AZ260=2,G260,0)</f>
        <v>0</v>
      </c>
      <c r="BC260" s="163">
        <f>IF(AZ260=3,G260,0)</f>
        <v>0</v>
      </c>
      <c r="BD260" s="163">
        <f>IF(AZ260=4,G260,0)</f>
        <v>0</v>
      </c>
      <c r="BE260" s="163">
        <f>IF(AZ260=5,G260,0)</f>
        <v>0</v>
      </c>
      <c r="CA260" s="191">
        <v>1</v>
      </c>
      <c r="CB260" s="191">
        <v>1</v>
      </c>
      <c r="CZ260" s="163">
        <v>2.4299999999999999E-3</v>
      </c>
    </row>
    <row r="261" spans="1:104" x14ac:dyDescent="0.2">
      <c r="A261" s="198"/>
      <c r="B261" s="200"/>
      <c r="C261" s="201" t="s">
        <v>344</v>
      </c>
      <c r="D261" s="202"/>
      <c r="E261" s="203">
        <v>0</v>
      </c>
      <c r="F261" s="204"/>
      <c r="G261" s="205"/>
      <c r="M261" s="199" t="s">
        <v>344</v>
      </c>
      <c r="O261" s="191"/>
    </row>
    <row r="262" spans="1:104" x14ac:dyDescent="0.2">
      <c r="A262" s="198"/>
      <c r="B262" s="200"/>
      <c r="C262" s="201" t="s">
        <v>345</v>
      </c>
      <c r="D262" s="202"/>
      <c r="E262" s="203">
        <v>0</v>
      </c>
      <c r="F262" s="204"/>
      <c r="G262" s="205"/>
      <c r="M262" s="199" t="s">
        <v>345</v>
      </c>
      <c r="O262" s="191"/>
    </row>
    <row r="263" spans="1:104" x14ac:dyDescent="0.2">
      <c r="A263" s="198"/>
      <c r="B263" s="200"/>
      <c r="C263" s="201" t="s">
        <v>346</v>
      </c>
      <c r="D263" s="202"/>
      <c r="E263" s="203">
        <v>0</v>
      </c>
      <c r="F263" s="204"/>
      <c r="G263" s="205"/>
      <c r="M263" s="199" t="s">
        <v>346</v>
      </c>
      <c r="O263" s="191"/>
    </row>
    <row r="264" spans="1:104" x14ac:dyDescent="0.2">
      <c r="A264" s="198"/>
      <c r="B264" s="200"/>
      <c r="C264" s="201" t="s">
        <v>347</v>
      </c>
      <c r="D264" s="202"/>
      <c r="E264" s="203">
        <v>26.4</v>
      </c>
      <c r="F264" s="204"/>
      <c r="G264" s="205"/>
      <c r="M264" s="199" t="s">
        <v>347</v>
      </c>
      <c r="O264" s="191"/>
    </row>
    <row r="265" spans="1:104" x14ac:dyDescent="0.2">
      <c r="A265" s="198"/>
      <c r="B265" s="200"/>
      <c r="C265" s="201" t="s">
        <v>348</v>
      </c>
      <c r="D265" s="202"/>
      <c r="E265" s="203">
        <v>17.600000000000001</v>
      </c>
      <c r="F265" s="204"/>
      <c r="G265" s="205"/>
      <c r="M265" s="199" t="s">
        <v>348</v>
      </c>
      <c r="O265" s="191"/>
    </row>
    <row r="266" spans="1:104" x14ac:dyDescent="0.2">
      <c r="A266" s="198"/>
      <c r="B266" s="200"/>
      <c r="C266" s="201" t="s">
        <v>349</v>
      </c>
      <c r="D266" s="202"/>
      <c r="E266" s="203">
        <v>0</v>
      </c>
      <c r="F266" s="204"/>
      <c r="G266" s="205"/>
      <c r="M266" s="199" t="s">
        <v>349</v>
      </c>
      <c r="O266" s="191"/>
    </row>
    <row r="267" spans="1:104" x14ac:dyDescent="0.2">
      <c r="A267" s="198"/>
      <c r="B267" s="200"/>
      <c r="C267" s="201" t="s">
        <v>350</v>
      </c>
      <c r="D267" s="202"/>
      <c r="E267" s="203">
        <v>23.4</v>
      </c>
      <c r="F267" s="204"/>
      <c r="G267" s="205"/>
      <c r="M267" s="199" t="s">
        <v>350</v>
      </c>
      <c r="O267" s="191"/>
    </row>
    <row r="268" spans="1:104" x14ac:dyDescent="0.2">
      <c r="A268" s="198"/>
      <c r="B268" s="200"/>
      <c r="C268" s="201" t="s">
        <v>351</v>
      </c>
      <c r="D268" s="202"/>
      <c r="E268" s="203">
        <v>19.5</v>
      </c>
      <c r="F268" s="204"/>
      <c r="G268" s="205"/>
      <c r="M268" s="199" t="s">
        <v>351</v>
      </c>
      <c r="O268" s="191"/>
    </row>
    <row r="269" spans="1:104" x14ac:dyDescent="0.2">
      <c r="A269" s="198"/>
      <c r="B269" s="200"/>
      <c r="C269" s="201" t="s">
        <v>352</v>
      </c>
      <c r="D269" s="202"/>
      <c r="E269" s="203">
        <v>11.7</v>
      </c>
      <c r="F269" s="204"/>
      <c r="G269" s="205"/>
      <c r="M269" s="199" t="s">
        <v>352</v>
      </c>
      <c r="O269" s="191"/>
    </row>
    <row r="270" spans="1:104" x14ac:dyDescent="0.2">
      <c r="A270" s="198"/>
      <c r="B270" s="200"/>
      <c r="C270" s="201" t="s">
        <v>353</v>
      </c>
      <c r="D270" s="202"/>
      <c r="E270" s="203">
        <v>11.7</v>
      </c>
      <c r="F270" s="204"/>
      <c r="G270" s="205"/>
      <c r="M270" s="199" t="s">
        <v>353</v>
      </c>
      <c r="O270" s="191"/>
    </row>
    <row r="271" spans="1:104" x14ac:dyDescent="0.2">
      <c r="A271" s="198"/>
      <c r="B271" s="200"/>
      <c r="C271" s="201" t="s">
        <v>354</v>
      </c>
      <c r="D271" s="202"/>
      <c r="E271" s="203">
        <v>0</v>
      </c>
      <c r="F271" s="204"/>
      <c r="G271" s="205"/>
      <c r="M271" s="199" t="s">
        <v>354</v>
      </c>
      <c r="O271" s="191"/>
    </row>
    <row r="272" spans="1:104" x14ac:dyDescent="0.2">
      <c r="A272" s="198"/>
      <c r="B272" s="200"/>
      <c r="C272" s="201" t="s">
        <v>355</v>
      </c>
      <c r="D272" s="202"/>
      <c r="E272" s="203">
        <v>0</v>
      </c>
      <c r="F272" s="204"/>
      <c r="G272" s="205"/>
      <c r="M272" s="199" t="s">
        <v>355</v>
      </c>
      <c r="O272" s="191"/>
    </row>
    <row r="273" spans="1:15" x14ac:dyDescent="0.2">
      <c r="A273" s="198"/>
      <c r="B273" s="200"/>
      <c r="C273" s="201" t="s">
        <v>356</v>
      </c>
      <c r="D273" s="202"/>
      <c r="E273" s="203">
        <v>10.8</v>
      </c>
      <c r="F273" s="204"/>
      <c r="G273" s="205"/>
      <c r="M273" s="199" t="s">
        <v>356</v>
      </c>
      <c r="O273" s="191"/>
    </row>
    <row r="274" spans="1:15" x14ac:dyDescent="0.2">
      <c r="A274" s="198"/>
      <c r="B274" s="200"/>
      <c r="C274" s="201" t="s">
        <v>357</v>
      </c>
      <c r="D274" s="202"/>
      <c r="E274" s="203">
        <v>0</v>
      </c>
      <c r="F274" s="204"/>
      <c r="G274" s="205"/>
      <c r="M274" s="199" t="s">
        <v>357</v>
      </c>
      <c r="O274" s="191"/>
    </row>
    <row r="275" spans="1:15" x14ac:dyDescent="0.2">
      <c r="A275" s="198"/>
      <c r="B275" s="200"/>
      <c r="C275" s="201" t="s">
        <v>358</v>
      </c>
      <c r="D275" s="202"/>
      <c r="E275" s="203">
        <v>0</v>
      </c>
      <c r="F275" s="204"/>
      <c r="G275" s="205"/>
      <c r="M275" s="199" t="s">
        <v>358</v>
      </c>
      <c r="O275" s="191"/>
    </row>
    <row r="276" spans="1:15" x14ac:dyDescent="0.2">
      <c r="A276" s="198"/>
      <c r="B276" s="200"/>
      <c r="C276" s="201" t="s">
        <v>359</v>
      </c>
      <c r="D276" s="202"/>
      <c r="E276" s="203">
        <v>0</v>
      </c>
      <c r="F276" s="204"/>
      <c r="G276" s="205"/>
      <c r="M276" s="199" t="s">
        <v>359</v>
      </c>
      <c r="O276" s="191"/>
    </row>
    <row r="277" spans="1:15" x14ac:dyDescent="0.2">
      <c r="A277" s="198"/>
      <c r="B277" s="200"/>
      <c r="C277" s="201" t="s">
        <v>360</v>
      </c>
      <c r="D277" s="202"/>
      <c r="E277" s="203">
        <v>5</v>
      </c>
      <c r="F277" s="204"/>
      <c r="G277" s="205"/>
      <c r="M277" s="199" t="s">
        <v>360</v>
      </c>
      <c r="O277" s="191"/>
    </row>
    <row r="278" spans="1:15" x14ac:dyDescent="0.2">
      <c r="A278" s="198"/>
      <c r="B278" s="200"/>
      <c r="C278" s="201" t="s">
        <v>361</v>
      </c>
      <c r="D278" s="202"/>
      <c r="E278" s="203">
        <v>0</v>
      </c>
      <c r="F278" s="204"/>
      <c r="G278" s="205"/>
      <c r="M278" s="199" t="s">
        <v>361</v>
      </c>
      <c r="O278" s="191"/>
    </row>
    <row r="279" spans="1:15" x14ac:dyDescent="0.2">
      <c r="A279" s="198"/>
      <c r="B279" s="200"/>
      <c r="C279" s="201" t="s">
        <v>362</v>
      </c>
      <c r="D279" s="202"/>
      <c r="E279" s="203">
        <v>1.62</v>
      </c>
      <c r="F279" s="204"/>
      <c r="G279" s="205"/>
      <c r="M279" s="199" t="s">
        <v>362</v>
      </c>
      <c r="O279" s="191"/>
    </row>
    <row r="280" spans="1:15" x14ac:dyDescent="0.2">
      <c r="A280" s="198"/>
      <c r="B280" s="200"/>
      <c r="C280" s="201" t="s">
        <v>363</v>
      </c>
      <c r="D280" s="202"/>
      <c r="E280" s="203">
        <v>2.16</v>
      </c>
      <c r="F280" s="204"/>
      <c r="G280" s="205"/>
      <c r="M280" s="199" t="s">
        <v>363</v>
      </c>
      <c r="O280" s="191"/>
    </row>
    <row r="281" spans="1:15" x14ac:dyDescent="0.2">
      <c r="A281" s="198"/>
      <c r="B281" s="200"/>
      <c r="C281" s="201" t="s">
        <v>364</v>
      </c>
      <c r="D281" s="202"/>
      <c r="E281" s="203">
        <v>0</v>
      </c>
      <c r="F281" s="204"/>
      <c r="G281" s="205"/>
      <c r="M281" s="199" t="s">
        <v>364</v>
      </c>
      <c r="O281" s="191"/>
    </row>
    <row r="282" spans="1:15" x14ac:dyDescent="0.2">
      <c r="A282" s="198"/>
      <c r="B282" s="200"/>
      <c r="C282" s="201" t="s">
        <v>365</v>
      </c>
      <c r="D282" s="202"/>
      <c r="E282" s="203">
        <v>0</v>
      </c>
      <c r="F282" s="204"/>
      <c r="G282" s="205"/>
      <c r="M282" s="199" t="s">
        <v>365</v>
      </c>
      <c r="O282" s="191"/>
    </row>
    <row r="283" spans="1:15" x14ac:dyDescent="0.2">
      <c r="A283" s="198"/>
      <c r="B283" s="200"/>
      <c r="C283" s="201" t="s">
        <v>366</v>
      </c>
      <c r="D283" s="202"/>
      <c r="E283" s="203">
        <v>0</v>
      </c>
      <c r="F283" s="204"/>
      <c r="G283" s="205"/>
      <c r="M283" s="199" t="s">
        <v>366</v>
      </c>
      <c r="O283" s="191"/>
    </row>
    <row r="284" spans="1:15" x14ac:dyDescent="0.2">
      <c r="A284" s="198"/>
      <c r="B284" s="200"/>
      <c r="C284" s="201" t="s">
        <v>367</v>
      </c>
      <c r="D284" s="202"/>
      <c r="E284" s="203">
        <v>5.95</v>
      </c>
      <c r="F284" s="204"/>
      <c r="G284" s="205"/>
      <c r="M284" s="199" t="s">
        <v>367</v>
      </c>
      <c r="O284" s="191"/>
    </row>
    <row r="285" spans="1:15" x14ac:dyDescent="0.2">
      <c r="A285" s="198"/>
      <c r="B285" s="200"/>
      <c r="C285" s="201" t="s">
        <v>368</v>
      </c>
      <c r="D285" s="202"/>
      <c r="E285" s="203">
        <v>5.95</v>
      </c>
      <c r="F285" s="204"/>
      <c r="G285" s="205"/>
      <c r="M285" s="199" t="s">
        <v>368</v>
      </c>
      <c r="O285" s="191"/>
    </row>
    <row r="286" spans="1:15" x14ac:dyDescent="0.2">
      <c r="A286" s="198"/>
      <c r="B286" s="200"/>
      <c r="C286" s="201" t="s">
        <v>369</v>
      </c>
      <c r="D286" s="202"/>
      <c r="E286" s="203">
        <v>5.95</v>
      </c>
      <c r="F286" s="204"/>
      <c r="G286" s="205"/>
      <c r="M286" s="199" t="s">
        <v>369</v>
      </c>
      <c r="O286" s="191"/>
    </row>
    <row r="287" spans="1:15" ht="22.5" x14ac:dyDescent="0.2">
      <c r="A287" s="198"/>
      <c r="B287" s="200"/>
      <c r="C287" s="201" t="s">
        <v>370</v>
      </c>
      <c r="D287" s="202"/>
      <c r="E287" s="203">
        <v>0</v>
      </c>
      <c r="F287" s="204"/>
      <c r="G287" s="205"/>
      <c r="M287" s="199" t="s">
        <v>370</v>
      </c>
      <c r="O287" s="191"/>
    </row>
    <row r="288" spans="1:15" x14ac:dyDescent="0.2">
      <c r="A288" s="198"/>
      <c r="B288" s="200"/>
      <c r="C288" s="201" t="s">
        <v>371</v>
      </c>
      <c r="D288" s="202"/>
      <c r="E288" s="203">
        <v>0</v>
      </c>
      <c r="F288" s="204"/>
      <c r="G288" s="205"/>
      <c r="M288" s="199" t="s">
        <v>371</v>
      </c>
      <c r="O288" s="191"/>
    </row>
    <row r="289" spans="1:104" ht="22.5" x14ac:dyDescent="0.2">
      <c r="A289" s="198"/>
      <c r="B289" s="200"/>
      <c r="C289" s="201" t="s">
        <v>372</v>
      </c>
      <c r="D289" s="202"/>
      <c r="E289" s="203">
        <v>6.6</v>
      </c>
      <c r="F289" s="204"/>
      <c r="G289" s="205"/>
      <c r="M289" s="199" t="s">
        <v>372</v>
      </c>
      <c r="O289" s="191"/>
    </row>
    <row r="290" spans="1:104" x14ac:dyDescent="0.2">
      <c r="A290" s="198"/>
      <c r="B290" s="200"/>
      <c r="C290" s="201" t="s">
        <v>373</v>
      </c>
      <c r="D290" s="202"/>
      <c r="E290" s="203">
        <v>0</v>
      </c>
      <c r="F290" s="204"/>
      <c r="G290" s="205"/>
      <c r="M290" s="199" t="s">
        <v>373</v>
      </c>
      <c r="O290" s="191"/>
    </row>
    <row r="291" spans="1:104" x14ac:dyDescent="0.2">
      <c r="A291" s="198"/>
      <c r="B291" s="200"/>
      <c r="C291" s="201" t="s">
        <v>374</v>
      </c>
      <c r="D291" s="202"/>
      <c r="E291" s="203">
        <v>0</v>
      </c>
      <c r="F291" s="204"/>
      <c r="G291" s="205"/>
      <c r="M291" s="199" t="s">
        <v>374</v>
      </c>
      <c r="O291" s="191"/>
    </row>
    <row r="292" spans="1:104" x14ac:dyDescent="0.2">
      <c r="A292" s="198"/>
      <c r="B292" s="200"/>
      <c r="C292" s="201" t="s">
        <v>375</v>
      </c>
      <c r="D292" s="202"/>
      <c r="E292" s="203">
        <v>7.2</v>
      </c>
      <c r="F292" s="204"/>
      <c r="G292" s="205"/>
      <c r="M292" s="199" t="s">
        <v>375</v>
      </c>
      <c r="O292" s="191"/>
    </row>
    <row r="293" spans="1:104" x14ac:dyDescent="0.2">
      <c r="A293" s="198"/>
      <c r="B293" s="200"/>
      <c r="C293" s="201" t="s">
        <v>376</v>
      </c>
      <c r="D293" s="202"/>
      <c r="E293" s="203">
        <v>0</v>
      </c>
      <c r="F293" s="204"/>
      <c r="G293" s="205"/>
      <c r="M293" s="199" t="s">
        <v>376</v>
      </c>
      <c r="O293" s="191"/>
    </row>
    <row r="294" spans="1:104" x14ac:dyDescent="0.2">
      <c r="A294" s="198"/>
      <c r="B294" s="200"/>
      <c r="C294" s="201" t="s">
        <v>377</v>
      </c>
      <c r="D294" s="202"/>
      <c r="E294" s="203">
        <v>7.05</v>
      </c>
      <c r="F294" s="204"/>
      <c r="G294" s="205"/>
      <c r="M294" s="199" t="s">
        <v>377</v>
      </c>
      <c r="O294" s="191"/>
    </row>
    <row r="295" spans="1:104" x14ac:dyDescent="0.2">
      <c r="A295" s="198"/>
      <c r="B295" s="200"/>
      <c r="C295" s="201" t="s">
        <v>206</v>
      </c>
      <c r="D295" s="202"/>
      <c r="E295" s="203">
        <v>0</v>
      </c>
      <c r="F295" s="204"/>
      <c r="G295" s="205"/>
      <c r="M295" s="199">
        <v>0</v>
      </c>
      <c r="O295" s="191"/>
    </row>
    <row r="296" spans="1:104" ht="22.5" x14ac:dyDescent="0.2">
      <c r="A296" s="192">
        <v>56</v>
      </c>
      <c r="B296" s="193" t="s">
        <v>378</v>
      </c>
      <c r="C296" s="194" t="s">
        <v>379</v>
      </c>
      <c r="D296" s="195" t="s">
        <v>185</v>
      </c>
      <c r="E296" s="196">
        <v>98</v>
      </c>
      <c r="F296" s="196">
        <v>0</v>
      </c>
      <c r="G296" s="197">
        <f>E296*F296</f>
        <v>0</v>
      </c>
      <c r="O296" s="191">
        <v>2</v>
      </c>
      <c r="AA296" s="163">
        <v>1</v>
      </c>
      <c r="AB296" s="163">
        <v>1</v>
      </c>
      <c r="AC296" s="163">
        <v>1</v>
      </c>
      <c r="AZ296" s="163">
        <v>1</v>
      </c>
      <c r="BA296" s="163">
        <f>IF(AZ296=1,G296,0)</f>
        <v>0</v>
      </c>
      <c r="BB296" s="163">
        <f>IF(AZ296=2,G296,0)</f>
        <v>0</v>
      </c>
      <c r="BC296" s="163">
        <f>IF(AZ296=3,G296,0)</f>
        <v>0</v>
      </c>
      <c r="BD296" s="163">
        <f>IF(AZ296=4,G296,0)</f>
        <v>0</v>
      </c>
      <c r="BE296" s="163">
        <f>IF(AZ296=5,G296,0)</f>
        <v>0</v>
      </c>
      <c r="CA296" s="191">
        <v>1</v>
      </c>
      <c r="CB296" s="191">
        <v>1</v>
      </c>
      <c r="CZ296" s="163">
        <v>2.8E-3</v>
      </c>
    </row>
    <row r="297" spans="1:104" x14ac:dyDescent="0.2">
      <c r="A297" s="198"/>
      <c r="B297" s="200"/>
      <c r="C297" s="201" t="s">
        <v>380</v>
      </c>
      <c r="D297" s="202"/>
      <c r="E297" s="203">
        <v>98</v>
      </c>
      <c r="F297" s="204"/>
      <c r="G297" s="205"/>
      <c r="M297" s="199" t="s">
        <v>380</v>
      </c>
      <c r="O297" s="191"/>
    </row>
    <row r="298" spans="1:104" ht="22.5" x14ac:dyDescent="0.2">
      <c r="A298" s="192">
        <v>57</v>
      </c>
      <c r="B298" s="193" t="s">
        <v>381</v>
      </c>
      <c r="C298" s="194" t="s">
        <v>382</v>
      </c>
      <c r="D298" s="195" t="s">
        <v>145</v>
      </c>
      <c r="E298" s="196">
        <v>693</v>
      </c>
      <c r="F298" s="196">
        <v>0</v>
      </c>
      <c r="G298" s="197">
        <f>E298*F298</f>
        <v>0</v>
      </c>
      <c r="O298" s="191">
        <v>2</v>
      </c>
      <c r="AA298" s="163">
        <v>1</v>
      </c>
      <c r="AB298" s="163">
        <v>1</v>
      </c>
      <c r="AC298" s="163">
        <v>1</v>
      </c>
      <c r="AZ298" s="163">
        <v>1</v>
      </c>
      <c r="BA298" s="163">
        <f>IF(AZ298=1,G298,0)</f>
        <v>0</v>
      </c>
      <c r="BB298" s="163">
        <f>IF(AZ298=2,G298,0)</f>
        <v>0</v>
      </c>
      <c r="BC298" s="163">
        <f>IF(AZ298=3,G298,0)</f>
        <v>0</v>
      </c>
      <c r="BD298" s="163">
        <f>IF(AZ298=4,G298,0)</f>
        <v>0</v>
      </c>
      <c r="BE298" s="163">
        <f>IF(AZ298=5,G298,0)</f>
        <v>0</v>
      </c>
      <c r="CA298" s="191">
        <v>1</v>
      </c>
      <c r="CB298" s="191">
        <v>1</v>
      </c>
      <c r="CZ298" s="163">
        <v>4.2999999999999999E-4</v>
      </c>
    </row>
    <row r="299" spans="1:104" x14ac:dyDescent="0.2">
      <c r="A299" s="198"/>
      <c r="B299" s="200"/>
      <c r="C299" s="201" t="s">
        <v>383</v>
      </c>
      <c r="D299" s="202"/>
      <c r="E299" s="203">
        <v>0</v>
      </c>
      <c r="F299" s="204"/>
      <c r="G299" s="205"/>
      <c r="M299" s="199" t="s">
        <v>383</v>
      </c>
      <c r="O299" s="191"/>
    </row>
    <row r="300" spans="1:104" x14ac:dyDescent="0.2">
      <c r="A300" s="198"/>
      <c r="B300" s="200"/>
      <c r="C300" s="201" t="s">
        <v>336</v>
      </c>
      <c r="D300" s="202"/>
      <c r="E300" s="203">
        <v>224</v>
      </c>
      <c r="F300" s="204"/>
      <c r="G300" s="205"/>
      <c r="M300" s="199" t="s">
        <v>336</v>
      </c>
      <c r="O300" s="191"/>
    </row>
    <row r="301" spans="1:104" x14ac:dyDescent="0.2">
      <c r="A301" s="198"/>
      <c r="B301" s="200"/>
      <c r="C301" s="201" t="s">
        <v>337</v>
      </c>
      <c r="D301" s="202"/>
      <c r="E301" s="203">
        <v>224</v>
      </c>
      <c r="F301" s="204"/>
      <c r="G301" s="205"/>
      <c r="M301" s="199" t="s">
        <v>337</v>
      </c>
      <c r="O301" s="191"/>
    </row>
    <row r="302" spans="1:104" x14ac:dyDescent="0.2">
      <c r="A302" s="198"/>
      <c r="B302" s="200"/>
      <c r="C302" s="201" t="s">
        <v>338</v>
      </c>
      <c r="D302" s="202"/>
      <c r="E302" s="203">
        <v>121</v>
      </c>
      <c r="F302" s="204"/>
      <c r="G302" s="205"/>
      <c r="M302" s="199" t="s">
        <v>338</v>
      </c>
      <c r="O302" s="191"/>
    </row>
    <row r="303" spans="1:104" x14ac:dyDescent="0.2">
      <c r="A303" s="198"/>
      <c r="B303" s="200"/>
      <c r="C303" s="201" t="s">
        <v>339</v>
      </c>
      <c r="D303" s="202"/>
      <c r="E303" s="203">
        <v>124</v>
      </c>
      <c r="F303" s="204"/>
      <c r="G303" s="205"/>
      <c r="M303" s="199" t="s">
        <v>339</v>
      </c>
      <c r="O303" s="191"/>
    </row>
    <row r="304" spans="1:104" x14ac:dyDescent="0.2">
      <c r="A304" s="192">
        <v>58</v>
      </c>
      <c r="B304" s="193" t="s">
        <v>384</v>
      </c>
      <c r="C304" s="194" t="s">
        <v>385</v>
      </c>
      <c r="D304" s="195" t="s">
        <v>145</v>
      </c>
      <c r="E304" s="196">
        <v>604</v>
      </c>
      <c r="F304" s="196">
        <v>0</v>
      </c>
      <c r="G304" s="197">
        <f>E304*F304</f>
        <v>0</v>
      </c>
      <c r="O304" s="191">
        <v>2</v>
      </c>
      <c r="AA304" s="163">
        <v>1</v>
      </c>
      <c r="AB304" s="163">
        <v>1</v>
      </c>
      <c r="AC304" s="163">
        <v>1</v>
      </c>
      <c r="AZ304" s="163">
        <v>1</v>
      </c>
      <c r="BA304" s="163">
        <f>IF(AZ304=1,G304,0)</f>
        <v>0</v>
      </c>
      <c r="BB304" s="163">
        <f>IF(AZ304=2,G304,0)</f>
        <v>0</v>
      </c>
      <c r="BC304" s="163">
        <f>IF(AZ304=3,G304,0)</f>
        <v>0</v>
      </c>
      <c r="BD304" s="163">
        <f>IF(AZ304=4,G304,0)</f>
        <v>0</v>
      </c>
      <c r="BE304" s="163">
        <f>IF(AZ304=5,G304,0)</f>
        <v>0</v>
      </c>
      <c r="CA304" s="191">
        <v>1</v>
      </c>
      <c r="CB304" s="191">
        <v>1</v>
      </c>
      <c r="CZ304" s="163">
        <v>3.5979999999999998E-2</v>
      </c>
    </row>
    <row r="305" spans="1:104" x14ac:dyDescent="0.2">
      <c r="A305" s="198"/>
      <c r="B305" s="200"/>
      <c r="C305" s="201" t="s">
        <v>386</v>
      </c>
      <c r="D305" s="202"/>
      <c r="E305" s="203">
        <v>0</v>
      </c>
      <c r="F305" s="204"/>
      <c r="G305" s="205"/>
      <c r="M305" s="199" t="s">
        <v>386</v>
      </c>
      <c r="O305" s="191"/>
    </row>
    <row r="306" spans="1:104" x14ac:dyDescent="0.2">
      <c r="A306" s="198"/>
      <c r="B306" s="200"/>
      <c r="C306" s="201" t="s">
        <v>336</v>
      </c>
      <c r="D306" s="202"/>
      <c r="E306" s="203">
        <v>224</v>
      </c>
      <c r="F306" s="204"/>
      <c r="G306" s="205"/>
      <c r="M306" s="199" t="s">
        <v>336</v>
      </c>
      <c r="O306" s="191"/>
    </row>
    <row r="307" spans="1:104" x14ac:dyDescent="0.2">
      <c r="A307" s="198"/>
      <c r="B307" s="200"/>
      <c r="C307" s="201" t="s">
        <v>337</v>
      </c>
      <c r="D307" s="202"/>
      <c r="E307" s="203">
        <v>224</v>
      </c>
      <c r="F307" s="204"/>
      <c r="G307" s="205"/>
      <c r="M307" s="199" t="s">
        <v>337</v>
      </c>
      <c r="O307" s="191"/>
    </row>
    <row r="308" spans="1:104" x14ac:dyDescent="0.2">
      <c r="A308" s="198"/>
      <c r="B308" s="200"/>
      <c r="C308" s="201" t="s">
        <v>338</v>
      </c>
      <c r="D308" s="202"/>
      <c r="E308" s="203">
        <v>121</v>
      </c>
      <c r="F308" s="204"/>
      <c r="G308" s="205"/>
      <c r="M308" s="199" t="s">
        <v>338</v>
      </c>
      <c r="O308" s="191"/>
    </row>
    <row r="309" spans="1:104" x14ac:dyDescent="0.2">
      <c r="A309" s="198"/>
      <c r="B309" s="200"/>
      <c r="C309" s="201" t="s">
        <v>339</v>
      </c>
      <c r="D309" s="202"/>
      <c r="E309" s="203">
        <v>124</v>
      </c>
      <c r="F309" s="204"/>
      <c r="G309" s="205"/>
      <c r="M309" s="199" t="s">
        <v>339</v>
      </c>
      <c r="O309" s="191"/>
    </row>
    <row r="310" spans="1:104" x14ac:dyDescent="0.2">
      <c r="A310" s="198"/>
      <c r="B310" s="200"/>
      <c r="C310" s="201" t="s">
        <v>340</v>
      </c>
      <c r="D310" s="202"/>
      <c r="E310" s="203">
        <v>0</v>
      </c>
      <c r="F310" s="204"/>
      <c r="G310" s="205"/>
      <c r="M310" s="199" t="s">
        <v>340</v>
      </c>
      <c r="O310" s="191"/>
    </row>
    <row r="311" spans="1:104" x14ac:dyDescent="0.2">
      <c r="A311" s="198"/>
      <c r="B311" s="200"/>
      <c r="C311" s="201" t="s">
        <v>324</v>
      </c>
      <c r="D311" s="202"/>
      <c r="E311" s="203">
        <v>0</v>
      </c>
      <c r="F311" s="204"/>
      <c r="G311" s="205"/>
      <c r="M311" s="199" t="s">
        <v>324</v>
      </c>
      <c r="O311" s="191"/>
    </row>
    <row r="312" spans="1:104" x14ac:dyDescent="0.2">
      <c r="A312" s="198"/>
      <c r="B312" s="200"/>
      <c r="C312" s="201" t="s">
        <v>341</v>
      </c>
      <c r="D312" s="202"/>
      <c r="E312" s="203">
        <v>-89</v>
      </c>
      <c r="F312" s="204"/>
      <c r="G312" s="205"/>
      <c r="M312" s="199" t="s">
        <v>341</v>
      </c>
      <c r="O312" s="191"/>
    </row>
    <row r="313" spans="1:104" x14ac:dyDescent="0.2">
      <c r="A313" s="192">
        <v>59</v>
      </c>
      <c r="B313" s="193" t="s">
        <v>387</v>
      </c>
      <c r="C313" s="194" t="s">
        <v>388</v>
      </c>
      <c r="D313" s="195" t="s">
        <v>145</v>
      </c>
      <c r="E313" s="196">
        <v>693</v>
      </c>
      <c r="F313" s="196">
        <v>0</v>
      </c>
      <c r="G313" s="197">
        <f>E313*F313</f>
        <v>0</v>
      </c>
      <c r="O313" s="191">
        <v>2</v>
      </c>
      <c r="AA313" s="163">
        <v>1</v>
      </c>
      <c r="AB313" s="163">
        <v>1</v>
      </c>
      <c r="AC313" s="163">
        <v>1</v>
      </c>
      <c r="AZ313" s="163">
        <v>1</v>
      </c>
      <c r="BA313" s="163">
        <f>IF(AZ313=1,G313,0)</f>
        <v>0</v>
      </c>
      <c r="BB313" s="163">
        <f>IF(AZ313=2,G313,0)</f>
        <v>0</v>
      </c>
      <c r="BC313" s="163">
        <f>IF(AZ313=3,G313,0)</f>
        <v>0</v>
      </c>
      <c r="BD313" s="163">
        <f>IF(AZ313=4,G313,0)</f>
        <v>0</v>
      </c>
      <c r="BE313" s="163">
        <f>IF(AZ313=5,G313,0)</f>
        <v>0</v>
      </c>
      <c r="CA313" s="191">
        <v>1</v>
      </c>
      <c r="CB313" s="191">
        <v>1</v>
      </c>
      <c r="CZ313" s="163">
        <v>2.0000000000000002E-5</v>
      </c>
    </row>
    <row r="314" spans="1:104" x14ac:dyDescent="0.2">
      <c r="A314" s="198"/>
      <c r="B314" s="200"/>
      <c r="C314" s="201" t="s">
        <v>336</v>
      </c>
      <c r="D314" s="202"/>
      <c r="E314" s="203">
        <v>224</v>
      </c>
      <c r="F314" s="204"/>
      <c r="G314" s="205"/>
      <c r="M314" s="199" t="s">
        <v>336</v>
      </c>
      <c r="O314" s="191"/>
    </row>
    <row r="315" spans="1:104" x14ac:dyDescent="0.2">
      <c r="A315" s="198"/>
      <c r="B315" s="200"/>
      <c r="C315" s="201" t="s">
        <v>337</v>
      </c>
      <c r="D315" s="202"/>
      <c r="E315" s="203">
        <v>224</v>
      </c>
      <c r="F315" s="204"/>
      <c r="G315" s="205"/>
      <c r="M315" s="199" t="s">
        <v>337</v>
      </c>
      <c r="O315" s="191"/>
    </row>
    <row r="316" spans="1:104" x14ac:dyDescent="0.2">
      <c r="A316" s="198"/>
      <c r="B316" s="200"/>
      <c r="C316" s="201" t="s">
        <v>338</v>
      </c>
      <c r="D316" s="202"/>
      <c r="E316" s="203">
        <v>121</v>
      </c>
      <c r="F316" s="204"/>
      <c r="G316" s="205"/>
      <c r="M316" s="199" t="s">
        <v>338</v>
      </c>
      <c r="O316" s="191"/>
    </row>
    <row r="317" spans="1:104" x14ac:dyDescent="0.2">
      <c r="A317" s="198"/>
      <c r="B317" s="200"/>
      <c r="C317" s="201" t="s">
        <v>339</v>
      </c>
      <c r="D317" s="202"/>
      <c r="E317" s="203">
        <v>124</v>
      </c>
      <c r="F317" s="204"/>
      <c r="G317" s="205"/>
      <c r="M317" s="199" t="s">
        <v>339</v>
      </c>
      <c r="O317" s="191"/>
    </row>
    <row r="318" spans="1:104" x14ac:dyDescent="0.2">
      <c r="A318" s="192">
        <v>60</v>
      </c>
      <c r="B318" s="193" t="s">
        <v>389</v>
      </c>
      <c r="C318" s="194" t="s">
        <v>390</v>
      </c>
      <c r="D318" s="195" t="s">
        <v>145</v>
      </c>
      <c r="E318" s="196">
        <v>604</v>
      </c>
      <c r="F318" s="196">
        <v>0</v>
      </c>
      <c r="G318" s="197">
        <f>E318*F318</f>
        <v>0</v>
      </c>
      <c r="O318" s="191">
        <v>2</v>
      </c>
      <c r="AA318" s="163">
        <v>1</v>
      </c>
      <c r="AB318" s="163">
        <v>1</v>
      </c>
      <c r="AC318" s="163">
        <v>1</v>
      </c>
      <c r="AZ318" s="163">
        <v>1</v>
      </c>
      <c r="BA318" s="163">
        <f>IF(AZ318=1,G318,0)</f>
        <v>0</v>
      </c>
      <c r="BB318" s="163">
        <f>IF(AZ318=2,G318,0)</f>
        <v>0</v>
      </c>
      <c r="BC318" s="163">
        <f>IF(AZ318=3,G318,0)</f>
        <v>0</v>
      </c>
      <c r="BD318" s="163">
        <f>IF(AZ318=4,G318,0)</f>
        <v>0</v>
      </c>
      <c r="BE318" s="163">
        <f>IF(AZ318=5,G318,0)</f>
        <v>0</v>
      </c>
      <c r="CA318" s="191">
        <v>1</v>
      </c>
      <c r="CB318" s="191">
        <v>1</v>
      </c>
      <c r="CZ318" s="163">
        <v>0</v>
      </c>
    </row>
    <row r="319" spans="1:104" x14ac:dyDescent="0.2">
      <c r="A319" s="206"/>
      <c r="B319" s="207" t="s">
        <v>76</v>
      </c>
      <c r="C319" s="208" t="str">
        <f>CONCATENATE(B240," ",C240)</f>
        <v>62 Úpravy povrchů vnější</v>
      </c>
      <c r="D319" s="209"/>
      <c r="E319" s="210"/>
      <c r="F319" s="211"/>
      <c r="G319" s="212">
        <f>SUM(G240:G318)</f>
        <v>0</v>
      </c>
      <c r="O319" s="191">
        <v>4</v>
      </c>
      <c r="BA319" s="213">
        <f>SUM(BA240:BA318)</f>
        <v>0</v>
      </c>
      <c r="BB319" s="213">
        <f>SUM(BB240:BB318)</f>
        <v>0</v>
      </c>
      <c r="BC319" s="213">
        <f>SUM(BC240:BC318)</f>
        <v>0</v>
      </c>
      <c r="BD319" s="213">
        <f>SUM(BD240:BD318)</f>
        <v>0</v>
      </c>
      <c r="BE319" s="213">
        <f>SUM(BE240:BE318)</f>
        <v>0</v>
      </c>
    </row>
    <row r="320" spans="1:104" x14ac:dyDescent="0.2">
      <c r="A320" s="184" t="s">
        <v>72</v>
      </c>
      <c r="B320" s="185" t="s">
        <v>391</v>
      </c>
      <c r="C320" s="186" t="s">
        <v>392</v>
      </c>
      <c r="D320" s="187"/>
      <c r="E320" s="188"/>
      <c r="F320" s="188"/>
      <c r="G320" s="189"/>
      <c r="H320" s="190"/>
      <c r="I320" s="190"/>
      <c r="O320" s="191">
        <v>1</v>
      </c>
    </row>
    <row r="321" spans="1:104" ht="22.5" x14ac:dyDescent="0.2">
      <c r="A321" s="192">
        <v>61</v>
      </c>
      <c r="B321" s="193" t="s">
        <v>393</v>
      </c>
      <c r="C321" s="194" t="s">
        <v>394</v>
      </c>
      <c r="D321" s="195" t="s">
        <v>145</v>
      </c>
      <c r="E321" s="196">
        <v>235.9</v>
      </c>
      <c r="F321" s="196">
        <v>0</v>
      </c>
      <c r="G321" s="197">
        <f>E321*F321</f>
        <v>0</v>
      </c>
      <c r="O321" s="191">
        <v>2</v>
      </c>
      <c r="AA321" s="163">
        <v>1</v>
      </c>
      <c r="AB321" s="163">
        <v>1</v>
      </c>
      <c r="AC321" s="163">
        <v>1</v>
      </c>
      <c r="AZ321" s="163">
        <v>1</v>
      </c>
      <c r="BA321" s="163">
        <f>IF(AZ321=1,G321,0)</f>
        <v>0</v>
      </c>
      <c r="BB321" s="163">
        <f>IF(AZ321=2,G321,0)</f>
        <v>0</v>
      </c>
      <c r="BC321" s="163">
        <f>IF(AZ321=3,G321,0)</f>
        <v>0</v>
      </c>
      <c r="BD321" s="163">
        <f>IF(AZ321=4,G321,0)</f>
        <v>0</v>
      </c>
      <c r="BE321" s="163">
        <f>IF(AZ321=5,G321,0)</f>
        <v>0</v>
      </c>
      <c r="CA321" s="191">
        <v>1</v>
      </c>
      <c r="CB321" s="191">
        <v>1</v>
      </c>
      <c r="CZ321" s="163">
        <v>0</v>
      </c>
    </row>
    <row r="322" spans="1:104" x14ac:dyDescent="0.2">
      <c r="A322" s="198"/>
      <c r="B322" s="200"/>
      <c r="C322" s="201" t="s">
        <v>395</v>
      </c>
      <c r="D322" s="202"/>
      <c r="E322" s="203">
        <v>0</v>
      </c>
      <c r="F322" s="204"/>
      <c r="G322" s="205"/>
      <c r="M322" s="199" t="s">
        <v>395</v>
      </c>
      <c r="O322" s="191"/>
    </row>
    <row r="323" spans="1:104" x14ac:dyDescent="0.2">
      <c r="A323" s="198"/>
      <c r="B323" s="200"/>
      <c r="C323" s="201" t="s">
        <v>396</v>
      </c>
      <c r="D323" s="202"/>
      <c r="E323" s="203">
        <v>0</v>
      </c>
      <c r="F323" s="204"/>
      <c r="G323" s="205"/>
      <c r="M323" s="199" t="s">
        <v>396</v>
      </c>
      <c r="O323" s="191"/>
    </row>
    <row r="324" spans="1:104" x14ac:dyDescent="0.2">
      <c r="A324" s="198"/>
      <c r="B324" s="200"/>
      <c r="C324" s="201" t="s">
        <v>397</v>
      </c>
      <c r="D324" s="202"/>
      <c r="E324" s="203">
        <v>235.9</v>
      </c>
      <c r="F324" s="204"/>
      <c r="G324" s="205"/>
      <c r="M324" s="199" t="s">
        <v>397</v>
      </c>
      <c r="O324" s="191"/>
    </row>
    <row r="325" spans="1:104" x14ac:dyDescent="0.2">
      <c r="A325" s="192">
        <v>62</v>
      </c>
      <c r="B325" s="193" t="s">
        <v>398</v>
      </c>
      <c r="C325" s="194" t="s">
        <v>399</v>
      </c>
      <c r="D325" s="195" t="s">
        <v>87</v>
      </c>
      <c r="E325" s="196">
        <v>24.76</v>
      </c>
      <c r="F325" s="196">
        <v>0</v>
      </c>
      <c r="G325" s="197">
        <f>E325*F325</f>
        <v>0</v>
      </c>
      <c r="O325" s="191">
        <v>2</v>
      </c>
      <c r="AA325" s="163">
        <v>1</v>
      </c>
      <c r="AB325" s="163">
        <v>1</v>
      </c>
      <c r="AC325" s="163">
        <v>1</v>
      </c>
      <c r="AZ325" s="163">
        <v>1</v>
      </c>
      <c r="BA325" s="163">
        <f>IF(AZ325=1,G325,0)</f>
        <v>0</v>
      </c>
      <c r="BB325" s="163">
        <f>IF(AZ325=2,G325,0)</f>
        <v>0</v>
      </c>
      <c r="BC325" s="163">
        <f>IF(AZ325=3,G325,0)</f>
        <v>0</v>
      </c>
      <c r="BD325" s="163">
        <f>IF(AZ325=4,G325,0)</f>
        <v>0</v>
      </c>
      <c r="BE325" s="163">
        <f>IF(AZ325=5,G325,0)</f>
        <v>0</v>
      </c>
      <c r="CA325" s="191">
        <v>1</v>
      </c>
      <c r="CB325" s="191">
        <v>1</v>
      </c>
      <c r="CZ325" s="163">
        <v>2.16</v>
      </c>
    </row>
    <row r="326" spans="1:104" x14ac:dyDescent="0.2">
      <c r="A326" s="198"/>
      <c r="B326" s="200"/>
      <c r="C326" s="201" t="s">
        <v>400</v>
      </c>
      <c r="D326" s="202"/>
      <c r="E326" s="203">
        <v>0</v>
      </c>
      <c r="F326" s="204"/>
      <c r="G326" s="205"/>
      <c r="M326" s="199" t="s">
        <v>400</v>
      </c>
      <c r="O326" s="191"/>
    </row>
    <row r="327" spans="1:104" x14ac:dyDescent="0.2">
      <c r="A327" s="198"/>
      <c r="B327" s="200"/>
      <c r="C327" s="201" t="s">
        <v>396</v>
      </c>
      <c r="D327" s="202"/>
      <c r="E327" s="203">
        <v>0</v>
      </c>
      <c r="F327" s="204"/>
      <c r="G327" s="205"/>
      <c r="M327" s="199" t="s">
        <v>396</v>
      </c>
      <c r="O327" s="191"/>
    </row>
    <row r="328" spans="1:104" x14ac:dyDescent="0.2">
      <c r="A328" s="198"/>
      <c r="B328" s="200"/>
      <c r="C328" s="201" t="s">
        <v>401</v>
      </c>
      <c r="D328" s="202"/>
      <c r="E328" s="203">
        <v>23.59</v>
      </c>
      <c r="F328" s="204"/>
      <c r="G328" s="205"/>
      <c r="M328" s="199" t="s">
        <v>401</v>
      </c>
      <c r="O328" s="191"/>
    </row>
    <row r="329" spans="1:104" x14ac:dyDescent="0.2">
      <c r="A329" s="198"/>
      <c r="B329" s="200"/>
      <c r="C329" s="201" t="s">
        <v>402</v>
      </c>
      <c r="D329" s="202"/>
      <c r="E329" s="203">
        <v>1.17</v>
      </c>
      <c r="F329" s="204"/>
      <c r="G329" s="205"/>
      <c r="M329" s="199" t="s">
        <v>402</v>
      </c>
      <c r="O329" s="191"/>
    </row>
    <row r="330" spans="1:104" ht="22.5" x14ac:dyDescent="0.2">
      <c r="A330" s="192">
        <v>63</v>
      </c>
      <c r="B330" s="193" t="s">
        <v>403</v>
      </c>
      <c r="C330" s="194" t="s">
        <v>404</v>
      </c>
      <c r="D330" s="195" t="s">
        <v>87</v>
      </c>
      <c r="E330" s="196">
        <v>24.526</v>
      </c>
      <c r="F330" s="196">
        <v>0</v>
      </c>
      <c r="G330" s="197">
        <f>E330*F330</f>
        <v>0</v>
      </c>
      <c r="O330" s="191">
        <v>2</v>
      </c>
      <c r="AA330" s="163">
        <v>1</v>
      </c>
      <c r="AB330" s="163">
        <v>1</v>
      </c>
      <c r="AC330" s="163">
        <v>1</v>
      </c>
      <c r="AZ330" s="163">
        <v>1</v>
      </c>
      <c r="BA330" s="163">
        <f>IF(AZ330=1,G330,0)</f>
        <v>0</v>
      </c>
      <c r="BB330" s="163">
        <f>IF(AZ330=2,G330,0)</f>
        <v>0</v>
      </c>
      <c r="BC330" s="163">
        <f>IF(AZ330=3,G330,0)</f>
        <v>0</v>
      </c>
      <c r="BD330" s="163">
        <f>IF(AZ330=4,G330,0)</f>
        <v>0</v>
      </c>
      <c r="BE330" s="163">
        <f>IF(AZ330=5,G330,0)</f>
        <v>0</v>
      </c>
      <c r="CA330" s="191">
        <v>1</v>
      </c>
      <c r="CB330" s="191">
        <v>1</v>
      </c>
      <c r="CZ330" s="163">
        <v>2.5249999999999999</v>
      </c>
    </row>
    <row r="331" spans="1:104" x14ac:dyDescent="0.2">
      <c r="A331" s="198"/>
      <c r="B331" s="200"/>
      <c r="C331" s="201" t="s">
        <v>405</v>
      </c>
      <c r="D331" s="202"/>
      <c r="E331" s="203">
        <v>0</v>
      </c>
      <c r="F331" s="204"/>
      <c r="G331" s="205"/>
      <c r="M331" s="199" t="s">
        <v>405</v>
      </c>
      <c r="O331" s="191"/>
    </row>
    <row r="332" spans="1:104" x14ac:dyDescent="0.2">
      <c r="A332" s="198"/>
      <c r="B332" s="200"/>
      <c r="C332" s="201" t="s">
        <v>396</v>
      </c>
      <c r="D332" s="202"/>
      <c r="E332" s="203">
        <v>0</v>
      </c>
      <c r="F332" s="204"/>
      <c r="G332" s="205"/>
      <c r="M332" s="199" t="s">
        <v>396</v>
      </c>
      <c r="O332" s="191"/>
    </row>
    <row r="333" spans="1:104" x14ac:dyDescent="0.2">
      <c r="A333" s="198"/>
      <c r="B333" s="200"/>
      <c r="C333" s="201" t="s">
        <v>401</v>
      </c>
      <c r="D333" s="202"/>
      <c r="E333" s="203">
        <v>23.59</v>
      </c>
      <c r="F333" s="204"/>
      <c r="G333" s="205"/>
      <c r="M333" s="199" t="s">
        <v>401</v>
      </c>
      <c r="O333" s="191"/>
    </row>
    <row r="334" spans="1:104" x14ac:dyDescent="0.2">
      <c r="A334" s="198"/>
      <c r="B334" s="200"/>
      <c r="C334" s="201" t="s">
        <v>406</v>
      </c>
      <c r="D334" s="202"/>
      <c r="E334" s="203">
        <v>0.93600000000000005</v>
      </c>
      <c r="F334" s="204"/>
      <c r="G334" s="205"/>
      <c r="M334" s="199" t="s">
        <v>406</v>
      </c>
      <c r="O334" s="191"/>
    </row>
    <row r="335" spans="1:104" x14ac:dyDescent="0.2">
      <c r="A335" s="192">
        <v>64</v>
      </c>
      <c r="B335" s="193" t="s">
        <v>407</v>
      </c>
      <c r="C335" s="194" t="s">
        <v>408</v>
      </c>
      <c r="D335" s="195" t="s">
        <v>145</v>
      </c>
      <c r="E335" s="196">
        <v>11.7</v>
      </c>
      <c r="F335" s="196">
        <v>0</v>
      </c>
      <c r="G335" s="197">
        <f>E335*F335</f>
        <v>0</v>
      </c>
      <c r="O335" s="191">
        <v>2</v>
      </c>
      <c r="AA335" s="163">
        <v>1</v>
      </c>
      <c r="AB335" s="163">
        <v>1</v>
      </c>
      <c r="AC335" s="163">
        <v>1</v>
      </c>
      <c r="AZ335" s="163">
        <v>1</v>
      </c>
      <c r="BA335" s="163">
        <f>IF(AZ335=1,G335,0)</f>
        <v>0</v>
      </c>
      <c r="BB335" s="163">
        <f>IF(AZ335=2,G335,0)</f>
        <v>0</v>
      </c>
      <c r="BC335" s="163">
        <f>IF(AZ335=3,G335,0)</f>
        <v>0</v>
      </c>
      <c r="BD335" s="163">
        <f>IF(AZ335=4,G335,0)</f>
        <v>0</v>
      </c>
      <c r="BE335" s="163">
        <f>IF(AZ335=5,G335,0)</f>
        <v>0</v>
      </c>
      <c r="CA335" s="191">
        <v>1</v>
      </c>
      <c r="CB335" s="191">
        <v>1</v>
      </c>
      <c r="CZ335" s="163">
        <v>0.11799999999999999</v>
      </c>
    </row>
    <row r="336" spans="1:104" x14ac:dyDescent="0.2">
      <c r="A336" s="198"/>
      <c r="B336" s="200"/>
      <c r="C336" s="201" t="s">
        <v>409</v>
      </c>
      <c r="D336" s="202"/>
      <c r="E336" s="203">
        <v>0</v>
      </c>
      <c r="F336" s="204"/>
      <c r="G336" s="205"/>
      <c r="M336" s="199" t="s">
        <v>409</v>
      </c>
      <c r="O336" s="191"/>
    </row>
    <row r="337" spans="1:104" x14ac:dyDescent="0.2">
      <c r="A337" s="198"/>
      <c r="B337" s="200"/>
      <c r="C337" s="201" t="s">
        <v>410</v>
      </c>
      <c r="D337" s="202"/>
      <c r="E337" s="203">
        <v>11.7</v>
      </c>
      <c r="F337" s="204"/>
      <c r="G337" s="205"/>
      <c r="M337" s="199" t="s">
        <v>410</v>
      </c>
      <c r="O337" s="191"/>
    </row>
    <row r="338" spans="1:104" ht="22.5" x14ac:dyDescent="0.2">
      <c r="A338" s="192">
        <v>65</v>
      </c>
      <c r="B338" s="193" t="s">
        <v>411</v>
      </c>
      <c r="C338" s="194" t="s">
        <v>412</v>
      </c>
      <c r="D338" s="195" t="s">
        <v>145</v>
      </c>
      <c r="E338" s="196">
        <v>11.7</v>
      </c>
      <c r="F338" s="196">
        <v>0</v>
      </c>
      <c r="G338" s="197">
        <f>E338*F338</f>
        <v>0</v>
      </c>
      <c r="O338" s="191">
        <v>2</v>
      </c>
      <c r="AA338" s="163">
        <v>2</v>
      </c>
      <c r="AB338" s="163">
        <v>1</v>
      </c>
      <c r="AC338" s="163">
        <v>1</v>
      </c>
      <c r="AZ338" s="163">
        <v>1</v>
      </c>
      <c r="BA338" s="163">
        <f>IF(AZ338=1,G338,0)</f>
        <v>0</v>
      </c>
      <c r="BB338" s="163">
        <f>IF(AZ338=2,G338,0)</f>
        <v>0</v>
      </c>
      <c r="BC338" s="163">
        <f>IF(AZ338=3,G338,0)</f>
        <v>0</v>
      </c>
      <c r="BD338" s="163">
        <f>IF(AZ338=4,G338,0)</f>
        <v>0</v>
      </c>
      <c r="BE338" s="163">
        <f>IF(AZ338=5,G338,0)</f>
        <v>0</v>
      </c>
      <c r="CA338" s="191">
        <v>2</v>
      </c>
      <c r="CB338" s="191">
        <v>1</v>
      </c>
      <c r="CZ338" s="163">
        <v>0.26169999999999999</v>
      </c>
    </row>
    <row r="339" spans="1:104" x14ac:dyDescent="0.2">
      <c r="A339" s="198"/>
      <c r="B339" s="200"/>
      <c r="C339" s="201" t="s">
        <v>413</v>
      </c>
      <c r="D339" s="202"/>
      <c r="E339" s="203">
        <v>0</v>
      </c>
      <c r="F339" s="204"/>
      <c r="G339" s="205"/>
      <c r="M339" s="199" t="s">
        <v>413</v>
      </c>
      <c r="O339" s="191"/>
    </row>
    <row r="340" spans="1:104" x14ac:dyDescent="0.2">
      <c r="A340" s="198"/>
      <c r="B340" s="200"/>
      <c r="C340" s="201" t="s">
        <v>414</v>
      </c>
      <c r="D340" s="202"/>
      <c r="E340" s="203">
        <v>0</v>
      </c>
      <c r="F340" s="204"/>
      <c r="G340" s="205"/>
      <c r="M340" s="199" t="s">
        <v>414</v>
      </c>
      <c r="O340" s="191"/>
    </row>
    <row r="341" spans="1:104" x14ac:dyDescent="0.2">
      <c r="A341" s="198"/>
      <c r="B341" s="200"/>
      <c r="C341" s="201" t="s">
        <v>415</v>
      </c>
      <c r="D341" s="202"/>
      <c r="E341" s="203">
        <v>11.7</v>
      </c>
      <c r="F341" s="204"/>
      <c r="G341" s="205"/>
      <c r="M341" s="199" t="s">
        <v>415</v>
      </c>
      <c r="O341" s="191"/>
    </row>
    <row r="342" spans="1:104" x14ac:dyDescent="0.2">
      <c r="A342" s="206"/>
      <c r="B342" s="207" t="s">
        <v>76</v>
      </c>
      <c r="C342" s="208" t="str">
        <f>CONCATENATE(B320," ",C320)</f>
        <v>63 Podlahy a podlahové konstrukce</v>
      </c>
      <c r="D342" s="209"/>
      <c r="E342" s="210"/>
      <c r="F342" s="211"/>
      <c r="G342" s="212">
        <f>SUM(G320:G341)</f>
        <v>0</v>
      </c>
      <c r="O342" s="191">
        <v>4</v>
      </c>
      <c r="BA342" s="213">
        <f>SUM(BA320:BA341)</f>
        <v>0</v>
      </c>
      <c r="BB342" s="213">
        <f>SUM(BB320:BB341)</f>
        <v>0</v>
      </c>
      <c r="BC342" s="213">
        <f>SUM(BC320:BC341)</f>
        <v>0</v>
      </c>
      <c r="BD342" s="213">
        <f>SUM(BD320:BD341)</f>
        <v>0</v>
      </c>
      <c r="BE342" s="213">
        <f>SUM(BE320:BE341)</f>
        <v>0</v>
      </c>
    </row>
    <row r="343" spans="1:104" x14ac:dyDescent="0.2">
      <c r="A343" s="184" t="s">
        <v>72</v>
      </c>
      <c r="B343" s="185" t="s">
        <v>416</v>
      </c>
      <c r="C343" s="186" t="s">
        <v>417</v>
      </c>
      <c r="D343" s="187"/>
      <c r="E343" s="188"/>
      <c r="F343" s="188"/>
      <c r="G343" s="189"/>
      <c r="H343" s="190"/>
      <c r="I343" s="190"/>
      <c r="O343" s="191">
        <v>1</v>
      </c>
    </row>
    <row r="344" spans="1:104" x14ac:dyDescent="0.2">
      <c r="A344" s="192">
        <v>66</v>
      </c>
      <c r="B344" s="193" t="s">
        <v>418</v>
      </c>
      <c r="C344" s="194" t="s">
        <v>419</v>
      </c>
      <c r="D344" s="195" t="s">
        <v>152</v>
      </c>
      <c r="E344" s="196">
        <v>4</v>
      </c>
      <c r="F344" s="196">
        <v>0</v>
      </c>
      <c r="G344" s="197">
        <f>E344*F344</f>
        <v>0</v>
      </c>
      <c r="O344" s="191">
        <v>2</v>
      </c>
      <c r="AA344" s="163">
        <v>1</v>
      </c>
      <c r="AB344" s="163">
        <v>1</v>
      </c>
      <c r="AC344" s="163">
        <v>1</v>
      </c>
      <c r="AZ344" s="163">
        <v>1</v>
      </c>
      <c r="BA344" s="163">
        <f>IF(AZ344=1,G344,0)</f>
        <v>0</v>
      </c>
      <c r="BB344" s="163">
        <f>IF(AZ344=2,G344,0)</f>
        <v>0</v>
      </c>
      <c r="BC344" s="163">
        <f>IF(AZ344=3,G344,0)</f>
        <v>0</v>
      </c>
      <c r="BD344" s="163">
        <f>IF(AZ344=4,G344,0)</f>
        <v>0</v>
      </c>
      <c r="BE344" s="163">
        <f>IF(AZ344=5,G344,0)</f>
        <v>0</v>
      </c>
      <c r="CA344" s="191">
        <v>1</v>
      </c>
      <c r="CB344" s="191">
        <v>1</v>
      </c>
      <c r="CZ344" s="163">
        <v>1.8970000000000001E-2</v>
      </c>
    </row>
    <row r="345" spans="1:104" x14ac:dyDescent="0.2">
      <c r="A345" s="198"/>
      <c r="B345" s="200"/>
      <c r="C345" s="201" t="s">
        <v>420</v>
      </c>
      <c r="D345" s="202"/>
      <c r="E345" s="203">
        <v>0</v>
      </c>
      <c r="F345" s="204"/>
      <c r="G345" s="205"/>
      <c r="M345" s="199" t="s">
        <v>420</v>
      </c>
      <c r="O345" s="191"/>
    </row>
    <row r="346" spans="1:104" x14ac:dyDescent="0.2">
      <c r="A346" s="198"/>
      <c r="B346" s="200"/>
      <c r="C346" s="201" t="s">
        <v>421</v>
      </c>
      <c r="D346" s="202"/>
      <c r="E346" s="203">
        <v>0</v>
      </c>
      <c r="F346" s="204"/>
      <c r="G346" s="205"/>
      <c r="M346" s="199" t="s">
        <v>421</v>
      </c>
      <c r="O346" s="191"/>
    </row>
    <row r="347" spans="1:104" x14ac:dyDescent="0.2">
      <c r="A347" s="198"/>
      <c r="B347" s="200"/>
      <c r="C347" s="201" t="s">
        <v>422</v>
      </c>
      <c r="D347" s="202"/>
      <c r="E347" s="203">
        <v>0</v>
      </c>
      <c r="F347" s="204"/>
      <c r="G347" s="205"/>
      <c r="M347" s="199" t="s">
        <v>422</v>
      </c>
      <c r="O347" s="191"/>
    </row>
    <row r="348" spans="1:104" x14ac:dyDescent="0.2">
      <c r="A348" s="198"/>
      <c r="B348" s="200"/>
      <c r="C348" s="201" t="s">
        <v>373</v>
      </c>
      <c r="D348" s="202"/>
      <c r="E348" s="203">
        <v>0</v>
      </c>
      <c r="F348" s="204"/>
      <c r="G348" s="205"/>
      <c r="M348" s="199" t="s">
        <v>373</v>
      </c>
      <c r="O348" s="191"/>
    </row>
    <row r="349" spans="1:104" x14ac:dyDescent="0.2">
      <c r="A349" s="198"/>
      <c r="B349" s="200"/>
      <c r="C349" s="201" t="s">
        <v>423</v>
      </c>
      <c r="D349" s="202"/>
      <c r="E349" s="203">
        <v>1</v>
      </c>
      <c r="F349" s="204"/>
      <c r="G349" s="205"/>
      <c r="M349" s="199" t="s">
        <v>423</v>
      </c>
      <c r="O349" s="191"/>
    </row>
    <row r="350" spans="1:104" x14ac:dyDescent="0.2">
      <c r="A350" s="198"/>
      <c r="B350" s="200"/>
      <c r="C350" s="201" t="s">
        <v>424</v>
      </c>
      <c r="D350" s="202"/>
      <c r="E350" s="203">
        <v>1</v>
      </c>
      <c r="F350" s="204"/>
      <c r="G350" s="205"/>
      <c r="M350" s="199" t="s">
        <v>424</v>
      </c>
      <c r="O350" s="191"/>
    </row>
    <row r="351" spans="1:104" x14ac:dyDescent="0.2">
      <c r="A351" s="198"/>
      <c r="B351" s="200"/>
      <c r="C351" s="201" t="s">
        <v>425</v>
      </c>
      <c r="D351" s="202"/>
      <c r="E351" s="203">
        <v>0</v>
      </c>
      <c r="F351" s="204"/>
      <c r="G351" s="205"/>
      <c r="M351" s="199" t="s">
        <v>425</v>
      </c>
      <c r="O351" s="191"/>
    </row>
    <row r="352" spans="1:104" x14ac:dyDescent="0.2">
      <c r="A352" s="198"/>
      <c r="B352" s="200"/>
      <c r="C352" s="201" t="s">
        <v>422</v>
      </c>
      <c r="D352" s="202"/>
      <c r="E352" s="203">
        <v>0</v>
      </c>
      <c r="F352" s="204"/>
      <c r="G352" s="205"/>
      <c r="M352" s="199" t="s">
        <v>422</v>
      </c>
      <c r="O352" s="191"/>
    </row>
    <row r="353" spans="1:104" x14ac:dyDescent="0.2">
      <c r="A353" s="198"/>
      <c r="B353" s="200"/>
      <c r="C353" s="201" t="s">
        <v>373</v>
      </c>
      <c r="D353" s="202"/>
      <c r="E353" s="203">
        <v>0</v>
      </c>
      <c r="F353" s="204"/>
      <c r="G353" s="205"/>
      <c r="M353" s="199" t="s">
        <v>373</v>
      </c>
      <c r="O353" s="191"/>
    </row>
    <row r="354" spans="1:104" x14ac:dyDescent="0.2">
      <c r="A354" s="198"/>
      <c r="B354" s="200"/>
      <c r="C354" s="201" t="s">
        <v>426</v>
      </c>
      <c r="D354" s="202"/>
      <c r="E354" s="203">
        <v>1</v>
      </c>
      <c r="F354" s="204"/>
      <c r="G354" s="205"/>
      <c r="M354" s="199" t="s">
        <v>426</v>
      </c>
      <c r="O354" s="191"/>
    </row>
    <row r="355" spans="1:104" x14ac:dyDescent="0.2">
      <c r="A355" s="198"/>
      <c r="B355" s="200"/>
      <c r="C355" s="201" t="s">
        <v>427</v>
      </c>
      <c r="D355" s="202"/>
      <c r="E355" s="203">
        <v>0</v>
      </c>
      <c r="F355" s="204"/>
      <c r="G355" s="205"/>
      <c r="M355" s="199" t="s">
        <v>427</v>
      </c>
      <c r="O355" s="191"/>
    </row>
    <row r="356" spans="1:104" x14ac:dyDescent="0.2">
      <c r="A356" s="198"/>
      <c r="B356" s="200"/>
      <c r="C356" s="201" t="s">
        <v>428</v>
      </c>
      <c r="D356" s="202"/>
      <c r="E356" s="203">
        <v>0</v>
      </c>
      <c r="F356" s="204"/>
      <c r="G356" s="205"/>
      <c r="M356" s="199" t="s">
        <v>428</v>
      </c>
      <c r="O356" s="191"/>
    </row>
    <row r="357" spans="1:104" x14ac:dyDescent="0.2">
      <c r="A357" s="198"/>
      <c r="B357" s="200"/>
      <c r="C357" s="201" t="s">
        <v>429</v>
      </c>
      <c r="D357" s="202"/>
      <c r="E357" s="203">
        <v>0</v>
      </c>
      <c r="F357" s="204"/>
      <c r="G357" s="205"/>
      <c r="M357" s="199" t="s">
        <v>429</v>
      </c>
      <c r="O357" s="191"/>
    </row>
    <row r="358" spans="1:104" x14ac:dyDescent="0.2">
      <c r="A358" s="198"/>
      <c r="B358" s="200"/>
      <c r="C358" s="201" t="s">
        <v>373</v>
      </c>
      <c r="D358" s="202"/>
      <c r="E358" s="203">
        <v>0</v>
      </c>
      <c r="F358" s="204"/>
      <c r="G358" s="205"/>
      <c r="M358" s="199" t="s">
        <v>373</v>
      </c>
      <c r="O358" s="191"/>
    </row>
    <row r="359" spans="1:104" x14ac:dyDescent="0.2">
      <c r="A359" s="198"/>
      <c r="B359" s="200"/>
      <c r="C359" s="201" t="s">
        <v>430</v>
      </c>
      <c r="D359" s="202"/>
      <c r="E359" s="203">
        <v>1</v>
      </c>
      <c r="F359" s="204"/>
      <c r="G359" s="205"/>
      <c r="M359" s="199" t="s">
        <v>430</v>
      </c>
      <c r="O359" s="191"/>
    </row>
    <row r="360" spans="1:104" x14ac:dyDescent="0.2">
      <c r="A360" s="192">
        <v>67</v>
      </c>
      <c r="B360" s="193" t="s">
        <v>431</v>
      </c>
      <c r="C360" s="194" t="s">
        <v>432</v>
      </c>
      <c r="D360" s="195" t="s">
        <v>152</v>
      </c>
      <c r="E360" s="196">
        <v>3</v>
      </c>
      <c r="F360" s="196">
        <v>0</v>
      </c>
      <c r="G360" s="197">
        <f>E360*F360</f>
        <v>0</v>
      </c>
      <c r="O360" s="191">
        <v>2</v>
      </c>
      <c r="AA360" s="163">
        <v>1</v>
      </c>
      <c r="AB360" s="163">
        <v>1</v>
      </c>
      <c r="AC360" s="163">
        <v>1</v>
      </c>
      <c r="AZ360" s="163">
        <v>1</v>
      </c>
      <c r="BA360" s="163">
        <f>IF(AZ360=1,G360,0)</f>
        <v>0</v>
      </c>
      <c r="BB360" s="163">
        <f>IF(AZ360=2,G360,0)</f>
        <v>0</v>
      </c>
      <c r="BC360" s="163">
        <f>IF(AZ360=3,G360,0)</f>
        <v>0</v>
      </c>
      <c r="BD360" s="163">
        <f>IF(AZ360=4,G360,0)</f>
        <v>0</v>
      </c>
      <c r="BE360" s="163">
        <f>IF(AZ360=5,G360,0)</f>
        <v>0</v>
      </c>
      <c r="CA360" s="191">
        <v>1</v>
      </c>
      <c r="CB360" s="191">
        <v>1</v>
      </c>
      <c r="CZ360" s="163">
        <v>4.3200000000000002E-2</v>
      </c>
    </row>
    <row r="361" spans="1:104" x14ac:dyDescent="0.2">
      <c r="A361" s="198"/>
      <c r="B361" s="200"/>
      <c r="C361" s="201" t="s">
        <v>433</v>
      </c>
      <c r="D361" s="202"/>
      <c r="E361" s="203">
        <v>0</v>
      </c>
      <c r="F361" s="204"/>
      <c r="G361" s="205"/>
      <c r="M361" s="199" t="s">
        <v>433</v>
      </c>
      <c r="O361" s="191"/>
    </row>
    <row r="362" spans="1:104" x14ac:dyDescent="0.2">
      <c r="A362" s="198"/>
      <c r="B362" s="200"/>
      <c r="C362" s="201" t="s">
        <v>434</v>
      </c>
      <c r="D362" s="202"/>
      <c r="E362" s="203">
        <v>0</v>
      </c>
      <c r="F362" s="204"/>
      <c r="G362" s="205"/>
      <c r="M362" s="199" t="s">
        <v>434</v>
      </c>
      <c r="O362" s="191"/>
    </row>
    <row r="363" spans="1:104" x14ac:dyDescent="0.2">
      <c r="A363" s="198"/>
      <c r="B363" s="200"/>
      <c r="C363" s="201" t="s">
        <v>428</v>
      </c>
      <c r="D363" s="202"/>
      <c r="E363" s="203">
        <v>0</v>
      </c>
      <c r="F363" s="204"/>
      <c r="G363" s="205"/>
      <c r="M363" s="199" t="s">
        <v>428</v>
      </c>
      <c r="O363" s="191"/>
    </row>
    <row r="364" spans="1:104" ht="22.5" x14ac:dyDescent="0.2">
      <c r="A364" s="198"/>
      <c r="B364" s="200"/>
      <c r="C364" s="201" t="s">
        <v>435</v>
      </c>
      <c r="D364" s="202"/>
      <c r="E364" s="203">
        <v>0</v>
      </c>
      <c r="F364" s="204"/>
      <c r="G364" s="205"/>
      <c r="M364" s="199" t="s">
        <v>435</v>
      </c>
      <c r="O364" s="191"/>
    </row>
    <row r="365" spans="1:104" x14ac:dyDescent="0.2">
      <c r="A365" s="198"/>
      <c r="B365" s="200"/>
      <c r="C365" s="201" t="s">
        <v>436</v>
      </c>
      <c r="D365" s="202"/>
      <c r="E365" s="203">
        <v>0</v>
      </c>
      <c r="F365" s="204"/>
      <c r="G365" s="205"/>
      <c r="M365" s="199" t="s">
        <v>436</v>
      </c>
      <c r="O365" s="191"/>
    </row>
    <row r="366" spans="1:104" x14ac:dyDescent="0.2">
      <c r="A366" s="198"/>
      <c r="B366" s="200"/>
      <c r="C366" s="201" t="s">
        <v>437</v>
      </c>
      <c r="D366" s="202"/>
      <c r="E366" s="203">
        <v>1</v>
      </c>
      <c r="F366" s="204"/>
      <c r="G366" s="205"/>
      <c r="M366" s="199" t="s">
        <v>437</v>
      </c>
      <c r="O366" s="191"/>
    </row>
    <row r="367" spans="1:104" ht="22.5" x14ac:dyDescent="0.2">
      <c r="A367" s="198"/>
      <c r="B367" s="200"/>
      <c r="C367" s="201" t="s">
        <v>438</v>
      </c>
      <c r="D367" s="202"/>
      <c r="E367" s="203">
        <v>0</v>
      </c>
      <c r="F367" s="204"/>
      <c r="G367" s="205"/>
      <c r="M367" s="199" t="s">
        <v>438</v>
      </c>
      <c r="O367" s="191"/>
    </row>
    <row r="368" spans="1:104" x14ac:dyDescent="0.2">
      <c r="A368" s="198"/>
      <c r="B368" s="200"/>
      <c r="C368" s="201" t="s">
        <v>212</v>
      </c>
      <c r="D368" s="202"/>
      <c r="E368" s="203">
        <v>0</v>
      </c>
      <c r="F368" s="204"/>
      <c r="G368" s="205"/>
      <c r="M368" s="199" t="s">
        <v>212</v>
      </c>
      <c r="O368" s="191"/>
    </row>
    <row r="369" spans="1:104" x14ac:dyDescent="0.2">
      <c r="A369" s="198"/>
      <c r="B369" s="200"/>
      <c r="C369" s="201" t="s">
        <v>439</v>
      </c>
      <c r="D369" s="202"/>
      <c r="E369" s="203">
        <v>1</v>
      </c>
      <c r="F369" s="204"/>
      <c r="G369" s="205"/>
      <c r="M369" s="199" t="s">
        <v>439</v>
      </c>
      <c r="O369" s="191"/>
    </row>
    <row r="370" spans="1:104" x14ac:dyDescent="0.2">
      <c r="A370" s="198"/>
      <c r="B370" s="200"/>
      <c r="C370" s="201" t="s">
        <v>440</v>
      </c>
      <c r="D370" s="202"/>
      <c r="E370" s="203">
        <v>0</v>
      </c>
      <c r="F370" s="204"/>
      <c r="G370" s="205"/>
      <c r="M370" s="199" t="s">
        <v>440</v>
      </c>
      <c r="O370" s="191"/>
    </row>
    <row r="371" spans="1:104" x14ac:dyDescent="0.2">
      <c r="A371" s="198"/>
      <c r="B371" s="200"/>
      <c r="C371" s="201" t="s">
        <v>428</v>
      </c>
      <c r="D371" s="202"/>
      <c r="E371" s="203">
        <v>0</v>
      </c>
      <c r="F371" s="204"/>
      <c r="G371" s="205"/>
      <c r="M371" s="199" t="s">
        <v>428</v>
      </c>
      <c r="O371" s="191"/>
    </row>
    <row r="372" spans="1:104" ht="22.5" x14ac:dyDescent="0.2">
      <c r="A372" s="198"/>
      <c r="B372" s="200"/>
      <c r="C372" s="201" t="s">
        <v>438</v>
      </c>
      <c r="D372" s="202"/>
      <c r="E372" s="203">
        <v>0</v>
      </c>
      <c r="F372" s="204"/>
      <c r="G372" s="205"/>
      <c r="M372" s="199" t="s">
        <v>438</v>
      </c>
      <c r="O372" s="191"/>
    </row>
    <row r="373" spans="1:104" x14ac:dyDescent="0.2">
      <c r="A373" s="198"/>
      <c r="B373" s="200"/>
      <c r="C373" s="201" t="s">
        <v>212</v>
      </c>
      <c r="D373" s="202"/>
      <c r="E373" s="203">
        <v>0</v>
      </c>
      <c r="F373" s="204"/>
      <c r="G373" s="205"/>
      <c r="M373" s="199" t="s">
        <v>212</v>
      </c>
      <c r="O373" s="191"/>
    </row>
    <row r="374" spans="1:104" x14ac:dyDescent="0.2">
      <c r="A374" s="198"/>
      <c r="B374" s="200"/>
      <c r="C374" s="201" t="s">
        <v>441</v>
      </c>
      <c r="D374" s="202"/>
      <c r="E374" s="203">
        <v>1</v>
      </c>
      <c r="F374" s="204"/>
      <c r="G374" s="205"/>
      <c r="M374" s="199" t="s">
        <v>441</v>
      </c>
      <c r="O374" s="191"/>
    </row>
    <row r="375" spans="1:104" x14ac:dyDescent="0.2">
      <c r="A375" s="192">
        <v>68</v>
      </c>
      <c r="B375" s="193" t="s">
        <v>442</v>
      </c>
      <c r="C375" s="194" t="s">
        <v>443</v>
      </c>
      <c r="D375" s="195" t="s">
        <v>152</v>
      </c>
      <c r="E375" s="196">
        <v>2</v>
      </c>
      <c r="F375" s="196">
        <v>0</v>
      </c>
      <c r="G375" s="197">
        <f>E375*F375</f>
        <v>0</v>
      </c>
      <c r="O375" s="191">
        <v>2</v>
      </c>
      <c r="AA375" s="163">
        <v>1</v>
      </c>
      <c r="AB375" s="163">
        <v>1</v>
      </c>
      <c r="AC375" s="163">
        <v>1</v>
      </c>
      <c r="AZ375" s="163">
        <v>1</v>
      </c>
      <c r="BA375" s="163">
        <f>IF(AZ375=1,G375,0)</f>
        <v>0</v>
      </c>
      <c r="BB375" s="163">
        <f>IF(AZ375=2,G375,0)</f>
        <v>0</v>
      </c>
      <c r="BC375" s="163">
        <f>IF(AZ375=3,G375,0)</f>
        <v>0</v>
      </c>
      <c r="BD375" s="163">
        <f>IF(AZ375=4,G375,0)</f>
        <v>0</v>
      </c>
      <c r="BE375" s="163">
        <f>IF(AZ375=5,G375,0)</f>
        <v>0</v>
      </c>
      <c r="CA375" s="191">
        <v>1</v>
      </c>
      <c r="CB375" s="191">
        <v>1</v>
      </c>
      <c r="CZ375" s="163">
        <v>5.321E-2</v>
      </c>
    </row>
    <row r="376" spans="1:104" x14ac:dyDescent="0.2">
      <c r="A376" s="198"/>
      <c r="B376" s="200"/>
      <c r="C376" s="201" t="s">
        <v>444</v>
      </c>
      <c r="D376" s="202"/>
      <c r="E376" s="203">
        <v>0</v>
      </c>
      <c r="F376" s="204"/>
      <c r="G376" s="205"/>
      <c r="M376" s="199" t="s">
        <v>444</v>
      </c>
      <c r="O376" s="191"/>
    </row>
    <row r="377" spans="1:104" x14ac:dyDescent="0.2">
      <c r="A377" s="198"/>
      <c r="B377" s="200"/>
      <c r="C377" s="201" t="s">
        <v>445</v>
      </c>
      <c r="D377" s="202"/>
      <c r="E377" s="203">
        <v>0</v>
      </c>
      <c r="F377" s="204"/>
      <c r="G377" s="205"/>
      <c r="M377" s="199" t="s">
        <v>445</v>
      </c>
      <c r="O377" s="191"/>
    </row>
    <row r="378" spans="1:104" x14ac:dyDescent="0.2">
      <c r="A378" s="198"/>
      <c r="B378" s="200"/>
      <c r="C378" s="201" t="s">
        <v>446</v>
      </c>
      <c r="D378" s="202"/>
      <c r="E378" s="203">
        <v>0</v>
      </c>
      <c r="F378" s="204"/>
      <c r="G378" s="205"/>
      <c r="M378" s="199" t="s">
        <v>446</v>
      </c>
      <c r="O378" s="191"/>
    </row>
    <row r="379" spans="1:104" x14ac:dyDescent="0.2">
      <c r="A379" s="198"/>
      <c r="B379" s="200"/>
      <c r="C379" s="201" t="s">
        <v>447</v>
      </c>
      <c r="D379" s="202"/>
      <c r="E379" s="203">
        <v>2</v>
      </c>
      <c r="F379" s="204"/>
      <c r="G379" s="205"/>
      <c r="M379" s="199" t="s">
        <v>447</v>
      </c>
      <c r="O379" s="191"/>
    </row>
    <row r="380" spans="1:104" x14ac:dyDescent="0.2">
      <c r="A380" s="192">
        <v>69</v>
      </c>
      <c r="B380" s="193" t="s">
        <v>448</v>
      </c>
      <c r="C380" s="194" t="s">
        <v>449</v>
      </c>
      <c r="D380" s="195" t="s">
        <v>152</v>
      </c>
      <c r="E380" s="196">
        <v>2</v>
      </c>
      <c r="F380" s="196">
        <v>0</v>
      </c>
      <c r="G380" s="197">
        <f>E380*F380</f>
        <v>0</v>
      </c>
      <c r="O380" s="191">
        <v>2</v>
      </c>
      <c r="AA380" s="163">
        <v>3</v>
      </c>
      <c r="AB380" s="163">
        <v>0</v>
      </c>
      <c r="AC380" s="163">
        <v>5533300461</v>
      </c>
      <c r="AZ380" s="163">
        <v>1</v>
      </c>
      <c r="BA380" s="163">
        <f>IF(AZ380=1,G380,0)</f>
        <v>0</v>
      </c>
      <c r="BB380" s="163">
        <f>IF(AZ380=2,G380,0)</f>
        <v>0</v>
      </c>
      <c r="BC380" s="163">
        <f>IF(AZ380=3,G380,0)</f>
        <v>0</v>
      </c>
      <c r="BD380" s="163">
        <f>IF(AZ380=4,G380,0)</f>
        <v>0</v>
      </c>
      <c r="BE380" s="163">
        <f>IF(AZ380=5,G380,0)</f>
        <v>0</v>
      </c>
      <c r="CA380" s="191">
        <v>3</v>
      </c>
      <c r="CB380" s="191">
        <v>0</v>
      </c>
      <c r="CZ380" s="163">
        <v>1.6500000000000001E-2</v>
      </c>
    </row>
    <row r="381" spans="1:104" x14ac:dyDescent="0.2">
      <c r="A381" s="198"/>
      <c r="B381" s="200"/>
      <c r="C381" s="201" t="s">
        <v>450</v>
      </c>
      <c r="D381" s="202"/>
      <c r="E381" s="203">
        <v>0</v>
      </c>
      <c r="F381" s="204"/>
      <c r="G381" s="205"/>
      <c r="M381" s="199" t="s">
        <v>450</v>
      </c>
      <c r="O381" s="191"/>
    </row>
    <row r="382" spans="1:104" x14ac:dyDescent="0.2">
      <c r="A382" s="198"/>
      <c r="B382" s="200"/>
      <c r="C382" s="201" t="s">
        <v>428</v>
      </c>
      <c r="D382" s="202"/>
      <c r="E382" s="203">
        <v>0</v>
      </c>
      <c r="F382" s="204"/>
      <c r="G382" s="205"/>
      <c r="M382" s="199" t="s">
        <v>428</v>
      </c>
      <c r="O382" s="191"/>
    </row>
    <row r="383" spans="1:104" x14ac:dyDescent="0.2">
      <c r="A383" s="198"/>
      <c r="B383" s="200"/>
      <c r="C383" s="201" t="s">
        <v>445</v>
      </c>
      <c r="D383" s="202"/>
      <c r="E383" s="203">
        <v>0</v>
      </c>
      <c r="F383" s="204"/>
      <c r="G383" s="205"/>
      <c r="M383" s="199" t="s">
        <v>445</v>
      </c>
      <c r="O383" s="191"/>
    </row>
    <row r="384" spans="1:104" x14ac:dyDescent="0.2">
      <c r="A384" s="198"/>
      <c r="B384" s="200"/>
      <c r="C384" s="201" t="s">
        <v>446</v>
      </c>
      <c r="D384" s="202"/>
      <c r="E384" s="203">
        <v>0</v>
      </c>
      <c r="F384" s="204"/>
      <c r="G384" s="205"/>
      <c r="M384" s="199" t="s">
        <v>446</v>
      </c>
      <c r="O384" s="191"/>
    </row>
    <row r="385" spans="1:104" x14ac:dyDescent="0.2">
      <c r="A385" s="198"/>
      <c r="B385" s="200"/>
      <c r="C385" s="201" t="s">
        <v>447</v>
      </c>
      <c r="D385" s="202"/>
      <c r="E385" s="203">
        <v>2</v>
      </c>
      <c r="F385" s="204"/>
      <c r="G385" s="205"/>
      <c r="M385" s="199" t="s">
        <v>447</v>
      </c>
      <c r="O385" s="191"/>
    </row>
    <row r="386" spans="1:104" x14ac:dyDescent="0.2">
      <c r="A386" s="192">
        <v>70</v>
      </c>
      <c r="B386" s="193" t="s">
        <v>451</v>
      </c>
      <c r="C386" s="194" t="s">
        <v>452</v>
      </c>
      <c r="D386" s="195" t="s">
        <v>152</v>
      </c>
      <c r="E386" s="196">
        <v>2</v>
      </c>
      <c r="F386" s="196">
        <v>0</v>
      </c>
      <c r="G386" s="197">
        <f>E386*F386</f>
        <v>0</v>
      </c>
      <c r="O386" s="191">
        <v>2</v>
      </c>
      <c r="AA386" s="163">
        <v>3</v>
      </c>
      <c r="AB386" s="163">
        <v>0</v>
      </c>
      <c r="AC386" s="163">
        <v>61181103</v>
      </c>
      <c r="AZ386" s="163">
        <v>1</v>
      </c>
      <c r="BA386" s="163">
        <f>IF(AZ386=1,G386,0)</f>
        <v>0</v>
      </c>
      <c r="BB386" s="163">
        <f>IF(AZ386=2,G386,0)</f>
        <v>0</v>
      </c>
      <c r="BC386" s="163">
        <f>IF(AZ386=3,G386,0)</f>
        <v>0</v>
      </c>
      <c r="BD386" s="163">
        <f>IF(AZ386=4,G386,0)</f>
        <v>0</v>
      </c>
      <c r="BE386" s="163">
        <f>IF(AZ386=5,G386,0)</f>
        <v>0</v>
      </c>
      <c r="CA386" s="191">
        <v>3</v>
      </c>
      <c r="CB386" s="191">
        <v>0</v>
      </c>
      <c r="CZ386" s="163">
        <v>2.4E-2</v>
      </c>
    </row>
    <row r="387" spans="1:104" x14ac:dyDescent="0.2">
      <c r="A387" s="198"/>
      <c r="B387" s="200"/>
      <c r="C387" s="201" t="s">
        <v>453</v>
      </c>
      <c r="D387" s="202"/>
      <c r="E387" s="203">
        <v>0</v>
      </c>
      <c r="F387" s="204"/>
      <c r="G387" s="205"/>
      <c r="M387" s="199" t="s">
        <v>453</v>
      </c>
      <c r="O387" s="191"/>
    </row>
    <row r="388" spans="1:104" x14ac:dyDescent="0.2">
      <c r="A388" s="198"/>
      <c r="B388" s="200"/>
      <c r="C388" s="201" t="s">
        <v>428</v>
      </c>
      <c r="D388" s="202"/>
      <c r="E388" s="203">
        <v>0</v>
      </c>
      <c r="F388" s="204"/>
      <c r="G388" s="205"/>
      <c r="M388" s="199" t="s">
        <v>428</v>
      </c>
      <c r="O388" s="191"/>
    </row>
    <row r="389" spans="1:104" ht="22.5" x14ac:dyDescent="0.2">
      <c r="A389" s="198"/>
      <c r="B389" s="200"/>
      <c r="C389" s="201" t="s">
        <v>435</v>
      </c>
      <c r="D389" s="202"/>
      <c r="E389" s="203">
        <v>0</v>
      </c>
      <c r="F389" s="204"/>
      <c r="G389" s="205"/>
      <c r="M389" s="199" t="s">
        <v>435</v>
      </c>
      <c r="O389" s="191"/>
    </row>
    <row r="390" spans="1:104" x14ac:dyDescent="0.2">
      <c r="A390" s="198"/>
      <c r="B390" s="200"/>
      <c r="C390" s="201" t="s">
        <v>436</v>
      </c>
      <c r="D390" s="202"/>
      <c r="E390" s="203">
        <v>0</v>
      </c>
      <c r="F390" s="204"/>
      <c r="G390" s="205"/>
      <c r="M390" s="199" t="s">
        <v>436</v>
      </c>
      <c r="O390" s="191"/>
    </row>
    <row r="391" spans="1:104" x14ac:dyDescent="0.2">
      <c r="A391" s="198"/>
      <c r="B391" s="200"/>
      <c r="C391" s="201" t="s">
        <v>437</v>
      </c>
      <c r="D391" s="202"/>
      <c r="E391" s="203">
        <v>1</v>
      </c>
      <c r="F391" s="204"/>
      <c r="G391" s="205"/>
      <c r="M391" s="199" t="s">
        <v>437</v>
      </c>
      <c r="O391" s="191"/>
    </row>
    <row r="392" spans="1:104" ht="22.5" x14ac:dyDescent="0.2">
      <c r="A392" s="198"/>
      <c r="B392" s="200"/>
      <c r="C392" s="201" t="s">
        <v>438</v>
      </c>
      <c r="D392" s="202"/>
      <c r="E392" s="203">
        <v>0</v>
      </c>
      <c r="F392" s="204"/>
      <c r="G392" s="205"/>
      <c r="M392" s="199" t="s">
        <v>438</v>
      </c>
      <c r="O392" s="191"/>
    </row>
    <row r="393" spans="1:104" x14ac:dyDescent="0.2">
      <c r="A393" s="198"/>
      <c r="B393" s="200"/>
      <c r="C393" s="201" t="s">
        <v>212</v>
      </c>
      <c r="D393" s="202"/>
      <c r="E393" s="203">
        <v>0</v>
      </c>
      <c r="F393" s="204"/>
      <c r="G393" s="205"/>
      <c r="M393" s="199" t="s">
        <v>212</v>
      </c>
      <c r="O393" s="191"/>
    </row>
    <row r="394" spans="1:104" x14ac:dyDescent="0.2">
      <c r="A394" s="198"/>
      <c r="B394" s="200"/>
      <c r="C394" s="201" t="s">
        <v>439</v>
      </c>
      <c r="D394" s="202"/>
      <c r="E394" s="203">
        <v>1</v>
      </c>
      <c r="F394" s="204"/>
      <c r="G394" s="205"/>
      <c r="M394" s="199" t="s">
        <v>439</v>
      </c>
      <c r="O394" s="191"/>
    </row>
    <row r="395" spans="1:104" x14ac:dyDescent="0.2">
      <c r="A395" s="192">
        <v>71</v>
      </c>
      <c r="B395" s="193" t="s">
        <v>454</v>
      </c>
      <c r="C395" s="194" t="s">
        <v>455</v>
      </c>
      <c r="D395" s="195" t="s">
        <v>152</v>
      </c>
      <c r="E395" s="196">
        <v>1</v>
      </c>
      <c r="F395" s="196">
        <v>0</v>
      </c>
      <c r="G395" s="197">
        <f>E395*F395</f>
        <v>0</v>
      </c>
      <c r="O395" s="191">
        <v>2</v>
      </c>
      <c r="AA395" s="163">
        <v>3</v>
      </c>
      <c r="AB395" s="163">
        <v>0</v>
      </c>
      <c r="AC395" s="163">
        <v>61181104</v>
      </c>
      <c r="AZ395" s="163">
        <v>1</v>
      </c>
      <c r="BA395" s="163">
        <f>IF(AZ395=1,G395,0)</f>
        <v>0</v>
      </c>
      <c r="BB395" s="163">
        <f>IF(AZ395=2,G395,0)</f>
        <v>0</v>
      </c>
      <c r="BC395" s="163">
        <f>IF(AZ395=3,G395,0)</f>
        <v>0</v>
      </c>
      <c r="BD395" s="163">
        <f>IF(AZ395=4,G395,0)</f>
        <v>0</v>
      </c>
      <c r="BE395" s="163">
        <f>IF(AZ395=5,G395,0)</f>
        <v>0</v>
      </c>
      <c r="CA395" s="191">
        <v>3</v>
      </c>
      <c r="CB395" s="191">
        <v>0</v>
      </c>
      <c r="CZ395" s="163">
        <v>2.5000000000000001E-2</v>
      </c>
    </row>
    <row r="396" spans="1:104" x14ac:dyDescent="0.2">
      <c r="A396" s="198"/>
      <c r="B396" s="200"/>
      <c r="C396" s="201" t="s">
        <v>456</v>
      </c>
      <c r="D396" s="202"/>
      <c r="E396" s="203">
        <v>0</v>
      </c>
      <c r="F396" s="204"/>
      <c r="G396" s="205"/>
      <c r="M396" s="199" t="s">
        <v>456</v>
      </c>
      <c r="O396" s="191"/>
    </row>
    <row r="397" spans="1:104" x14ac:dyDescent="0.2">
      <c r="A397" s="198"/>
      <c r="B397" s="200"/>
      <c r="C397" s="201" t="s">
        <v>428</v>
      </c>
      <c r="D397" s="202"/>
      <c r="E397" s="203">
        <v>0</v>
      </c>
      <c r="F397" s="204"/>
      <c r="G397" s="205"/>
      <c r="M397" s="199" t="s">
        <v>428</v>
      </c>
      <c r="O397" s="191"/>
    </row>
    <row r="398" spans="1:104" ht="22.5" x14ac:dyDescent="0.2">
      <c r="A398" s="198"/>
      <c r="B398" s="200"/>
      <c r="C398" s="201" t="s">
        <v>438</v>
      </c>
      <c r="D398" s="202"/>
      <c r="E398" s="203">
        <v>0</v>
      </c>
      <c r="F398" s="204"/>
      <c r="G398" s="205"/>
      <c r="M398" s="199" t="s">
        <v>438</v>
      </c>
      <c r="O398" s="191"/>
    </row>
    <row r="399" spans="1:104" x14ac:dyDescent="0.2">
      <c r="A399" s="198"/>
      <c r="B399" s="200"/>
      <c r="C399" s="201" t="s">
        <v>212</v>
      </c>
      <c r="D399" s="202"/>
      <c r="E399" s="203">
        <v>0</v>
      </c>
      <c r="F399" s="204"/>
      <c r="G399" s="205"/>
      <c r="M399" s="199" t="s">
        <v>212</v>
      </c>
      <c r="O399" s="191"/>
    </row>
    <row r="400" spans="1:104" x14ac:dyDescent="0.2">
      <c r="A400" s="198"/>
      <c r="B400" s="200"/>
      <c r="C400" s="201" t="s">
        <v>441</v>
      </c>
      <c r="D400" s="202"/>
      <c r="E400" s="203">
        <v>1</v>
      </c>
      <c r="F400" s="204"/>
      <c r="G400" s="205"/>
      <c r="M400" s="199" t="s">
        <v>441</v>
      </c>
      <c r="O400" s="191"/>
    </row>
    <row r="401" spans="1:104" x14ac:dyDescent="0.2">
      <c r="A401" s="192">
        <v>72</v>
      </c>
      <c r="B401" s="193" t="s">
        <v>457</v>
      </c>
      <c r="C401" s="194" t="s">
        <v>458</v>
      </c>
      <c r="D401" s="195" t="s">
        <v>152</v>
      </c>
      <c r="E401" s="196">
        <v>3</v>
      </c>
      <c r="F401" s="196">
        <v>0</v>
      </c>
      <c r="G401" s="197">
        <f>E401*F401</f>
        <v>0</v>
      </c>
      <c r="O401" s="191">
        <v>2</v>
      </c>
      <c r="AA401" s="163">
        <v>3</v>
      </c>
      <c r="AB401" s="163">
        <v>0</v>
      </c>
      <c r="AC401" s="163" t="s">
        <v>457</v>
      </c>
      <c r="AZ401" s="163">
        <v>1</v>
      </c>
      <c r="BA401" s="163">
        <f>IF(AZ401=1,G401,0)</f>
        <v>0</v>
      </c>
      <c r="BB401" s="163">
        <f>IF(AZ401=2,G401,0)</f>
        <v>0</v>
      </c>
      <c r="BC401" s="163">
        <f>IF(AZ401=3,G401,0)</f>
        <v>0</v>
      </c>
      <c r="BD401" s="163">
        <f>IF(AZ401=4,G401,0)</f>
        <v>0</v>
      </c>
      <c r="BE401" s="163">
        <f>IF(AZ401=5,G401,0)</f>
        <v>0</v>
      </c>
      <c r="CA401" s="191">
        <v>3</v>
      </c>
      <c r="CB401" s="191">
        <v>0</v>
      </c>
      <c r="CZ401" s="163">
        <v>0.02</v>
      </c>
    </row>
    <row r="402" spans="1:104" x14ac:dyDescent="0.2">
      <c r="A402" s="198"/>
      <c r="B402" s="200"/>
      <c r="C402" s="201" t="s">
        <v>459</v>
      </c>
      <c r="D402" s="202"/>
      <c r="E402" s="203">
        <v>0</v>
      </c>
      <c r="F402" s="204"/>
      <c r="G402" s="205"/>
      <c r="M402" s="199" t="s">
        <v>459</v>
      </c>
      <c r="O402" s="191"/>
    </row>
    <row r="403" spans="1:104" x14ac:dyDescent="0.2">
      <c r="A403" s="198"/>
      <c r="B403" s="200"/>
      <c r="C403" s="201" t="s">
        <v>422</v>
      </c>
      <c r="D403" s="202"/>
      <c r="E403" s="203">
        <v>0</v>
      </c>
      <c r="F403" s="204"/>
      <c r="G403" s="205"/>
      <c r="M403" s="199" t="s">
        <v>422</v>
      </c>
      <c r="O403" s="191"/>
    </row>
    <row r="404" spans="1:104" x14ac:dyDescent="0.2">
      <c r="A404" s="198"/>
      <c r="B404" s="200"/>
      <c r="C404" s="201" t="s">
        <v>373</v>
      </c>
      <c r="D404" s="202"/>
      <c r="E404" s="203">
        <v>0</v>
      </c>
      <c r="F404" s="204"/>
      <c r="G404" s="205"/>
      <c r="M404" s="199" t="s">
        <v>373</v>
      </c>
      <c r="O404" s="191"/>
    </row>
    <row r="405" spans="1:104" x14ac:dyDescent="0.2">
      <c r="A405" s="198"/>
      <c r="B405" s="200"/>
      <c r="C405" s="201" t="s">
        <v>423</v>
      </c>
      <c r="D405" s="202"/>
      <c r="E405" s="203">
        <v>1</v>
      </c>
      <c r="F405" s="204"/>
      <c r="G405" s="205"/>
      <c r="M405" s="199" t="s">
        <v>423</v>
      </c>
      <c r="O405" s="191"/>
    </row>
    <row r="406" spans="1:104" x14ac:dyDescent="0.2">
      <c r="A406" s="198"/>
      <c r="B406" s="200"/>
      <c r="C406" s="201" t="s">
        <v>424</v>
      </c>
      <c r="D406" s="202"/>
      <c r="E406" s="203">
        <v>1</v>
      </c>
      <c r="F406" s="204"/>
      <c r="G406" s="205"/>
      <c r="M406" s="199" t="s">
        <v>424</v>
      </c>
      <c r="O406" s="191"/>
    </row>
    <row r="407" spans="1:104" x14ac:dyDescent="0.2">
      <c r="A407" s="198"/>
      <c r="B407" s="200"/>
      <c r="C407" s="201" t="s">
        <v>422</v>
      </c>
      <c r="D407" s="202"/>
      <c r="E407" s="203">
        <v>0</v>
      </c>
      <c r="F407" s="204"/>
      <c r="G407" s="205"/>
      <c r="M407" s="199" t="s">
        <v>422</v>
      </c>
      <c r="O407" s="191"/>
    </row>
    <row r="408" spans="1:104" x14ac:dyDescent="0.2">
      <c r="A408" s="198"/>
      <c r="B408" s="200"/>
      <c r="C408" s="201" t="s">
        <v>373</v>
      </c>
      <c r="D408" s="202"/>
      <c r="E408" s="203">
        <v>0</v>
      </c>
      <c r="F408" s="204"/>
      <c r="G408" s="205"/>
      <c r="M408" s="199" t="s">
        <v>373</v>
      </c>
      <c r="O408" s="191"/>
    </row>
    <row r="409" spans="1:104" x14ac:dyDescent="0.2">
      <c r="A409" s="198"/>
      <c r="B409" s="200"/>
      <c r="C409" s="201" t="s">
        <v>426</v>
      </c>
      <c r="D409" s="202"/>
      <c r="E409" s="203">
        <v>1</v>
      </c>
      <c r="F409" s="204"/>
      <c r="G409" s="205"/>
      <c r="M409" s="199" t="s">
        <v>426</v>
      </c>
      <c r="O409" s="191"/>
    </row>
    <row r="410" spans="1:104" x14ac:dyDescent="0.2">
      <c r="A410" s="192">
        <v>73</v>
      </c>
      <c r="B410" s="193" t="s">
        <v>460</v>
      </c>
      <c r="C410" s="194" t="s">
        <v>461</v>
      </c>
      <c r="D410" s="195" t="s">
        <v>152</v>
      </c>
      <c r="E410" s="196">
        <v>1</v>
      </c>
      <c r="F410" s="196">
        <v>0</v>
      </c>
      <c r="G410" s="197">
        <f>E410*F410</f>
        <v>0</v>
      </c>
      <c r="O410" s="191">
        <v>2</v>
      </c>
      <c r="AA410" s="163">
        <v>3</v>
      </c>
      <c r="AB410" s="163">
        <v>0</v>
      </c>
      <c r="AC410" s="163" t="s">
        <v>460</v>
      </c>
      <c r="AZ410" s="163">
        <v>1</v>
      </c>
      <c r="BA410" s="163">
        <f>IF(AZ410=1,G410,0)</f>
        <v>0</v>
      </c>
      <c r="BB410" s="163">
        <f>IF(AZ410=2,G410,0)</f>
        <v>0</v>
      </c>
      <c r="BC410" s="163">
        <f>IF(AZ410=3,G410,0)</f>
        <v>0</v>
      </c>
      <c r="BD410" s="163">
        <f>IF(AZ410=4,G410,0)</f>
        <v>0</v>
      </c>
      <c r="BE410" s="163">
        <f>IF(AZ410=5,G410,0)</f>
        <v>0</v>
      </c>
      <c r="CA410" s="191">
        <v>3</v>
      </c>
      <c r="CB410" s="191">
        <v>0</v>
      </c>
      <c r="CZ410" s="163">
        <v>0.02</v>
      </c>
    </row>
    <row r="411" spans="1:104" x14ac:dyDescent="0.2">
      <c r="A411" s="198"/>
      <c r="B411" s="200"/>
      <c r="C411" s="201" t="s">
        <v>462</v>
      </c>
      <c r="D411" s="202"/>
      <c r="E411" s="203">
        <v>0</v>
      </c>
      <c r="F411" s="204"/>
      <c r="G411" s="205"/>
      <c r="M411" s="199" t="s">
        <v>462</v>
      </c>
      <c r="O411" s="191"/>
    </row>
    <row r="412" spans="1:104" x14ac:dyDescent="0.2">
      <c r="A412" s="198"/>
      <c r="B412" s="200"/>
      <c r="C412" s="201" t="s">
        <v>428</v>
      </c>
      <c r="D412" s="202"/>
      <c r="E412" s="203">
        <v>0</v>
      </c>
      <c r="F412" s="204"/>
      <c r="G412" s="205"/>
      <c r="M412" s="199" t="s">
        <v>428</v>
      </c>
      <c r="O412" s="191"/>
    </row>
    <row r="413" spans="1:104" x14ac:dyDescent="0.2">
      <c r="A413" s="198"/>
      <c r="B413" s="200"/>
      <c r="C413" s="201" t="s">
        <v>429</v>
      </c>
      <c r="D413" s="202"/>
      <c r="E413" s="203">
        <v>0</v>
      </c>
      <c r="F413" s="204"/>
      <c r="G413" s="205"/>
      <c r="M413" s="199" t="s">
        <v>429</v>
      </c>
      <c r="O413" s="191"/>
    </row>
    <row r="414" spans="1:104" x14ac:dyDescent="0.2">
      <c r="A414" s="198"/>
      <c r="B414" s="200"/>
      <c r="C414" s="201" t="s">
        <v>373</v>
      </c>
      <c r="D414" s="202"/>
      <c r="E414" s="203">
        <v>0</v>
      </c>
      <c r="F414" s="204"/>
      <c r="G414" s="205"/>
      <c r="M414" s="199" t="s">
        <v>373</v>
      </c>
      <c r="O414" s="191"/>
    </row>
    <row r="415" spans="1:104" x14ac:dyDescent="0.2">
      <c r="A415" s="198"/>
      <c r="B415" s="200"/>
      <c r="C415" s="201" t="s">
        <v>430</v>
      </c>
      <c r="D415" s="202"/>
      <c r="E415" s="203">
        <v>1</v>
      </c>
      <c r="F415" s="204"/>
      <c r="G415" s="205"/>
      <c r="M415" s="199" t="s">
        <v>430</v>
      </c>
      <c r="O415" s="191"/>
    </row>
    <row r="416" spans="1:104" x14ac:dyDescent="0.2">
      <c r="A416" s="206"/>
      <c r="B416" s="207" t="s">
        <v>76</v>
      </c>
      <c r="C416" s="208" t="str">
        <f>CONCATENATE(B343," ",C343)</f>
        <v>64 Výplně otvorů</v>
      </c>
      <c r="D416" s="209"/>
      <c r="E416" s="210"/>
      <c r="F416" s="211"/>
      <c r="G416" s="212">
        <f>SUM(G343:G415)</f>
        <v>0</v>
      </c>
      <c r="O416" s="191">
        <v>4</v>
      </c>
      <c r="BA416" s="213">
        <f>SUM(BA343:BA415)</f>
        <v>0</v>
      </c>
      <c r="BB416" s="213">
        <f>SUM(BB343:BB415)</f>
        <v>0</v>
      </c>
      <c r="BC416" s="213">
        <f>SUM(BC343:BC415)</f>
        <v>0</v>
      </c>
      <c r="BD416" s="213">
        <f>SUM(BD343:BD415)</f>
        <v>0</v>
      </c>
      <c r="BE416" s="213">
        <f>SUM(BE343:BE415)</f>
        <v>0</v>
      </c>
    </row>
    <row r="417" spans="1:104" x14ac:dyDescent="0.2">
      <c r="A417" s="184" t="s">
        <v>72</v>
      </c>
      <c r="B417" s="185" t="s">
        <v>463</v>
      </c>
      <c r="C417" s="186" t="s">
        <v>464</v>
      </c>
      <c r="D417" s="187"/>
      <c r="E417" s="188"/>
      <c r="F417" s="188"/>
      <c r="G417" s="189"/>
      <c r="H417" s="190"/>
      <c r="I417" s="190"/>
      <c r="O417" s="191">
        <v>1</v>
      </c>
    </row>
    <row r="418" spans="1:104" x14ac:dyDescent="0.2">
      <c r="A418" s="192">
        <v>74</v>
      </c>
      <c r="B418" s="193" t="s">
        <v>465</v>
      </c>
      <c r="C418" s="194" t="s">
        <v>466</v>
      </c>
      <c r="D418" s="195" t="s">
        <v>145</v>
      </c>
      <c r="E418" s="196">
        <v>789</v>
      </c>
      <c r="F418" s="196">
        <v>0</v>
      </c>
      <c r="G418" s="197">
        <f>E418*F418</f>
        <v>0</v>
      </c>
      <c r="O418" s="191">
        <v>2</v>
      </c>
      <c r="AA418" s="163">
        <v>1</v>
      </c>
      <c r="AB418" s="163">
        <v>1</v>
      </c>
      <c r="AC418" s="163">
        <v>1</v>
      </c>
      <c r="AZ418" s="163">
        <v>1</v>
      </c>
      <c r="BA418" s="163">
        <f>IF(AZ418=1,G418,0)</f>
        <v>0</v>
      </c>
      <c r="BB418" s="163">
        <f>IF(AZ418=2,G418,0)</f>
        <v>0</v>
      </c>
      <c r="BC418" s="163">
        <f>IF(AZ418=3,G418,0)</f>
        <v>0</v>
      </c>
      <c r="BD418" s="163">
        <f>IF(AZ418=4,G418,0)</f>
        <v>0</v>
      </c>
      <c r="BE418" s="163">
        <f>IF(AZ418=5,G418,0)</f>
        <v>0</v>
      </c>
      <c r="CA418" s="191">
        <v>1</v>
      </c>
      <c r="CB418" s="191">
        <v>1</v>
      </c>
      <c r="CZ418" s="163">
        <v>1.8380000000000001E-2</v>
      </c>
    </row>
    <row r="419" spans="1:104" x14ac:dyDescent="0.2">
      <c r="A419" s="198"/>
      <c r="B419" s="200"/>
      <c r="C419" s="201" t="s">
        <v>336</v>
      </c>
      <c r="D419" s="202"/>
      <c r="E419" s="203">
        <v>224</v>
      </c>
      <c r="F419" s="204"/>
      <c r="G419" s="205"/>
      <c r="M419" s="199" t="s">
        <v>336</v>
      </c>
      <c r="O419" s="191"/>
    </row>
    <row r="420" spans="1:104" x14ac:dyDescent="0.2">
      <c r="A420" s="198"/>
      <c r="B420" s="200"/>
      <c r="C420" s="201" t="s">
        <v>337</v>
      </c>
      <c r="D420" s="202"/>
      <c r="E420" s="203">
        <v>224</v>
      </c>
      <c r="F420" s="204"/>
      <c r="G420" s="205"/>
      <c r="M420" s="199" t="s">
        <v>337</v>
      </c>
      <c r="O420" s="191"/>
    </row>
    <row r="421" spans="1:104" x14ac:dyDescent="0.2">
      <c r="A421" s="198"/>
      <c r="B421" s="200"/>
      <c r="C421" s="201" t="s">
        <v>338</v>
      </c>
      <c r="D421" s="202"/>
      <c r="E421" s="203">
        <v>121</v>
      </c>
      <c r="F421" s="204"/>
      <c r="G421" s="205"/>
      <c r="M421" s="199" t="s">
        <v>338</v>
      </c>
      <c r="O421" s="191"/>
    </row>
    <row r="422" spans="1:104" x14ac:dyDescent="0.2">
      <c r="A422" s="198"/>
      <c r="B422" s="200"/>
      <c r="C422" s="201" t="s">
        <v>339</v>
      </c>
      <c r="D422" s="202"/>
      <c r="E422" s="203">
        <v>124</v>
      </c>
      <c r="F422" s="204"/>
      <c r="G422" s="205"/>
      <c r="M422" s="199" t="s">
        <v>339</v>
      </c>
      <c r="O422" s="191"/>
    </row>
    <row r="423" spans="1:104" x14ac:dyDescent="0.2">
      <c r="A423" s="198"/>
      <c r="B423" s="200"/>
      <c r="C423" s="201" t="s">
        <v>467</v>
      </c>
      <c r="D423" s="202"/>
      <c r="E423" s="203">
        <v>96</v>
      </c>
      <c r="F423" s="204"/>
      <c r="G423" s="205"/>
      <c r="M423" s="199" t="s">
        <v>467</v>
      </c>
      <c r="O423" s="191"/>
    </row>
    <row r="424" spans="1:104" x14ac:dyDescent="0.2">
      <c r="A424" s="192">
        <v>75</v>
      </c>
      <c r="B424" s="193" t="s">
        <v>468</v>
      </c>
      <c r="C424" s="194" t="s">
        <v>469</v>
      </c>
      <c r="D424" s="195" t="s">
        <v>145</v>
      </c>
      <c r="E424" s="196">
        <v>47340</v>
      </c>
      <c r="F424" s="196">
        <v>0</v>
      </c>
      <c r="G424" s="197">
        <f>E424*F424</f>
        <v>0</v>
      </c>
      <c r="O424" s="191">
        <v>2</v>
      </c>
      <c r="AA424" s="163">
        <v>1</v>
      </c>
      <c r="AB424" s="163">
        <v>1</v>
      </c>
      <c r="AC424" s="163">
        <v>1</v>
      </c>
      <c r="AZ424" s="163">
        <v>1</v>
      </c>
      <c r="BA424" s="163">
        <f>IF(AZ424=1,G424,0)</f>
        <v>0</v>
      </c>
      <c r="BB424" s="163">
        <f>IF(AZ424=2,G424,0)</f>
        <v>0</v>
      </c>
      <c r="BC424" s="163">
        <f>IF(AZ424=3,G424,0)</f>
        <v>0</v>
      </c>
      <c r="BD424" s="163">
        <f>IF(AZ424=4,G424,0)</f>
        <v>0</v>
      </c>
      <c r="BE424" s="163">
        <f>IF(AZ424=5,G424,0)</f>
        <v>0</v>
      </c>
      <c r="CA424" s="191">
        <v>1</v>
      </c>
      <c r="CB424" s="191">
        <v>1</v>
      </c>
      <c r="CZ424" s="163">
        <v>0</v>
      </c>
    </row>
    <row r="425" spans="1:104" x14ac:dyDescent="0.2">
      <c r="A425" s="198"/>
      <c r="B425" s="200"/>
      <c r="C425" s="201" t="s">
        <v>470</v>
      </c>
      <c r="D425" s="202"/>
      <c r="E425" s="203">
        <v>47340</v>
      </c>
      <c r="F425" s="204"/>
      <c r="G425" s="205"/>
      <c r="M425" s="199" t="s">
        <v>470</v>
      </c>
      <c r="O425" s="191"/>
    </row>
    <row r="426" spans="1:104" x14ac:dyDescent="0.2">
      <c r="A426" s="192">
        <v>76</v>
      </c>
      <c r="B426" s="193" t="s">
        <v>471</v>
      </c>
      <c r="C426" s="194" t="s">
        <v>472</v>
      </c>
      <c r="D426" s="195" t="s">
        <v>473</v>
      </c>
      <c r="E426" s="196">
        <v>240</v>
      </c>
      <c r="F426" s="196">
        <v>0</v>
      </c>
      <c r="G426" s="197">
        <f>E426*F426</f>
        <v>0</v>
      </c>
      <c r="O426" s="191">
        <v>2</v>
      </c>
      <c r="AA426" s="163">
        <v>1</v>
      </c>
      <c r="AB426" s="163">
        <v>1</v>
      </c>
      <c r="AC426" s="163">
        <v>1</v>
      </c>
      <c r="AZ426" s="163">
        <v>1</v>
      </c>
      <c r="BA426" s="163">
        <f>IF(AZ426=1,G426,0)</f>
        <v>0</v>
      </c>
      <c r="BB426" s="163">
        <f>IF(AZ426=2,G426,0)</f>
        <v>0</v>
      </c>
      <c r="BC426" s="163">
        <f>IF(AZ426=3,G426,0)</f>
        <v>0</v>
      </c>
      <c r="BD426" s="163">
        <f>IF(AZ426=4,G426,0)</f>
        <v>0</v>
      </c>
      <c r="BE426" s="163">
        <f>IF(AZ426=5,G426,0)</f>
        <v>0</v>
      </c>
      <c r="CA426" s="191">
        <v>1</v>
      </c>
      <c r="CB426" s="191">
        <v>1</v>
      </c>
      <c r="CZ426" s="163">
        <v>0</v>
      </c>
    </row>
    <row r="427" spans="1:104" ht="22.5" x14ac:dyDescent="0.2">
      <c r="A427" s="198"/>
      <c r="B427" s="200"/>
      <c r="C427" s="201" t="s">
        <v>474</v>
      </c>
      <c r="D427" s="202"/>
      <c r="E427" s="203">
        <v>120</v>
      </c>
      <c r="F427" s="204"/>
      <c r="G427" s="205"/>
      <c r="M427" s="199" t="s">
        <v>474</v>
      </c>
      <c r="O427" s="191"/>
    </row>
    <row r="428" spans="1:104" x14ac:dyDescent="0.2">
      <c r="A428" s="198"/>
      <c r="B428" s="200"/>
      <c r="C428" s="201" t="s">
        <v>475</v>
      </c>
      <c r="D428" s="202"/>
      <c r="E428" s="203">
        <v>120</v>
      </c>
      <c r="F428" s="204"/>
      <c r="G428" s="205"/>
      <c r="M428" s="199" t="s">
        <v>475</v>
      </c>
      <c r="O428" s="191"/>
    </row>
    <row r="429" spans="1:104" x14ac:dyDescent="0.2">
      <c r="A429" s="198"/>
      <c r="B429" s="200"/>
      <c r="C429" s="201" t="s">
        <v>476</v>
      </c>
      <c r="D429" s="202"/>
      <c r="E429" s="203">
        <v>0</v>
      </c>
      <c r="F429" s="204"/>
      <c r="G429" s="205"/>
      <c r="M429" s="199" t="s">
        <v>476</v>
      </c>
      <c r="O429" s="191"/>
    </row>
    <row r="430" spans="1:104" x14ac:dyDescent="0.2">
      <c r="A430" s="192">
        <v>77</v>
      </c>
      <c r="B430" s="193" t="s">
        <v>477</v>
      </c>
      <c r="C430" s="194" t="s">
        <v>478</v>
      </c>
      <c r="D430" s="195" t="s">
        <v>145</v>
      </c>
      <c r="E430" s="196">
        <v>789</v>
      </c>
      <c r="F430" s="196">
        <v>0</v>
      </c>
      <c r="G430" s="197">
        <f>E430*F430</f>
        <v>0</v>
      </c>
      <c r="O430" s="191">
        <v>2</v>
      </c>
      <c r="AA430" s="163">
        <v>1</v>
      </c>
      <c r="AB430" s="163">
        <v>1</v>
      </c>
      <c r="AC430" s="163">
        <v>1</v>
      </c>
      <c r="AZ430" s="163">
        <v>1</v>
      </c>
      <c r="BA430" s="163">
        <f>IF(AZ430=1,G430,0)</f>
        <v>0</v>
      </c>
      <c r="BB430" s="163">
        <f>IF(AZ430=2,G430,0)</f>
        <v>0</v>
      </c>
      <c r="BC430" s="163">
        <f>IF(AZ430=3,G430,0)</f>
        <v>0</v>
      </c>
      <c r="BD430" s="163">
        <f>IF(AZ430=4,G430,0)</f>
        <v>0</v>
      </c>
      <c r="BE430" s="163">
        <f>IF(AZ430=5,G430,0)</f>
        <v>0</v>
      </c>
      <c r="CA430" s="191">
        <v>1</v>
      </c>
      <c r="CB430" s="191">
        <v>1</v>
      </c>
      <c r="CZ430" s="163">
        <v>0</v>
      </c>
    </row>
    <row r="431" spans="1:104" x14ac:dyDescent="0.2">
      <c r="A431" s="206"/>
      <c r="B431" s="207" t="s">
        <v>76</v>
      </c>
      <c r="C431" s="208" t="str">
        <f>CONCATENATE(B417," ",C417)</f>
        <v>94 Lešení a stavební výtahy</v>
      </c>
      <c r="D431" s="209"/>
      <c r="E431" s="210"/>
      <c r="F431" s="211"/>
      <c r="G431" s="212">
        <f>SUM(G417:G430)</f>
        <v>0</v>
      </c>
      <c r="O431" s="191">
        <v>4</v>
      </c>
      <c r="BA431" s="213">
        <f>SUM(BA417:BA430)</f>
        <v>0</v>
      </c>
      <c r="BB431" s="213">
        <f>SUM(BB417:BB430)</f>
        <v>0</v>
      </c>
      <c r="BC431" s="213">
        <f>SUM(BC417:BC430)</f>
        <v>0</v>
      </c>
      <c r="BD431" s="213">
        <f>SUM(BD417:BD430)</f>
        <v>0</v>
      </c>
      <c r="BE431" s="213">
        <f>SUM(BE417:BE430)</f>
        <v>0</v>
      </c>
    </row>
    <row r="432" spans="1:104" x14ac:dyDescent="0.2">
      <c r="A432" s="184" t="s">
        <v>72</v>
      </c>
      <c r="B432" s="185" t="s">
        <v>479</v>
      </c>
      <c r="C432" s="186" t="s">
        <v>480</v>
      </c>
      <c r="D432" s="187"/>
      <c r="E432" s="188"/>
      <c r="F432" s="188"/>
      <c r="G432" s="189"/>
      <c r="H432" s="190"/>
      <c r="I432" s="190"/>
      <c r="O432" s="191">
        <v>1</v>
      </c>
    </row>
    <row r="433" spans="1:104" x14ac:dyDescent="0.2">
      <c r="A433" s="192">
        <v>78</v>
      </c>
      <c r="B433" s="193" t="s">
        <v>481</v>
      </c>
      <c r="C433" s="194" t="s">
        <v>482</v>
      </c>
      <c r="D433" s="195" t="s">
        <v>87</v>
      </c>
      <c r="E433" s="196">
        <v>12.342499999999999</v>
      </c>
      <c r="F433" s="196">
        <v>0</v>
      </c>
      <c r="G433" s="197">
        <f>E433*F433</f>
        <v>0</v>
      </c>
      <c r="O433" s="191">
        <v>2</v>
      </c>
      <c r="AA433" s="163">
        <v>1</v>
      </c>
      <c r="AB433" s="163">
        <v>1</v>
      </c>
      <c r="AC433" s="163">
        <v>1</v>
      </c>
      <c r="AZ433" s="163">
        <v>1</v>
      </c>
      <c r="BA433" s="163">
        <f>IF(AZ433=1,G433,0)</f>
        <v>0</v>
      </c>
      <c r="BB433" s="163">
        <f>IF(AZ433=2,G433,0)</f>
        <v>0</v>
      </c>
      <c r="BC433" s="163">
        <f>IF(AZ433=3,G433,0)</f>
        <v>0</v>
      </c>
      <c r="BD433" s="163">
        <f>IF(AZ433=4,G433,0)</f>
        <v>0</v>
      </c>
      <c r="BE433" s="163">
        <f>IF(AZ433=5,G433,0)</f>
        <v>0</v>
      </c>
      <c r="CA433" s="191">
        <v>1</v>
      </c>
      <c r="CB433" s="191">
        <v>1</v>
      </c>
      <c r="CZ433" s="163">
        <v>1.33E-3</v>
      </c>
    </row>
    <row r="434" spans="1:104" x14ac:dyDescent="0.2">
      <c r="A434" s="198"/>
      <c r="B434" s="200"/>
      <c r="C434" s="201" t="s">
        <v>483</v>
      </c>
      <c r="D434" s="202"/>
      <c r="E434" s="203">
        <v>0</v>
      </c>
      <c r="F434" s="204"/>
      <c r="G434" s="205"/>
      <c r="M434" s="199" t="s">
        <v>483</v>
      </c>
      <c r="O434" s="191"/>
    </row>
    <row r="435" spans="1:104" x14ac:dyDescent="0.2">
      <c r="A435" s="198"/>
      <c r="B435" s="200"/>
      <c r="C435" s="201" t="s">
        <v>484</v>
      </c>
      <c r="D435" s="202"/>
      <c r="E435" s="203">
        <v>3.5880000000000001</v>
      </c>
      <c r="F435" s="204"/>
      <c r="G435" s="205"/>
      <c r="M435" s="199" t="s">
        <v>484</v>
      </c>
      <c r="O435" s="191"/>
    </row>
    <row r="436" spans="1:104" x14ac:dyDescent="0.2">
      <c r="A436" s="198"/>
      <c r="B436" s="200"/>
      <c r="C436" s="201" t="s">
        <v>485</v>
      </c>
      <c r="D436" s="202"/>
      <c r="E436" s="203">
        <v>1.9435</v>
      </c>
      <c r="F436" s="204"/>
      <c r="G436" s="205"/>
      <c r="M436" s="199" t="s">
        <v>485</v>
      </c>
      <c r="O436" s="191"/>
    </row>
    <row r="437" spans="1:104" x14ac:dyDescent="0.2">
      <c r="A437" s="198"/>
      <c r="B437" s="200"/>
      <c r="C437" s="201" t="s">
        <v>486</v>
      </c>
      <c r="D437" s="202"/>
      <c r="E437" s="203">
        <v>1.573</v>
      </c>
      <c r="F437" s="204"/>
      <c r="G437" s="205"/>
      <c r="M437" s="199" t="s">
        <v>486</v>
      </c>
      <c r="O437" s="191"/>
    </row>
    <row r="438" spans="1:104" x14ac:dyDescent="0.2">
      <c r="A438" s="198"/>
      <c r="B438" s="200"/>
      <c r="C438" s="201" t="s">
        <v>487</v>
      </c>
      <c r="D438" s="202"/>
      <c r="E438" s="203">
        <v>3.5880000000000001</v>
      </c>
      <c r="F438" s="204"/>
      <c r="G438" s="205"/>
      <c r="M438" s="199" t="s">
        <v>487</v>
      </c>
      <c r="O438" s="191"/>
    </row>
    <row r="439" spans="1:104" x14ac:dyDescent="0.2">
      <c r="A439" s="198"/>
      <c r="B439" s="200"/>
      <c r="C439" s="201" t="s">
        <v>366</v>
      </c>
      <c r="D439" s="202"/>
      <c r="E439" s="203">
        <v>0</v>
      </c>
      <c r="F439" s="204"/>
      <c r="G439" s="205"/>
      <c r="M439" s="199" t="s">
        <v>366</v>
      </c>
      <c r="O439" s="191"/>
    </row>
    <row r="440" spans="1:104" x14ac:dyDescent="0.2">
      <c r="A440" s="198"/>
      <c r="B440" s="200"/>
      <c r="C440" s="201" t="s">
        <v>488</v>
      </c>
      <c r="D440" s="202"/>
      <c r="E440" s="203">
        <v>1.65</v>
      </c>
      <c r="F440" s="204"/>
      <c r="G440" s="205"/>
      <c r="M440" s="199" t="s">
        <v>488</v>
      </c>
      <c r="O440" s="191"/>
    </row>
    <row r="441" spans="1:104" x14ac:dyDescent="0.2">
      <c r="A441" s="192">
        <v>79</v>
      </c>
      <c r="B441" s="193" t="s">
        <v>489</v>
      </c>
      <c r="C441" s="194" t="s">
        <v>490</v>
      </c>
      <c r="D441" s="195" t="s">
        <v>185</v>
      </c>
      <c r="E441" s="196">
        <v>0.3</v>
      </c>
      <c r="F441" s="196">
        <v>0</v>
      </c>
      <c r="G441" s="197">
        <f>E441*F441</f>
        <v>0</v>
      </c>
      <c r="O441" s="191">
        <v>2</v>
      </c>
      <c r="AA441" s="163">
        <v>1</v>
      </c>
      <c r="AB441" s="163">
        <v>1</v>
      </c>
      <c r="AC441" s="163">
        <v>1</v>
      </c>
      <c r="AZ441" s="163">
        <v>1</v>
      </c>
      <c r="BA441" s="163">
        <f>IF(AZ441=1,G441,0)</f>
        <v>0</v>
      </c>
      <c r="BB441" s="163">
        <f>IF(AZ441=2,G441,0)</f>
        <v>0</v>
      </c>
      <c r="BC441" s="163">
        <f>IF(AZ441=3,G441,0)</f>
        <v>0</v>
      </c>
      <c r="BD441" s="163">
        <f>IF(AZ441=4,G441,0)</f>
        <v>0</v>
      </c>
      <c r="BE441" s="163">
        <f>IF(AZ441=5,G441,0)</f>
        <v>0</v>
      </c>
      <c r="CA441" s="191">
        <v>1</v>
      </c>
      <c r="CB441" s="191">
        <v>1</v>
      </c>
      <c r="CZ441" s="163">
        <v>0</v>
      </c>
    </row>
    <row r="442" spans="1:104" x14ac:dyDescent="0.2">
      <c r="A442" s="198"/>
      <c r="B442" s="200"/>
      <c r="C442" s="201" t="s">
        <v>491</v>
      </c>
      <c r="D442" s="202"/>
      <c r="E442" s="203">
        <v>0</v>
      </c>
      <c r="F442" s="204"/>
      <c r="G442" s="205"/>
      <c r="M442" s="199" t="s">
        <v>491</v>
      </c>
      <c r="O442" s="191"/>
    </row>
    <row r="443" spans="1:104" x14ac:dyDescent="0.2">
      <c r="A443" s="198"/>
      <c r="B443" s="200"/>
      <c r="C443" s="201" t="s">
        <v>492</v>
      </c>
      <c r="D443" s="202"/>
      <c r="E443" s="203">
        <v>0.3</v>
      </c>
      <c r="F443" s="204"/>
      <c r="G443" s="205"/>
      <c r="M443" s="199" t="s">
        <v>492</v>
      </c>
      <c r="O443" s="191"/>
    </row>
    <row r="444" spans="1:104" x14ac:dyDescent="0.2">
      <c r="A444" s="192">
        <v>80</v>
      </c>
      <c r="B444" s="193" t="s">
        <v>493</v>
      </c>
      <c r="C444" s="194" t="s">
        <v>494</v>
      </c>
      <c r="D444" s="195" t="s">
        <v>185</v>
      </c>
      <c r="E444" s="196">
        <v>35.4</v>
      </c>
      <c r="F444" s="196">
        <v>0</v>
      </c>
      <c r="G444" s="197">
        <f>E444*F444</f>
        <v>0</v>
      </c>
      <c r="O444" s="191">
        <v>2</v>
      </c>
      <c r="AA444" s="163">
        <v>1</v>
      </c>
      <c r="AB444" s="163">
        <v>1</v>
      </c>
      <c r="AC444" s="163">
        <v>1</v>
      </c>
      <c r="AZ444" s="163">
        <v>1</v>
      </c>
      <c r="BA444" s="163">
        <f>IF(AZ444=1,G444,0)</f>
        <v>0</v>
      </c>
      <c r="BB444" s="163">
        <f>IF(AZ444=2,G444,0)</f>
        <v>0</v>
      </c>
      <c r="BC444" s="163">
        <f>IF(AZ444=3,G444,0)</f>
        <v>0</v>
      </c>
      <c r="BD444" s="163">
        <f>IF(AZ444=4,G444,0)</f>
        <v>0</v>
      </c>
      <c r="BE444" s="163">
        <f>IF(AZ444=5,G444,0)</f>
        <v>0</v>
      </c>
      <c r="CA444" s="191">
        <v>1</v>
      </c>
      <c r="CB444" s="191">
        <v>1</v>
      </c>
      <c r="CZ444" s="163">
        <v>4.8999999999999998E-4</v>
      </c>
    </row>
    <row r="445" spans="1:104" x14ac:dyDescent="0.2">
      <c r="A445" s="198"/>
      <c r="B445" s="200"/>
      <c r="C445" s="201" t="s">
        <v>123</v>
      </c>
      <c r="D445" s="202"/>
      <c r="E445" s="203">
        <v>0</v>
      </c>
      <c r="F445" s="204"/>
      <c r="G445" s="205"/>
      <c r="M445" s="199" t="s">
        <v>123</v>
      </c>
      <c r="O445" s="191"/>
    </row>
    <row r="446" spans="1:104" x14ac:dyDescent="0.2">
      <c r="A446" s="198"/>
      <c r="B446" s="200"/>
      <c r="C446" s="201" t="s">
        <v>495</v>
      </c>
      <c r="D446" s="202"/>
      <c r="E446" s="203">
        <v>0</v>
      </c>
      <c r="F446" s="204"/>
      <c r="G446" s="205"/>
      <c r="M446" s="199" t="s">
        <v>495</v>
      </c>
      <c r="O446" s="191"/>
    </row>
    <row r="447" spans="1:104" x14ac:dyDescent="0.2">
      <c r="A447" s="198"/>
      <c r="B447" s="200"/>
      <c r="C447" s="201" t="s">
        <v>496</v>
      </c>
      <c r="D447" s="202"/>
      <c r="E447" s="203">
        <v>7.2</v>
      </c>
      <c r="F447" s="204"/>
      <c r="G447" s="205"/>
      <c r="M447" s="199" t="s">
        <v>496</v>
      </c>
      <c r="O447" s="191"/>
    </row>
    <row r="448" spans="1:104" x14ac:dyDescent="0.2">
      <c r="A448" s="198"/>
      <c r="B448" s="200"/>
      <c r="C448" s="201" t="s">
        <v>125</v>
      </c>
      <c r="D448" s="202"/>
      <c r="E448" s="203">
        <v>0</v>
      </c>
      <c r="F448" s="204"/>
      <c r="G448" s="205"/>
      <c r="M448" s="199" t="s">
        <v>125</v>
      </c>
      <c r="O448" s="191"/>
    </row>
    <row r="449" spans="1:104" x14ac:dyDescent="0.2">
      <c r="A449" s="198"/>
      <c r="B449" s="200"/>
      <c r="C449" s="201" t="s">
        <v>497</v>
      </c>
      <c r="D449" s="202"/>
      <c r="E449" s="203">
        <v>16.8</v>
      </c>
      <c r="F449" s="204"/>
      <c r="G449" s="205"/>
      <c r="M449" s="199" t="s">
        <v>497</v>
      </c>
      <c r="O449" s="191"/>
    </row>
    <row r="450" spans="1:104" x14ac:dyDescent="0.2">
      <c r="A450" s="198"/>
      <c r="B450" s="200"/>
      <c r="C450" s="201" t="s">
        <v>498</v>
      </c>
      <c r="D450" s="202"/>
      <c r="E450" s="203">
        <v>11.4</v>
      </c>
      <c r="F450" s="204"/>
      <c r="G450" s="205"/>
      <c r="M450" s="199" t="s">
        <v>498</v>
      </c>
      <c r="O450" s="191"/>
    </row>
    <row r="451" spans="1:104" x14ac:dyDescent="0.2">
      <c r="A451" s="198"/>
      <c r="B451" s="200"/>
      <c r="C451" s="201" t="s">
        <v>128</v>
      </c>
      <c r="D451" s="202"/>
      <c r="E451" s="203">
        <v>0</v>
      </c>
      <c r="F451" s="204"/>
      <c r="G451" s="205"/>
      <c r="M451" s="199" t="s">
        <v>128</v>
      </c>
      <c r="O451" s="191"/>
    </row>
    <row r="452" spans="1:104" x14ac:dyDescent="0.2">
      <c r="A452" s="192">
        <v>81</v>
      </c>
      <c r="B452" s="193" t="s">
        <v>499</v>
      </c>
      <c r="C452" s="194" t="s">
        <v>500</v>
      </c>
      <c r="D452" s="195" t="s">
        <v>145</v>
      </c>
      <c r="E452" s="196">
        <v>89</v>
      </c>
      <c r="F452" s="196">
        <v>0</v>
      </c>
      <c r="G452" s="197">
        <f>E452*F452</f>
        <v>0</v>
      </c>
      <c r="O452" s="191">
        <v>2</v>
      </c>
      <c r="AA452" s="163">
        <v>1</v>
      </c>
      <c r="AB452" s="163">
        <v>1</v>
      </c>
      <c r="AC452" s="163">
        <v>1</v>
      </c>
      <c r="AZ452" s="163">
        <v>1</v>
      </c>
      <c r="BA452" s="163">
        <f>IF(AZ452=1,G452,0)</f>
        <v>0</v>
      </c>
      <c r="BB452" s="163">
        <f>IF(AZ452=2,G452,0)</f>
        <v>0</v>
      </c>
      <c r="BC452" s="163">
        <f>IF(AZ452=3,G452,0)</f>
        <v>0</v>
      </c>
      <c r="BD452" s="163">
        <f>IF(AZ452=4,G452,0)</f>
        <v>0</v>
      </c>
      <c r="BE452" s="163">
        <f>IF(AZ452=5,G452,0)</f>
        <v>0</v>
      </c>
      <c r="CA452" s="191">
        <v>1</v>
      </c>
      <c r="CB452" s="191">
        <v>1</v>
      </c>
      <c r="CZ452" s="163">
        <v>0</v>
      </c>
    </row>
    <row r="453" spans="1:104" x14ac:dyDescent="0.2">
      <c r="A453" s="198"/>
      <c r="B453" s="200"/>
      <c r="C453" s="201" t="s">
        <v>501</v>
      </c>
      <c r="D453" s="202"/>
      <c r="E453" s="203">
        <v>0</v>
      </c>
      <c r="F453" s="204"/>
      <c r="G453" s="205"/>
      <c r="M453" s="199" t="s">
        <v>501</v>
      </c>
      <c r="O453" s="191"/>
    </row>
    <row r="454" spans="1:104" x14ac:dyDescent="0.2">
      <c r="A454" s="198"/>
      <c r="B454" s="200"/>
      <c r="C454" s="201" t="s">
        <v>325</v>
      </c>
      <c r="D454" s="202"/>
      <c r="E454" s="203">
        <v>89</v>
      </c>
      <c r="F454" s="204"/>
      <c r="G454" s="205"/>
      <c r="M454" s="199" t="s">
        <v>325</v>
      </c>
      <c r="O454" s="191"/>
    </row>
    <row r="455" spans="1:104" x14ac:dyDescent="0.2">
      <c r="A455" s="206"/>
      <c r="B455" s="207" t="s">
        <v>76</v>
      </c>
      <c r="C455" s="208" t="str">
        <f>CONCATENATE(B432," ",C432)</f>
        <v>96 Bourání konstrukcí</v>
      </c>
      <c r="D455" s="209"/>
      <c r="E455" s="210"/>
      <c r="F455" s="211"/>
      <c r="G455" s="212">
        <f>SUM(G432:G454)</f>
        <v>0</v>
      </c>
      <c r="O455" s="191">
        <v>4</v>
      </c>
      <c r="BA455" s="213">
        <f>SUM(BA432:BA454)</f>
        <v>0</v>
      </c>
      <c r="BB455" s="213">
        <f>SUM(BB432:BB454)</f>
        <v>0</v>
      </c>
      <c r="BC455" s="213">
        <f>SUM(BC432:BC454)</f>
        <v>0</v>
      </c>
      <c r="BD455" s="213">
        <f>SUM(BD432:BD454)</f>
        <v>0</v>
      </c>
      <c r="BE455" s="213">
        <f>SUM(BE432:BE454)</f>
        <v>0</v>
      </c>
    </row>
    <row r="456" spans="1:104" x14ac:dyDescent="0.2">
      <c r="A456" s="184" t="s">
        <v>72</v>
      </c>
      <c r="B456" s="185" t="s">
        <v>502</v>
      </c>
      <c r="C456" s="186" t="s">
        <v>503</v>
      </c>
      <c r="D456" s="187"/>
      <c r="E456" s="188"/>
      <c r="F456" s="188"/>
      <c r="G456" s="189"/>
      <c r="H456" s="190"/>
      <c r="I456" s="190"/>
      <c r="O456" s="191">
        <v>1</v>
      </c>
    </row>
    <row r="457" spans="1:104" x14ac:dyDescent="0.2">
      <c r="A457" s="192">
        <v>82</v>
      </c>
      <c r="B457" s="193" t="s">
        <v>504</v>
      </c>
      <c r="C457" s="194" t="s">
        <v>505</v>
      </c>
      <c r="D457" s="195" t="s">
        <v>134</v>
      </c>
      <c r="E457" s="196">
        <v>297.03394630700001</v>
      </c>
      <c r="F457" s="196">
        <v>0</v>
      </c>
      <c r="G457" s="197">
        <f>E457*F457</f>
        <v>0</v>
      </c>
      <c r="O457" s="191">
        <v>2</v>
      </c>
      <c r="AA457" s="163">
        <v>7</v>
      </c>
      <c r="AB457" s="163">
        <v>1</v>
      </c>
      <c r="AC457" s="163">
        <v>2</v>
      </c>
      <c r="AZ457" s="163">
        <v>1</v>
      </c>
      <c r="BA457" s="163">
        <f>IF(AZ457=1,G457,0)</f>
        <v>0</v>
      </c>
      <c r="BB457" s="163">
        <f>IF(AZ457=2,G457,0)</f>
        <v>0</v>
      </c>
      <c r="BC457" s="163">
        <f>IF(AZ457=3,G457,0)</f>
        <v>0</v>
      </c>
      <c r="BD457" s="163">
        <f>IF(AZ457=4,G457,0)</f>
        <v>0</v>
      </c>
      <c r="BE457" s="163">
        <f>IF(AZ457=5,G457,0)</f>
        <v>0</v>
      </c>
      <c r="CA457" s="191">
        <v>7</v>
      </c>
      <c r="CB457" s="191">
        <v>1</v>
      </c>
      <c r="CZ457" s="163">
        <v>0</v>
      </c>
    </row>
    <row r="458" spans="1:104" x14ac:dyDescent="0.2">
      <c r="A458" s="206"/>
      <c r="B458" s="207" t="s">
        <v>76</v>
      </c>
      <c r="C458" s="208" t="str">
        <f>CONCATENATE(B456," ",C456)</f>
        <v>99 Staveništní přesun hmot</v>
      </c>
      <c r="D458" s="209"/>
      <c r="E458" s="210"/>
      <c r="F458" s="211"/>
      <c r="G458" s="212">
        <f>SUM(G456:G457)</f>
        <v>0</v>
      </c>
      <c r="O458" s="191">
        <v>4</v>
      </c>
      <c r="BA458" s="213">
        <f>SUM(BA456:BA457)</f>
        <v>0</v>
      </c>
      <c r="BB458" s="213">
        <f>SUM(BB456:BB457)</f>
        <v>0</v>
      </c>
      <c r="BC458" s="213">
        <f>SUM(BC456:BC457)</f>
        <v>0</v>
      </c>
      <c r="BD458" s="213">
        <f>SUM(BD456:BD457)</f>
        <v>0</v>
      </c>
      <c r="BE458" s="213">
        <f>SUM(BE456:BE457)</f>
        <v>0</v>
      </c>
    </row>
    <row r="459" spans="1:104" x14ac:dyDescent="0.2">
      <c r="A459" s="184" t="s">
        <v>72</v>
      </c>
      <c r="B459" s="185" t="s">
        <v>506</v>
      </c>
      <c r="C459" s="186" t="s">
        <v>507</v>
      </c>
      <c r="D459" s="187"/>
      <c r="E459" s="188"/>
      <c r="F459" s="188"/>
      <c r="G459" s="189"/>
      <c r="H459" s="190"/>
      <c r="I459" s="190"/>
      <c r="O459" s="191">
        <v>1</v>
      </c>
    </row>
    <row r="460" spans="1:104" ht="22.5" x14ac:dyDescent="0.2">
      <c r="A460" s="192">
        <v>83</v>
      </c>
      <c r="B460" s="193" t="s">
        <v>508</v>
      </c>
      <c r="C460" s="194" t="s">
        <v>509</v>
      </c>
      <c r="D460" s="195" t="s">
        <v>145</v>
      </c>
      <c r="E460" s="196">
        <v>11.7</v>
      </c>
      <c r="F460" s="196">
        <v>0</v>
      </c>
      <c r="G460" s="197">
        <f>E460*F460</f>
        <v>0</v>
      </c>
      <c r="O460" s="191">
        <v>2</v>
      </c>
      <c r="AA460" s="163">
        <v>2</v>
      </c>
      <c r="AB460" s="163">
        <v>7</v>
      </c>
      <c r="AC460" s="163">
        <v>7</v>
      </c>
      <c r="AZ460" s="163">
        <v>2</v>
      </c>
      <c r="BA460" s="163">
        <f>IF(AZ460=1,G460,0)</f>
        <v>0</v>
      </c>
      <c r="BB460" s="163">
        <f>IF(AZ460=2,G460,0)</f>
        <v>0</v>
      </c>
      <c r="BC460" s="163">
        <f>IF(AZ460=3,G460,0)</f>
        <v>0</v>
      </c>
      <c r="BD460" s="163">
        <f>IF(AZ460=4,G460,0)</f>
        <v>0</v>
      </c>
      <c r="BE460" s="163">
        <f>IF(AZ460=5,G460,0)</f>
        <v>0</v>
      </c>
      <c r="CA460" s="191">
        <v>2</v>
      </c>
      <c r="CB460" s="191">
        <v>7</v>
      </c>
      <c r="CZ460" s="163">
        <v>3.0599999999999998E-3</v>
      </c>
    </row>
    <row r="461" spans="1:104" x14ac:dyDescent="0.2">
      <c r="A461" s="198"/>
      <c r="B461" s="200"/>
      <c r="C461" s="201" t="s">
        <v>510</v>
      </c>
      <c r="D461" s="202"/>
      <c r="E461" s="203">
        <v>11.7</v>
      </c>
      <c r="F461" s="204"/>
      <c r="G461" s="205"/>
      <c r="M461" s="199" t="s">
        <v>510</v>
      </c>
      <c r="O461" s="191"/>
    </row>
    <row r="462" spans="1:104" x14ac:dyDescent="0.2">
      <c r="A462" s="206"/>
      <c r="B462" s="207" t="s">
        <v>76</v>
      </c>
      <c r="C462" s="208" t="str">
        <f>CONCATENATE(B459," ",C459)</f>
        <v>712 Povlakové krytiny (živičné a folie)</v>
      </c>
      <c r="D462" s="209"/>
      <c r="E462" s="210"/>
      <c r="F462" s="211"/>
      <c r="G462" s="212">
        <f>SUM(G459:G461)</f>
        <v>0</v>
      </c>
      <c r="O462" s="191">
        <v>4</v>
      </c>
      <c r="BA462" s="213">
        <f>SUM(BA459:BA461)</f>
        <v>0</v>
      </c>
      <c r="BB462" s="213">
        <f>SUM(BB459:BB461)</f>
        <v>0</v>
      </c>
      <c r="BC462" s="213">
        <f>SUM(BC459:BC461)</f>
        <v>0</v>
      </c>
      <c r="BD462" s="213">
        <f>SUM(BD459:BD461)</f>
        <v>0</v>
      </c>
      <c r="BE462" s="213">
        <f>SUM(BE459:BE461)</f>
        <v>0</v>
      </c>
    </row>
    <row r="463" spans="1:104" x14ac:dyDescent="0.2">
      <c r="A463" s="184" t="s">
        <v>72</v>
      </c>
      <c r="B463" s="185" t="s">
        <v>511</v>
      </c>
      <c r="C463" s="186" t="s">
        <v>512</v>
      </c>
      <c r="D463" s="187"/>
      <c r="E463" s="188"/>
      <c r="F463" s="188"/>
      <c r="G463" s="189"/>
      <c r="H463" s="190"/>
      <c r="I463" s="190"/>
      <c r="O463" s="191">
        <v>1</v>
      </c>
    </row>
    <row r="464" spans="1:104" ht="22.5" x14ac:dyDescent="0.2">
      <c r="A464" s="192">
        <v>84</v>
      </c>
      <c r="B464" s="193" t="s">
        <v>513</v>
      </c>
      <c r="C464" s="194" t="s">
        <v>514</v>
      </c>
      <c r="D464" s="195" t="s">
        <v>145</v>
      </c>
      <c r="E464" s="196">
        <v>279.91000000000003</v>
      </c>
      <c r="F464" s="196">
        <v>0</v>
      </c>
      <c r="G464" s="197">
        <f>E464*F464</f>
        <v>0</v>
      </c>
      <c r="O464" s="191">
        <v>2</v>
      </c>
      <c r="AA464" s="163">
        <v>1</v>
      </c>
      <c r="AB464" s="163">
        <v>7</v>
      </c>
      <c r="AC464" s="163">
        <v>7</v>
      </c>
      <c r="AZ464" s="163">
        <v>2</v>
      </c>
      <c r="BA464" s="163">
        <f>IF(AZ464=1,G464,0)</f>
        <v>0</v>
      </c>
      <c r="BB464" s="163">
        <f>IF(AZ464=2,G464,0)</f>
        <v>0</v>
      </c>
      <c r="BC464" s="163">
        <f>IF(AZ464=3,G464,0)</f>
        <v>0</v>
      </c>
      <c r="BD464" s="163">
        <f>IF(AZ464=4,G464,0)</f>
        <v>0</v>
      </c>
      <c r="BE464" s="163">
        <f>IF(AZ464=5,G464,0)</f>
        <v>0</v>
      </c>
      <c r="CA464" s="191">
        <v>1</v>
      </c>
      <c r="CB464" s="191">
        <v>7</v>
      </c>
      <c r="CZ464" s="163">
        <v>0</v>
      </c>
    </row>
    <row r="465" spans="1:104" x14ac:dyDescent="0.2">
      <c r="A465" s="198"/>
      <c r="B465" s="200"/>
      <c r="C465" s="201" t="s">
        <v>515</v>
      </c>
      <c r="D465" s="202"/>
      <c r="E465" s="203">
        <v>0</v>
      </c>
      <c r="F465" s="204"/>
      <c r="G465" s="205"/>
      <c r="M465" s="199" t="s">
        <v>515</v>
      </c>
      <c r="O465" s="191"/>
    </row>
    <row r="466" spans="1:104" x14ac:dyDescent="0.2">
      <c r="A466" s="198"/>
      <c r="B466" s="200"/>
      <c r="C466" s="201" t="s">
        <v>516</v>
      </c>
      <c r="D466" s="202"/>
      <c r="E466" s="203">
        <v>0</v>
      </c>
      <c r="F466" s="204"/>
      <c r="G466" s="205"/>
      <c r="M466" s="199" t="s">
        <v>516</v>
      </c>
      <c r="O466" s="191"/>
    </row>
    <row r="467" spans="1:104" ht="22.5" x14ac:dyDescent="0.2">
      <c r="A467" s="198"/>
      <c r="B467" s="200"/>
      <c r="C467" s="201" t="s">
        <v>517</v>
      </c>
      <c r="D467" s="202"/>
      <c r="E467" s="203">
        <v>279.91000000000003</v>
      </c>
      <c r="F467" s="204"/>
      <c r="G467" s="205"/>
      <c r="M467" s="199" t="s">
        <v>517</v>
      </c>
      <c r="O467" s="191"/>
    </row>
    <row r="468" spans="1:104" x14ac:dyDescent="0.2">
      <c r="A468" s="192">
        <v>85</v>
      </c>
      <c r="B468" s="193" t="s">
        <v>518</v>
      </c>
      <c r="C468" s="194" t="s">
        <v>519</v>
      </c>
      <c r="D468" s="195" t="s">
        <v>145</v>
      </c>
      <c r="E468" s="196">
        <v>317.95069999999998</v>
      </c>
      <c r="F468" s="196">
        <v>0</v>
      </c>
      <c r="G468" s="197">
        <f>E468*F468</f>
        <v>0</v>
      </c>
      <c r="O468" s="191">
        <v>2</v>
      </c>
      <c r="AA468" s="163">
        <v>3</v>
      </c>
      <c r="AB468" s="163">
        <v>7</v>
      </c>
      <c r="AC468" s="163" t="s">
        <v>518</v>
      </c>
      <c r="AZ468" s="163">
        <v>2</v>
      </c>
      <c r="BA468" s="163">
        <f>IF(AZ468=1,G468,0)</f>
        <v>0</v>
      </c>
      <c r="BB468" s="163">
        <f>IF(AZ468=2,G468,0)</f>
        <v>0</v>
      </c>
      <c r="BC468" s="163">
        <f>IF(AZ468=3,G468,0)</f>
        <v>0</v>
      </c>
      <c r="BD468" s="163">
        <f>IF(AZ468=4,G468,0)</f>
        <v>0</v>
      </c>
      <c r="BE468" s="163">
        <f>IF(AZ468=5,G468,0)</f>
        <v>0</v>
      </c>
      <c r="CA468" s="191">
        <v>3</v>
      </c>
      <c r="CB468" s="191">
        <v>7</v>
      </c>
      <c r="CZ468" s="163">
        <v>4.7999999999999996E-3</v>
      </c>
    </row>
    <row r="469" spans="1:104" x14ac:dyDescent="0.2">
      <c r="A469" s="198"/>
      <c r="B469" s="200"/>
      <c r="C469" s="201" t="s">
        <v>515</v>
      </c>
      <c r="D469" s="202"/>
      <c r="E469" s="203">
        <v>0</v>
      </c>
      <c r="F469" s="204"/>
      <c r="G469" s="205"/>
      <c r="M469" s="199" t="s">
        <v>515</v>
      </c>
      <c r="O469" s="191"/>
    </row>
    <row r="470" spans="1:104" x14ac:dyDescent="0.2">
      <c r="A470" s="198"/>
      <c r="B470" s="200"/>
      <c r="C470" s="201" t="s">
        <v>516</v>
      </c>
      <c r="D470" s="202"/>
      <c r="E470" s="203">
        <v>0</v>
      </c>
      <c r="F470" s="204"/>
      <c r="G470" s="205"/>
      <c r="M470" s="199" t="s">
        <v>516</v>
      </c>
      <c r="O470" s="191"/>
    </row>
    <row r="471" spans="1:104" ht="22.5" x14ac:dyDescent="0.2">
      <c r="A471" s="198"/>
      <c r="B471" s="200"/>
      <c r="C471" s="201" t="s">
        <v>517</v>
      </c>
      <c r="D471" s="202"/>
      <c r="E471" s="203">
        <v>279.91000000000003</v>
      </c>
      <c r="F471" s="204"/>
      <c r="G471" s="205"/>
      <c r="M471" s="199" t="s">
        <v>517</v>
      </c>
      <c r="O471" s="191"/>
    </row>
    <row r="472" spans="1:104" x14ac:dyDescent="0.2">
      <c r="A472" s="198"/>
      <c r="B472" s="200"/>
      <c r="C472" s="201" t="s">
        <v>520</v>
      </c>
      <c r="D472" s="202"/>
      <c r="E472" s="203">
        <v>38.040700000000001</v>
      </c>
      <c r="F472" s="204"/>
      <c r="G472" s="205"/>
      <c r="M472" s="199" t="s">
        <v>520</v>
      </c>
      <c r="O472" s="191"/>
    </row>
    <row r="473" spans="1:104" x14ac:dyDescent="0.2">
      <c r="A473" s="198"/>
      <c r="B473" s="200"/>
      <c r="C473" s="227" t="s">
        <v>194</v>
      </c>
      <c r="D473" s="202"/>
      <c r="E473" s="226">
        <v>317.95070000000004</v>
      </c>
      <c r="F473" s="204"/>
      <c r="G473" s="205"/>
      <c r="M473" s="199" t="s">
        <v>194</v>
      </c>
      <c r="O473" s="191"/>
    </row>
    <row r="474" spans="1:104" x14ac:dyDescent="0.2">
      <c r="A474" s="192">
        <v>86</v>
      </c>
      <c r="B474" s="193" t="s">
        <v>521</v>
      </c>
      <c r="C474" s="194" t="s">
        <v>522</v>
      </c>
      <c r="D474" s="195" t="s">
        <v>134</v>
      </c>
      <c r="E474" s="196">
        <v>1.52616336</v>
      </c>
      <c r="F474" s="196">
        <v>0</v>
      </c>
      <c r="G474" s="197">
        <f>E474*F474</f>
        <v>0</v>
      </c>
      <c r="O474" s="191">
        <v>2</v>
      </c>
      <c r="AA474" s="163">
        <v>7</v>
      </c>
      <c r="AB474" s="163">
        <v>1001</v>
      </c>
      <c r="AC474" s="163">
        <v>5</v>
      </c>
      <c r="AZ474" s="163">
        <v>2</v>
      </c>
      <c r="BA474" s="163">
        <f>IF(AZ474=1,G474,0)</f>
        <v>0</v>
      </c>
      <c r="BB474" s="163">
        <f>IF(AZ474=2,G474,0)</f>
        <v>0</v>
      </c>
      <c r="BC474" s="163">
        <f>IF(AZ474=3,G474,0)</f>
        <v>0</v>
      </c>
      <c r="BD474" s="163">
        <f>IF(AZ474=4,G474,0)</f>
        <v>0</v>
      </c>
      <c r="BE474" s="163">
        <f>IF(AZ474=5,G474,0)</f>
        <v>0</v>
      </c>
      <c r="CA474" s="191">
        <v>7</v>
      </c>
      <c r="CB474" s="191">
        <v>1001</v>
      </c>
      <c r="CZ474" s="163">
        <v>0</v>
      </c>
    </row>
    <row r="475" spans="1:104" x14ac:dyDescent="0.2">
      <c r="A475" s="206"/>
      <c r="B475" s="207" t="s">
        <v>76</v>
      </c>
      <c r="C475" s="208" t="str">
        <f>CONCATENATE(B463," ",C463)</f>
        <v>713 Izolace tepelné</v>
      </c>
      <c r="D475" s="209"/>
      <c r="E475" s="210"/>
      <c r="F475" s="211"/>
      <c r="G475" s="212">
        <f>SUM(G463:G474)</f>
        <v>0</v>
      </c>
      <c r="O475" s="191">
        <v>4</v>
      </c>
      <c r="BA475" s="213">
        <f>SUM(BA463:BA474)</f>
        <v>0</v>
      </c>
      <c r="BB475" s="213">
        <f>SUM(BB463:BB474)</f>
        <v>0</v>
      </c>
      <c r="BC475" s="213">
        <f>SUM(BC463:BC474)</f>
        <v>0</v>
      </c>
      <c r="BD475" s="213">
        <f>SUM(BD463:BD474)</f>
        <v>0</v>
      </c>
      <c r="BE475" s="213">
        <f>SUM(BE463:BE474)</f>
        <v>0</v>
      </c>
    </row>
    <row r="476" spans="1:104" x14ac:dyDescent="0.2">
      <c r="A476" s="184" t="s">
        <v>72</v>
      </c>
      <c r="B476" s="185" t="s">
        <v>523</v>
      </c>
      <c r="C476" s="186" t="s">
        <v>524</v>
      </c>
      <c r="D476" s="187"/>
      <c r="E476" s="188"/>
      <c r="F476" s="188"/>
      <c r="G476" s="189"/>
      <c r="H476" s="190"/>
      <c r="I476" s="190"/>
      <c r="O476" s="191">
        <v>1</v>
      </c>
    </row>
    <row r="477" spans="1:104" x14ac:dyDescent="0.2">
      <c r="A477" s="192">
        <v>87</v>
      </c>
      <c r="B477" s="193" t="s">
        <v>525</v>
      </c>
      <c r="C477" s="194" t="s">
        <v>526</v>
      </c>
      <c r="D477" s="195" t="s">
        <v>152</v>
      </c>
      <c r="E477" s="196">
        <v>1</v>
      </c>
      <c r="F477" s="196">
        <v>0</v>
      </c>
      <c r="G477" s="197">
        <f>E477*F477</f>
        <v>0</v>
      </c>
      <c r="O477" s="191">
        <v>2</v>
      </c>
      <c r="AA477" s="163">
        <v>1</v>
      </c>
      <c r="AB477" s="163">
        <v>7</v>
      </c>
      <c r="AC477" s="163">
        <v>7</v>
      </c>
      <c r="AZ477" s="163">
        <v>2</v>
      </c>
      <c r="BA477" s="163">
        <f>IF(AZ477=1,G477,0)</f>
        <v>0</v>
      </c>
      <c r="BB477" s="163">
        <f>IF(AZ477=2,G477,0)</f>
        <v>0</v>
      </c>
      <c r="BC477" s="163">
        <f>IF(AZ477=3,G477,0)</f>
        <v>0</v>
      </c>
      <c r="BD477" s="163">
        <f>IF(AZ477=4,G477,0)</f>
        <v>0</v>
      </c>
      <c r="BE477" s="163">
        <f>IF(AZ477=5,G477,0)</f>
        <v>0</v>
      </c>
      <c r="CA477" s="191">
        <v>1</v>
      </c>
      <c r="CB477" s="191">
        <v>7</v>
      </c>
      <c r="CZ477" s="163">
        <v>7.2700000000000001E-2</v>
      </c>
    </row>
    <row r="478" spans="1:104" x14ac:dyDescent="0.2">
      <c r="A478" s="192">
        <v>88</v>
      </c>
      <c r="B478" s="193" t="s">
        <v>527</v>
      </c>
      <c r="C478" s="194" t="s">
        <v>528</v>
      </c>
      <c r="D478" s="195" t="s">
        <v>185</v>
      </c>
      <c r="E478" s="196">
        <v>1.2</v>
      </c>
      <c r="F478" s="196">
        <v>0</v>
      </c>
      <c r="G478" s="197">
        <f>E478*F478</f>
        <v>0</v>
      </c>
      <c r="O478" s="191">
        <v>2</v>
      </c>
      <c r="AA478" s="163">
        <v>1</v>
      </c>
      <c r="AB478" s="163">
        <v>7</v>
      </c>
      <c r="AC478" s="163">
        <v>7</v>
      </c>
      <c r="AZ478" s="163">
        <v>2</v>
      </c>
      <c r="BA478" s="163">
        <f>IF(AZ478=1,G478,0)</f>
        <v>0</v>
      </c>
      <c r="BB478" s="163">
        <f>IF(AZ478=2,G478,0)</f>
        <v>0</v>
      </c>
      <c r="BC478" s="163">
        <f>IF(AZ478=3,G478,0)</f>
        <v>0</v>
      </c>
      <c r="BD478" s="163">
        <f>IF(AZ478=4,G478,0)</f>
        <v>0</v>
      </c>
      <c r="BE478" s="163">
        <f>IF(AZ478=5,G478,0)</f>
        <v>0</v>
      </c>
      <c r="CA478" s="191">
        <v>1</v>
      </c>
      <c r="CB478" s="191">
        <v>7</v>
      </c>
      <c r="CZ478" s="163">
        <v>3.8000000000000002E-4</v>
      </c>
    </row>
    <row r="479" spans="1:104" x14ac:dyDescent="0.2">
      <c r="A479" s="198"/>
      <c r="B479" s="200"/>
      <c r="C479" s="201" t="s">
        <v>529</v>
      </c>
      <c r="D479" s="202"/>
      <c r="E479" s="203">
        <v>0</v>
      </c>
      <c r="F479" s="204"/>
      <c r="G479" s="205"/>
      <c r="M479" s="199" t="s">
        <v>529</v>
      </c>
      <c r="O479" s="191"/>
    </row>
    <row r="480" spans="1:104" x14ac:dyDescent="0.2">
      <c r="A480" s="198"/>
      <c r="B480" s="200"/>
      <c r="C480" s="201" t="s">
        <v>530</v>
      </c>
      <c r="D480" s="202"/>
      <c r="E480" s="203">
        <v>1.2</v>
      </c>
      <c r="F480" s="204"/>
      <c r="G480" s="205"/>
      <c r="M480" s="199" t="s">
        <v>530</v>
      </c>
      <c r="O480" s="191"/>
    </row>
    <row r="481" spans="1:104" x14ac:dyDescent="0.2">
      <c r="A481" s="192">
        <v>89</v>
      </c>
      <c r="B481" s="193" t="s">
        <v>531</v>
      </c>
      <c r="C481" s="194" t="s">
        <v>532</v>
      </c>
      <c r="D481" s="195" t="s">
        <v>185</v>
      </c>
      <c r="E481" s="196">
        <v>3.8</v>
      </c>
      <c r="F481" s="196">
        <v>0</v>
      </c>
      <c r="G481" s="197">
        <f>E481*F481</f>
        <v>0</v>
      </c>
      <c r="O481" s="191">
        <v>2</v>
      </c>
      <c r="AA481" s="163">
        <v>1</v>
      </c>
      <c r="AB481" s="163">
        <v>7</v>
      </c>
      <c r="AC481" s="163">
        <v>7</v>
      </c>
      <c r="AZ481" s="163">
        <v>2</v>
      </c>
      <c r="BA481" s="163">
        <f>IF(AZ481=1,G481,0)</f>
        <v>0</v>
      </c>
      <c r="BB481" s="163">
        <f>IF(AZ481=2,G481,0)</f>
        <v>0</v>
      </c>
      <c r="BC481" s="163">
        <f>IF(AZ481=3,G481,0)</f>
        <v>0</v>
      </c>
      <c r="BD481" s="163">
        <f>IF(AZ481=4,G481,0)</f>
        <v>0</v>
      </c>
      <c r="BE481" s="163">
        <f>IF(AZ481=5,G481,0)</f>
        <v>0</v>
      </c>
      <c r="CA481" s="191">
        <v>1</v>
      </c>
      <c r="CB481" s="191">
        <v>7</v>
      </c>
      <c r="CZ481" s="163">
        <v>4.6999999999999999E-4</v>
      </c>
    </row>
    <row r="482" spans="1:104" x14ac:dyDescent="0.2">
      <c r="A482" s="198"/>
      <c r="B482" s="200"/>
      <c r="C482" s="201" t="s">
        <v>533</v>
      </c>
      <c r="D482" s="202"/>
      <c r="E482" s="203">
        <v>0</v>
      </c>
      <c r="F482" s="204"/>
      <c r="G482" s="205"/>
      <c r="M482" s="199" t="s">
        <v>533</v>
      </c>
      <c r="O482" s="191"/>
    </row>
    <row r="483" spans="1:104" x14ac:dyDescent="0.2">
      <c r="A483" s="198"/>
      <c r="B483" s="200"/>
      <c r="C483" s="201" t="s">
        <v>534</v>
      </c>
      <c r="D483" s="202"/>
      <c r="E483" s="203">
        <v>0.8</v>
      </c>
      <c r="F483" s="204"/>
      <c r="G483" s="205"/>
      <c r="M483" s="199" t="s">
        <v>534</v>
      </c>
      <c r="O483" s="191"/>
    </row>
    <row r="484" spans="1:104" x14ac:dyDescent="0.2">
      <c r="A484" s="198"/>
      <c r="B484" s="200"/>
      <c r="C484" s="201" t="s">
        <v>535</v>
      </c>
      <c r="D484" s="202"/>
      <c r="E484" s="203">
        <v>3</v>
      </c>
      <c r="F484" s="204"/>
      <c r="G484" s="205"/>
      <c r="M484" s="199" t="s">
        <v>535</v>
      </c>
      <c r="O484" s="191"/>
    </row>
    <row r="485" spans="1:104" x14ac:dyDescent="0.2">
      <c r="A485" s="192">
        <v>90</v>
      </c>
      <c r="B485" s="193" t="s">
        <v>536</v>
      </c>
      <c r="C485" s="194" t="s">
        <v>537</v>
      </c>
      <c r="D485" s="195" t="s">
        <v>185</v>
      </c>
      <c r="E485" s="196">
        <v>3.7</v>
      </c>
      <c r="F485" s="196">
        <v>0</v>
      </c>
      <c r="G485" s="197">
        <f>E485*F485</f>
        <v>0</v>
      </c>
      <c r="O485" s="191">
        <v>2</v>
      </c>
      <c r="AA485" s="163">
        <v>1</v>
      </c>
      <c r="AB485" s="163">
        <v>7</v>
      </c>
      <c r="AC485" s="163">
        <v>7</v>
      </c>
      <c r="AZ485" s="163">
        <v>2</v>
      </c>
      <c r="BA485" s="163">
        <f>IF(AZ485=1,G485,0)</f>
        <v>0</v>
      </c>
      <c r="BB485" s="163">
        <f>IF(AZ485=2,G485,0)</f>
        <v>0</v>
      </c>
      <c r="BC485" s="163">
        <f>IF(AZ485=3,G485,0)</f>
        <v>0</v>
      </c>
      <c r="BD485" s="163">
        <f>IF(AZ485=4,G485,0)</f>
        <v>0</v>
      </c>
      <c r="BE485" s="163">
        <f>IF(AZ485=5,G485,0)</f>
        <v>0</v>
      </c>
      <c r="CA485" s="191">
        <v>1</v>
      </c>
      <c r="CB485" s="191">
        <v>7</v>
      </c>
      <c r="CZ485" s="163">
        <v>6.9999999999999999E-4</v>
      </c>
    </row>
    <row r="486" spans="1:104" x14ac:dyDescent="0.2">
      <c r="A486" s="198"/>
      <c r="B486" s="200"/>
      <c r="C486" s="201" t="s">
        <v>538</v>
      </c>
      <c r="D486" s="202"/>
      <c r="E486" s="203">
        <v>0</v>
      </c>
      <c r="F486" s="204"/>
      <c r="G486" s="205"/>
      <c r="M486" s="199" t="s">
        <v>538</v>
      </c>
      <c r="O486" s="191"/>
    </row>
    <row r="487" spans="1:104" x14ac:dyDescent="0.2">
      <c r="A487" s="198"/>
      <c r="B487" s="200"/>
      <c r="C487" s="201" t="s">
        <v>539</v>
      </c>
      <c r="D487" s="202"/>
      <c r="E487" s="203">
        <v>3.7</v>
      </c>
      <c r="F487" s="204"/>
      <c r="G487" s="205"/>
      <c r="M487" s="199" t="s">
        <v>539</v>
      </c>
      <c r="O487" s="191"/>
    </row>
    <row r="488" spans="1:104" x14ac:dyDescent="0.2">
      <c r="A488" s="192">
        <v>91</v>
      </c>
      <c r="B488" s="193" t="s">
        <v>540</v>
      </c>
      <c r="C488" s="194" t="s">
        <v>541</v>
      </c>
      <c r="D488" s="195" t="s">
        <v>185</v>
      </c>
      <c r="E488" s="196">
        <v>6.6</v>
      </c>
      <c r="F488" s="196">
        <v>0</v>
      </c>
      <c r="G488" s="197">
        <f>E488*F488</f>
        <v>0</v>
      </c>
      <c r="O488" s="191">
        <v>2</v>
      </c>
      <c r="AA488" s="163">
        <v>1</v>
      </c>
      <c r="AB488" s="163">
        <v>7</v>
      </c>
      <c r="AC488" s="163">
        <v>7</v>
      </c>
      <c r="AZ488" s="163">
        <v>2</v>
      </c>
      <c r="BA488" s="163">
        <f>IF(AZ488=1,G488,0)</f>
        <v>0</v>
      </c>
      <c r="BB488" s="163">
        <f>IF(AZ488=2,G488,0)</f>
        <v>0</v>
      </c>
      <c r="BC488" s="163">
        <f>IF(AZ488=3,G488,0)</f>
        <v>0</v>
      </c>
      <c r="BD488" s="163">
        <f>IF(AZ488=4,G488,0)</f>
        <v>0</v>
      </c>
      <c r="BE488" s="163">
        <f>IF(AZ488=5,G488,0)</f>
        <v>0</v>
      </c>
      <c r="CA488" s="191">
        <v>1</v>
      </c>
      <c r="CB488" s="191">
        <v>7</v>
      </c>
      <c r="CZ488" s="163">
        <v>1.5200000000000001E-3</v>
      </c>
    </row>
    <row r="489" spans="1:104" x14ac:dyDescent="0.2">
      <c r="A489" s="198"/>
      <c r="B489" s="200"/>
      <c r="C489" s="201" t="s">
        <v>542</v>
      </c>
      <c r="D489" s="202"/>
      <c r="E489" s="203">
        <v>0</v>
      </c>
      <c r="F489" s="204"/>
      <c r="G489" s="205"/>
      <c r="M489" s="199" t="s">
        <v>542</v>
      </c>
      <c r="O489" s="191"/>
    </row>
    <row r="490" spans="1:104" x14ac:dyDescent="0.2">
      <c r="A490" s="198"/>
      <c r="B490" s="200"/>
      <c r="C490" s="201" t="s">
        <v>543</v>
      </c>
      <c r="D490" s="202"/>
      <c r="E490" s="203">
        <v>6.6</v>
      </c>
      <c r="F490" s="204"/>
      <c r="G490" s="205"/>
      <c r="M490" s="199" t="s">
        <v>543</v>
      </c>
      <c r="O490" s="191"/>
    </row>
    <row r="491" spans="1:104" x14ac:dyDescent="0.2">
      <c r="A491" s="192">
        <v>92</v>
      </c>
      <c r="B491" s="193" t="s">
        <v>544</v>
      </c>
      <c r="C491" s="194" t="s">
        <v>545</v>
      </c>
      <c r="D491" s="195" t="s">
        <v>185</v>
      </c>
      <c r="E491" s="196">
        <v>6</v>
      </c>
      <c r="F491" s="196">
        <v>0</v>
      </c>
      <c r="G491" s="197">
        <f>E491*F491</f>
        <v>0</v>
      </c>
      <c r="O491" s="191">
        <v>2</v>
      </c>
      <c r="AA491" s="163">
        <v>1</v>
      </c>
      <c r="AB491" s="163">
        <v>7</v>
      </c>
      <c r="AC491" s="163">
        <v>7</v>
      </c>
      <c r="AZ491" s="163">
        <v>2</v>
      </c>
      <c r="BA491" s="163">
        <f>IF(AZ491=1,G491,0)</f>
        <v>0</v>
      </c>
      <c r="BB491" s="163">
        <f>IF(AZ491=2,G491,0)</f>
        <v>0</v>
      </c>
      <c r="BC491" s="163">
        <f>IF(AZ491=3,G491,0)</f>
        <v>0</v>
      </c>
      <c r="BD491" s="163">
        <f>IF(AZ491=4,G491,0)</f>
        <v>0</v>
      </c>
      <c r="BE491" s="163">
        <f>IF(AZ491=5,G491,0)</f>
        <v>0</v>
      </c>
      <c r="CA491" s="191">
        <v>1</v>
      </c>
      <c r="CB491" s="191">
        <v>7</v>
      </c>
      <c r="CZ491" s="163">
        <v>7.7999999999999999E-4</v>
      </c>
    </row>
    <row r="492" spans="1:104" x14ac:dyDescent="0.2">
      <c r="A492" s="198"/>
      <c r="B492" s="200"/>
      <c r="C492" s="201" t="s">
        <v>546</v>
      </c>
      <c r="D492" s="202"/>
      <c r="E492" s="203">
        <v>0</v>
      </c>
      <c r="F492" s="204"/>
      <c r="G492" s="205"/>
      <c r="M492" s="199" t="s">
        <v>546</v>
      </c>
      <c r="O492" s="191"/>
    </row>
    <row r="493" spans="1:104" x14ac:dyDescent="0.2">
      <c r="A493" s="198"/>
      <c r="B493" s="200"/>
      <c r="C493" s="201" t="s">
        <v>547</v>
      </c>
      <c r="D493" s="202"/>
      <c r="E493" s="203">
        <v>6</v>
      </c>
      <c r="F493" s="204"/>
      <c r="G493" s="205"/>
      <c r="M493" s="199" t="s">
        <v>547</v>
      </c>
      <c r="O493" s="191"/>
    </row>
    <row r="494" spans="1:104" x14ac:dyDescent="0.2">
      <c r="A494" s="192">
        <v>93</v>
      </c>
      <c r="B494" s="193" t="s">
        <v>548</v>
      </c>
      <c r="C494" s="194" t="s">
        <v>549</v>
      </c>
      <c r="D494" s="195" t="s">
        <v>185</v>
      </c>
      <c r="E494" s="196">
        <v>10</v>
      </c>
      <c r="F494" s="196">
        <v>0</v>
      </c>
      <c r="G494" s="197">
        <f>E494*F494</f>
        <v>0</v>
      </c>
      <c r="O494" s="191">
        <v>2</v>
      </c>
      <c r="AA494" s="163">
        <v>1</v>
      </c>
      <c r="AB494" s="163">
        <v>7</v>
      </c>
      <c r="AC494" s="163">
        <v>7</v>
      </c>
      <c r="AZ494" s="163">
        <v>2</v>
      </c>
      <c r="BA494" s="163">
        <f>IF(AZ494=1,G494,0)</f>
        <v>0</v>
      </c>
      <c r="BB494" s="163">
        <f>IF(AZ494=2,G494,0)</f>
        <v>0</v>
      </c>
      <c r="BC494" s="163">
        <f>IF(AZ494=3,G494,0)</f>
        <v>0</v>
      </c>
      <c r="BD494" s="163">
        <f>IF(AZ494=4,G494,0)</f>
        <v>0</v>
      </c>
      <c r="BE494" s="163">
        <f>IF(AZ494=5,G494,0)</f>
        <v>0</v>
      </c>
      <c r="CA494" s="191">
        <v>1</v>
      </c>
      <c r="CB494" s="191">
        <v>7</v>
      </c>
      <c r="CZ494" s="163">
        <v>1.31E-3</v>
      </c>
    </row>
    <row r="495" spans="1:104" x14ac:dyDescent="0.2">
      <c r="A495" s="198"/>
      <c r="B495" s="200"/>
      <c r="C495" s="201" t="s">
        <v>550</v>
      </c>
      <c r="D495" s="202"/>
      <c r="E495" s="203">
        <v>0</v>
      </c>
      <c r="F495" s="204"/>
      <c r="G495" s="205"/>
      <c r="M495" s="199" t="s">
        <v>550</v>
      </c>
      <c r="O495" s="191"/>
    </row>
    <row r="496" spans="1:104" ht="22.5" x14ac:dyDescent="0.2">
      <c r="A496" s="198"/>
      <c r="B496" s="200"/>
      <c r="C496" s="201" t="s">
        <v>551</v>
      </c>
      <c r="D496" s="202"/>
      <c r="E496" s="203">
        <v>10</v>
      </c>
      <c r="F496" s="204"/>
      <c r="G496" s="205"/>
      <c r="M496" s="199" t="s">
        <v>551</v>
      </c>
      <c r="O496" s="191"/>
    </row>
    <row r="497" spans="1:104" x14ac:dyDescent="0.2">
      <c r="A497" s="192">
        <v>94</v>
      </c>
      <c r="B497" s="193" t="s">
        <v>552</v>
      </c>
      <c r="C497" s="194" t="s">
        <v>553</v>
      </c>
      <c r="D497" s="195" t="s">
        <v>185</v>
      </c>
      <c r="E497" s="196">
        <v>8.6</v>
      </c>
      <c r="F497" s="196">
        <v>0</v>
      </c>
      <c r="G497" s="197">
        <f>E497*F497</f>
        <v>0</v>
      </c>
      <c r="O497" s="191">
        <v>2</v>
      </c>
      <c r="AA497" s="163">
        <v>1</v>
      </c>
      <c r="AB497" s="163">
        <v>7</v>
      </c>
      <c r="AC497" s="163">
        <v>7</v>
      </c>
      <c r="AZ497" s="163">
        <v>2</v>
      </c>
      <c r="BA497" s="163">
        <f>IF(AZ497=1,G497,0)</f>
        <v>0</v>
      </c>
      <c r="BB497" s="163">
        <f>IF(AZ497=2,G497,0)</f>
        <v>0</v>
      </c>
      <c r="BC497" s="163">
        <f>IF(AZ497=3,G497,0)</f>
        <v>0</v>
      </c>
      <c r="BD497" s="163">
        <f>IF(AZ497=4,G497,0)</f>
        <v>0</v>
      </c>
      <c r="BE497" s="163">
        <f>IF(AZ497=5,G497,0)</f>
        <v>0</v>
      </c>
      <c r="CA497" s="191">
        <v>1</v>
      </c>
      <c r="CB497" s="191">
        <v>7</v>
      </c>
      <c r="CZ497" s="163">
        <v>2.0999999999999999E-3</v>
      </c>
    </row>
    <row r="498" spans="1:104" x14ac:dyDescent="0.2">
      <c r="A498" s="198"/>
      <c r="B498" s="200"/>
      <c r="C498" s="201" t="s">
        <v>554</v>
      </c>
      <c r="D498" s="202"/>
      <c r="E498" s="203">
        <v>0</v>
      </c>
      <c r="F498" s="204"/>
      <c r="G498" s="205"/>
      <c r="M498" s="199" t="s">
        <v>554</v>
      </c>
      <c r="O498" s="191"/>
    </row>
    <row r="499" spans="1:104" x14ac:dyDescent="0.2">
      <c r="A499" s="198"/>
      <c r="B499" s="200"/>
      <c r="C499" s="201" t="s">
        <v>555</v>
      </c>
      <c r="D499" s="202"/>
      <c r="E499" s="203">
        <v>3.8</v>
      </c>
      <c r="F499" s="204"/>
      <c r="G499" s="205"/>
      <c r="M499" s="199" t="s">
        <v>555</v>
      </c>
      <c r="O499" s="191"/>
    </row>
    <row r="500" spans="1:104" x14ac:dyDescent="0.2">
      <c r="A500" s="198"/>
      <c r="B500" s="200"/>
      <c r="C500" s="201" t="s">
        <v>556</v>
      </c>
      <c r="D500" s="202"/>
      <c r="E500" s="203">
        <v>4.8</v>
      </c>
      <c r="F500" s="204"/>
      <c r="G500" s="205"/>
      <c r="M500" s="199" t="s">
        <v>556</v>
      </c>
      <c r="O500" s="191"/>
    </row>
    <row r="501" spans="1:104" x14ac:dyDescent="0.2">
      <c r="A501" s="192">
        <v>95</v>
      </c>
      <c r="B501" s="193" t="s">
        <v>557</v>
      </c>
      <c r="C501" s="194" t="s">
        <v>558</v>
      </c>
      <c r="D501" s="195" t="s">
        <v>185</v>
      </c>
      <c r="E501" s="196">
        <v>4.5999999999999996</v>
      </c>
      <c r="F501" s="196">
        <v>0</v>
      </c>
      <c r="G501" s="197">
        <f>E501*F501</f>
        <v>0</v>
      </c>
      <c r="O501" s="191">
        <v>2</v>
      </c>
      <c r="AA501" s="163">
        <v>1</v>
      </c>
      <c r="AB501" s="163">
        <v>7</v>
      </c>
      <c r="AC501" s="163">
        <v>7</v>
      </c>
      <c r="AZ501" s="163">
        <v>2</v>
      </c>
      <c r="BA501" s="163">
        <f>IF(AZ501=1,G501,0)</f>
        <v>0</v>
      </c>
      <c r="BB501" s="163">
        <f>IF(AZ501=2,G501,0)</f>
        <v>0</v>
      </c>
      <c r="BC501" s="163">
        <f>IF(AZ501=3,G501,0)</f>
        <v>0</v>
      </c>
      <c r="BD501" s="163">
        <f>IF(AZ501=4,G501,0)</f>
        <v>0</v>
      </c>
      <c r="BE501" s="163">
        <f>IF(AZ501=5,G501,0)</f>
        <v>0</v>
      </c>
      <c r="CA501" s="191">
        <v>1</v>
      </c>
      <c r="CB501" s="191">
        <v>7</v>
      </c>
      <c r="CZ501" s="163">
        <v>2.5200000000000001E-3</v>
      </c>
    </row>
    <row r="502" spans="1:104" x14ac:dyDescent="0.2">
      <c r="A502" s="198"/>
      <c r="B502" s="200"/>
      <c r="C502" s="201" t="s">
        <v>559</v>
      </c>
      <c r="D502" s="202"/>
      <c r="E502" s="203">
        <v>4.5999999999999996</v>
      </c>
      <c r="F502" s="204"/>
      <c r="G502" s="205"/>
      <c r="M502" s="199" t="s">
        <v>559</v>
      </c>
      <c r="O502" s="191"/>
    </row>
    <row r="503" spans="1:104" x14ac:dyDescent="0.2">
      <c r="A503" s="192">
        <v>96</v>
      </c>
      <c r="B503" s="193" t="s">
        <v>560</v>
      </c>
      <c r="C503" s="194" t="s">
        <v>561</v>
      </c>
      <c r="D503" s="195" t="s">
        <v>152</v>
      </c>
      <c r="E503" s="196">
        <v>2</v>
      </c>
      <c r="F503" s="196">
        <v>0</v>
      </c>
      <c r="G503" s="197">
        <f>E503*F503</f>
        <v>0</v>
      </c>
      <c r="O503" s="191">
        <v>2</v>
      </c>
      <c r="AA503" s="163">
        <v>1</v>
      </c>
      <c r="AB503" s="163">
        <v>7</v>
      </c>
      <c r="AC503" s="163">
        <v>7</v>
      </c>
      <c r="AZ503" s="163">
        <v>2</v>
      </c>
      <c r="BA503" s="163">
        <f>IF(AZ503=1,G503,0)</f>
        <v>0</v>
      </c>
      <c r="BB503" s="163">
        <f>IF(AZ503=2,G503,0)</f>
        <v>0</v>
      </c>
      <c r="BC503" s="163">
        <f>IF(AZ503=3,G503,0)</f>
        <v>0</v>
      </c>
      <c r="BD503" s="163">
        <f>IF(AZ503=4,G503,0)</f>
        <v>0</v>
      </c>
      <c r="BE503" s="163">
        <f>IF(AZ503=5,G503,0)</f>
        <v>0</v>
      </c>
      <c r="CA503" s="191">
        <v>1</v>
      </c>
      <c r="CB503" s="191">
        <v>7</v>
      </c>
      <c r="CZ503" s="163">
        <v>0</v>
      </c>
    </row>
    <row r="504" spans="1:104" x14ac:dyDescent="0.2">
      <c r="A504" s="198"/>
      <c r="B504" s="200"/>
      <c r="C504" s="201" t="s">
        <v>562</v>
      </c>
      <c r="D504" s="202"/>
      <c r="E504" s="203">
        <v>0</v>
      </c>
      <c r="F504" s="204"/>
      <c r="G504" s="205"/>
      <c r="M504" s="199" t="s">
        <v>562</v>
      </c>
      <c r="O504" s="191"/>
    </row>
    <row r="505" spans="1:104" x14ac:dyDescent="0.2">
      <c r="A505" s="198"/>
      <c r="B505" s="200"/>
      <c r="C505" s="201" t="s">
        <v>563</v>
      </c>
      <c r="D505" s="202"/>
      <c r="E505" s="203">
        <v>2</v>
      </c>
      <c r="F505" s="204"/>
      <c r="G505" s="205"/>
      <c r="M505" s="199" t="s">
        <v>563</v>
      </c>
      <c r="O505" s="191"/>
    </row>
    <row r="506" spans="1:104" x14ac:dyDescent="0.2">
      <c r="A506" s="192">
        <v>97</v>
      </c>
      <c r="B506" s="193" t="s">
        <v>564</v>
      </c>
      <c r="C506" s="194" t="s">
        <v>565</v>
      </c>
      <c r="D506" s="195" t="s">
        <v>152</v>
      </c>
      <c r="E506" s="196">
        <v>1</v>
      </c>
      <c r="F506" s="196">
        <v>0</v>
      </c>
      <c r="G506" s="197">
        <f>E506*F506</f>
        <v>0</v>
      </c>
      <c r="O506" s="191">
        <v>2</v>
      </c>
      <c r="AA506" s="163">
        <v>1</v>
      </c>
      <c r="AB506" s="163">
        <v>7</v>
      </c>
      <c r="AC506" s="163">
        <v>7</v>
      </c>
      <c r="AZ506" s="163">
        <v>2</v>
      </c>
      <c r="BA506" s="163">
        <f>IF(AZ506=1,G506,0)</f>
        <v>0</v>
      </c>
      <c r="BB506" s="163">
        <f>IF(AZ506=2,G506,0)</f>
        <v>0</v>
      </c>
      <c r="BC506" s="163">
        <f>IF(AZ506=3,G506,0)</f>
        <v>0</v>
      </c>
      <c r="BD506" s="163">
        <f>IF(AZ506=4,G506,0)</f>
        <v>0</v>
      </c>
      <c r="BE506" s="163">
        <f>IF(AZ506=5,G506,0)</f>
        <v>0</v>
      </c>
      <c r="CA506" s="191">
        <v>1</v>
      </c>
      <c r="CB506" s="191">
        <v>7</v>
      </c>
      <c r="CZ506" s="163">
        <v>0</v>
      </c>
    </row>
    <row r="507" spans="1:104" x14ac:dyDescent="0.2">
      <c r="A507" s="198"/>
      <c r="B507" s="200"/>
      <c r="C507" s="201" t="s">
        <v>566</v>
      </c>
      <c r="D507" s="202"/>
      <c r="E507" s="203">
        <v>0</v>
      </c>
      <c r="F507" s="204"/>
      <c r="G507" s="205"/>
      <c r="M507" s="199" t="s">
        <v>566</v>
      </c>
      <c r="O507" s="191"/>
    </row>
    <row r="508" spans="1:104" x14ac:dyDescent="0.2">
      <c r="A508" s="198"/>
      <c r="B508" s="200"/>
      <c r="C508" s="201" t="s">
        <v>424</v>
      </c>
      <c r="D508" s="202"/>
      <c r="E508" s="203">
        <v>1</v>
      </c>
      <c r="F508" s="204"/>
      <c r="G508" s="205"/>
      <c r="M508" s="199" t="s">
        <v>424</v>
      </c>
      <c r="O508" s="191"/>
    </row>
    <row r="509" spans="1:104" x14ac:dyDescent="0.2">
      <c r="A509" s="192">
        <v>98</v>
      </c>
      <c r="B509" s="193" t="s">
        <v>567</v>
      </c>
      <c r="C509" s="194" t="s">
        <v>568</v>
      </c>
      <c r="D509" s="195" t="s">
        <v>152</v>
      </c>
      <c r="E509" s="196">
        <v>1</v>
      </c>
      <c r="F509" s="196">
        <v>0</v>
      </c>
      <c r="G509" s="197">
        <f>E509*F509</f>
        <v>0</v>
      </c>
      <c r="O509" s="191">
        <v>2</v>
      </c>
      <c r="AA509" s="163">
        <v>1</v>
      </c>
      <c r="AB509" s="163">
        <v>7</v>
      </c>
      <c r="AC509" s="163">
        <v>7</v>
      </c>
      <c r="AZ509" s="163">
        <v>2</v>
      </c>
      <c r="BA509" s="163">
        <f>IF(AZ509=1,G509,0)</f>
        <v>0</v>
      </c>
      <c r="BB509" s="163">
        <f>IF(AZ509=2,G509,0)</f>
        <v>0</v>
      </c>
      <c r="BC509" s="163">
        <f>IF(AZ509=3,G509,0)</f>
        <v>0</v>
      </c>
      <c r="BD509" s="163">
        <f>IF(AZ509=4,G509,0)</f>
        <v>0</v>
      </c>
      <c r="BE509" s="163">
        <f>IF(AZ509=5,G509,0)</f>
        <v>0</v>
      </c>
      <c r="CA509" s="191">
        <v>1</v>
      </c>
      <c r="CB509" s="191">
        <v>7</v>
      </c>
      <c r="CZ509" s="163">
        <v>0</v>
      </c>
    </row>
    <row r="510" spans="1:104" x14ac:dyDescent="0.2">
      <c r="A510" s="198"/>
      <c r="B510" s="200"/>
      <c r="C510" s="201" t="s">
        <v>569</v>
      </c>
      <c r="D510" s="202"/>
      <c r="E510" s="203">
        <v>0</v>
      </c>
      <c r="F510" s="204"/>
      <c r="G510" s="205"/>
      <c r="M510" s="199" t="s">
        <v>569</v>
      </c>
      <c r="O510" s="191"/>
    </row>
    <row r="511" spans="1:104" x14ac:dyDescent="0.2">
      <c r="A511" s="198"/>
      <c r="B511" s="200"/>
      <c r="C511" s="201" t="s">
        <v>570</v>
      </c>
      <c r="D511" s="202"/>
      <c r="E511" s="203">
        <v>1</v>
      </c>
      <c r="F511" s="204"/>
      <c r="G511" s="205"/>
      <c r="M511" s="199" t="s">
        <v>570</v>
      </c>
      <c r="O511" s="191"/>
    </row>
    <row r="512" spans="1:104" x14ac:dyDescent="0.2">
      <c r="A512" s="192">
        <v>99</v>
      </c>
      <c r="B512" s="193" t="s">
        <v>571</v>
      </c>
      <c r="C512" s="194" t="s">
        <v>572</v>
      </c>
      <c r="D512" s="195" t="s">
        <v>152</v>
      </c>
      <c r="E512" s="196">
        <v>2</v>
      </c>
      <c r="F512" s="196">
        <v>0</v>
      </c>
      <c r="G512" s="197">
        <f>E512*F512</f>
        <v>0</v>
      </c>
      <c r="O512" s="191">
        <v>2</v>
      </c>
      <c r="AA512" s="163">
        <v>1</v>
      </c>
      <c r="AB512" s="163">
        <v>7</v>
      </c>
      <c r="AC512" s="163">
        <v>7</v>
      </c>
      <c r="AZ512" s="163">
        <v>2</v>
      </c>
      <c r="BA512" s="163">
        <f>IF(AZ512=1,G512,0)</f>
        <v>0</v>
      </c>
      <c r="BB512" s="163">
        <f>IF(AZ512=2,G512,0)</f>
        <v>0</v>
      </c>
      <c r="BC512" s="163">
        <f>IF(AZ512=3,G512,0)</f>
        <v>0</v>
      </c>
      <c r="BD512" s="163">
        <f>IF(AZ512=4,G512,0)</f>
        <v>0</v>
      </c>
      <c r="BE512" s="163">
        <f>IF(AZ512=5,G512,0)</f>
        <v>0</v>
      </c>
      <c r="CA512" s="191">
        <v>1</v>
      </c>
      <c r="CB512" s="191">
        <v>7</v>
      </c>
      <c r="CZ512" s="163">
        <v>0</v>
      </c>
    </row>
    <row r="513" spans="1:104" x14ac:dyDescent="0.2">
      <c r="A513" s="198"/>
      <c r="B513" s="200"/>
      <c r="C513" s="201" t="s">
        <v>573</v>
      </c>
      <c r="D513" s="202"/>
      <c r="E513" s="203">
        <v>0</v>
      </c>
      <c r="F513" s="204"/>
      <c r="G513" s="205"/>
      <c r="M513" s="199" t="s">
        <v>573</v>
      </c>
      <c r="O513" s="191"/>
    </row>
    <row r="514" spans="1:104" x14ac:dyDescent="0.2">
      <c r="A514" s="198"/>
      <c r="B514" s="200"/>
      <c r="C514" s="201" t="s">
        <v>574</v>
      </c>
      <c r="D514" s="202"/>
      <c r="E514" s="203">
        <v>2</v>
      </c>
      <c r="F514" s="204"/>
      <c r="G514" s="205"/>
      <c r="M514" s="199" t="s">
        <v>574</v>
      </c>
      <c r="O514" s="191"/>
    </row>
    <row r="515" spans="1:104" ht="22.5" x14ac:dyDescent="0.2">
      <c r="A515" s="192">
        <v>100</v>
      </c>
      <c r="B515" s="193" t="s">
        <v>575</v>
      </c>
      <c r="C515" s="194" t="s">
        <v>576</v>
      </c>
      <c r="D515" s="195" t="s">
        <v>152</v>
      </c>
      <c r="E515" s="196">
        <v>1</v>
      </c>
      <c r="F515" s="196">
        <v>0</v>
      </c>
      <c r="G515" s="197">
        <f>E515*F515</f>
        <v>0</v>
      </c>
      <c r="O515" s="191">
        <v>2</v>
      </c>
      <c r="AA515" s="163">
        <v>1</v>
      </c>
      <c r="AB515" s="163">
        <v>7</v>
      </c>
      <c r="AC515" s="163">
        <v>7</v>
      </c>
      <c r="AZ515" s="163">
        <v>2</v>
      </c>
      <c r="BA515" s="163">
        <f>IF(AZ515=1,G515,0)</f>
        <v>0</v>
      </c>
      <c r="BB515" s="163">
        <f>IF(AZ515=2,G515,0)</f>
        <v>0</v>
      </c>
      <c r="BC515" s="163">
        <f>IF(AZ515=3,G515,0)</f>
        <v>0</v>
      </c>
      <c r="BD515" s="163">
        <f>IF(AZ515=4,G515,0)</f>
        <v>0</v>
      </c>
      <c r="BE515" s="163">
        <f>IF(AZ515=5,G515,0)</f>
        <v>0</v>
      </c>
      <c r="CA515" s="191">
        <v>1</v>
      </c>
      <c r="CB515" s="191">
        <v>7</v>
      </c>
      <c r="CZ515" s="163">
        <v>7.2000000000000005E-4</v>
      </c>
    </row>
    <row r="516" spans="1:104" x14ac:dyDescent="0.2">
      <c r="A516" s="198"/>
      <c r="B516" s="200"/>
      <c r="C516" s="201" t="s">
        <v>577</v>
      </c>
      <c r="D516" s="202"/>
      <c r="E516" s="203">
        <v>1</v>
      </c>
      <c r="F516" s="204"/>
      <c r="G516" s="205"/>
      <c r="M516" s="199" t="s">
        <v>577</v>
      </c>
      <c r="O516" s="191"/>
    </row>
    <row r="517" spans="1:104" x14ac:dyDescent="0.2">
      <c r="A517" s="192">
        <v>101</v>
      </c>
      <c r="B517" s="193" t="s">
        <v>578</v>
      </c>
      <c r="C517" s="194" t="s">
        <v>579</v>
      </c>
      <c r="D517" s="195" t="s">
        <v>152</v>
      </c>
      <c r="E517" s="196">
        <v>1</v>
      </c>
      <c r="F517" s="196">
        <v>0</v>
      </c>
      <c r="G517" s="197">
        <f>E517*F517</f>
        <v>0</v>
      </c>
      <c r="O517" s="191">
        <v>2</v>
      </c>
      <c r="AA517" s="163">
        <v>1</v>
      </c>
      <c r="AB517" s="163">
        <v>7</v>
      </c>
      <c r="AC517" s="163">
        <v>7</v>
      </c>
      <c r="AZ517" s="163">
        <v>2</v>
      </c>
      <c r="BA517" s="163">
        <f>IF(AZ517=1,G517,0)</f>
        <v>0</v>
      </c>
      <c r="BB517" s="163">
        <f>IF(AZ517=2,G517,0)</f>
        <v>0</v>
      </c>
      <c r="BC517" s="163">
        <f>IF(AZ517=3,G517,0)</f>
        <v>0</v>
      </c>
      <c r="BD517" s="163">
        <f>IF(AZ517=4,G517,0)</f>
        <v>0</v>
      </c>
      <c r="BE517" s="163">
        <f>IF(AZ517=5,G517,0)</f>
        <v>0</v>
      </c>
      <c r="CA517" s="191">
        <v>1</v>
      </c>
      <c r="CB517" s="191">
        <v>7</v>
      </c>
      <c r="CZ517" s="163">
        <v>2.7E-4</v>
      </c>
    </row>
    <row r="518" spans="1:104" x14ac:dyDescent="0.2">
      <c r="A518" s="198"/>
      <c r="B518" s="200"/>
      <c r="C518" s="201" t="s">
        <v>580</v>
      </c>
      <c r="D518" s="202"/>
      <c r="E518" s="203">
        <v>0</v>
      </c>
      <c r="F518" s="204"/>
      <c r="G518" s="205"/>
      <c r="M518" s="199" t="s">
        <v>580</v>
      </c>
      <c r="O518" s="191"/>
    </row>
    <row r="519" spans="1:104" x14ac:dyDescent="0.2">
      <c r="A519" s="198"/>
      <c r="B519" s="200"/>
      <c r="C519" s="201" t="s">
        <v>581</v>
      </c>
      <c r="D519" s="202"/>
      <c r="E519" s="203">
        <v>1</v>
      </c>
      <c r="F519" s="204"/>
      <c r="G519" s="205"/>
      <c r="M519" s="199" t="s">
        <v>581</v>
      </c>
      <c r="O519" s="191"/>
    </row>
    <row r="520" spans="1:104" ht="22.5" x14ac:dyDescent="0.2">
      <c r="A520" s="192">
        <v>102</v>
      </c>
      <c r="B520" s="193" t="s">
        <v>582</v>
      </c>
      <c r="C520" s="194" t="s">
        <v>583</v>
      </c>
      <c r="D520" s="195" t="s">
        <v>152</v>
      </c>
      <c r="E520" s="196">
        <v>1</v>
      </c>
      <c r="F520" s="196">
        <v>0</v>
      </c>
      <c r="G520" s="197">
        <f>E520*F520</f>
        <v>0</v>
      </c>
      <c r="O520" s="191">
        <v>2</v>
      </c>
      <c r="AA520" s="163">
        <v>1</v>
      </c>
      <c r="AB520" s="163">
        <v>7</v>
      </c>
      <c r="AC520" s="163">
        <v>7</v>
      </c>
      <c r="AZ520" s="163">
        <v>2</v>
      </c>
      <c r="BA520" s="163">
        <f>IF(AZ520=1,G520,0)</f>
        <v>0</v>
      </c>
      <c r="BB520" s="163">
        <f>IF(AZ520=2,G520,0)</f>
        <v>0</v>
      </c>
      <c r="BC520" s="163">
        <f>IF(AZ520=3,G520,0)</f>
        <v>0</v>
      </c>
      <c r="BD520" s="163">
        <f>IF(AZ520=4,G520,0)</f>
        <v>0</v>
      </c>
      <c r="BE520" s="163">
        <f>IF(AZ520=5,G520,0)</f>
        <v>0</v>
      </c>
      <c r="CA520" s="191">
        <v>1</v>
      </c>
      <c r="CB520" s="191">
        <v>7</v>
      </c>
      <c r="CZ520" s="163">
        <v>4.8999999999999998E-4</v>
      </c>
    </row>
    <row r="521" spans="1:104" x14ac:dyDescent="0.2">
      <c r="A521" s="198"/>
      <c r="B521" s="200"/>
      <c r="C521" s="201" t="s">
        <v>584</v>
      </c>
      <c r="D521" s="202"/>
      <c r="E521" s="203">
        <v>0</v>
      </c>
      <c r="F521" s="204"/>
      <c r="G521" s="205"/>
      <c r="M521" s="199" t="s">
        <v>584</v>
      </c>
      <c r="O521" s="191"/>
    </row>
    <row r="522" spans="1:104" x14ac:dyDescent="0.2">
      <c r="A522" s="198"/>
      <c r="B522" s="200"/>
      <c r="C522" s="201" t="s">
        <v>585</v>
      </c>
      <c r="D522" s="202"/>
      <c r="E522" s="203">
        <v>1</v>
      </c>
      <c r="F522" s="204"/>
      <c r="G522" s="205"/>
      <c r="M522" s="199" t="s">
        <v>585</v>
      </c>
      <c r="O522" s="191"/>
    </row>
    <row r="523" spans="1:104" x14ac:dyDescent="0.2">
      <c r="A523" s="192">
        <v>103</v>
      </c>
      <c r="B523" s="193" t="s">
        <v>586</v>
      </c>
      <c r="C523" s="194" t="s">
        <v>587</v>
      </c>
      <c r="D523" s="195" t="s">
        <v>185</v>
      </c>
      <c r="E523" s="196">
        <v>44.5</v>
      </c>
      <c r="F523" s="196">
        <v>0</v>
      </c>
      <c r="G523" s="197">
        <f>E523*F523</f>
        <v>0</v>
      </c>
      <c r="O523" s="191">
        <v>2</v>
      </c>
      <c r="AA523" s="163">
        <v>1</v>
      </c>
      <c r="AB523" s="163">
        <v>7</v>
      </c>
      <c r="AC523" s="163">
        <v>7</v>
      </c>
      <c r="AZ523" s="163">
        <v>2</v>
      </c>
      <c r="BA523" s="163">
        <f>IF(AZ523=1,G523,0)</f>
        <v>0</v>
      </c>
      <c r="BB523" s="163">
        <f>IF(AZ523=2,G523,0)</f>
        <v>0</v>
      </c>
      <c r="BC523" s="163">
        <f>IF(AZ523=3,G523,0)</f>
        <v>0</v>
      </c>
      <c r="BD523" s="163">
        <f>IF(AZ523=4,G523,0)</f>
        <v>0</v>
      </c>
      <c r="BE523" s="163">
        <f>IF(AZ523=5,G523,0)</f>
        <v>0</v>
      </c>
      <c r="CA523" s="191">
        <v>1</v>
      </c>
      <c r="CB523" s="191">
        <v>7</v>
      </c>
      <c r="CZ523" s="163">
        <v>0</v>
      </c>
    </row>
    <row r="524" spans="1:104" x14ac:dyDescent="0.2">
      <c r="A524" s="198"/>
      <c r="B524" s="200"/>
      <c r="C524" s="201" t="s">
        <v>588</v>
      </c>
      <c r="D524" s="202"/>
      <c r="E524" s="203">
        <v>0</v>
      </c>
      <c r="F524" s="204"/>
      <c r="G524" s="205"/>
      <c r="M524" s="199" t="s">
        <v>588</v>
      </c>
      <c r="O524" s="191"/>
    </row>
    <row r="525" spans="1:104" x14ac:dyDescent="0.2">
      <c r="A525" s="198"/>
      <c r="B525" s="200"/>
      <c r="C525" s="201" t="s">
        <v>529</v>
      </c>
      <c r="D525" s="202"/>
      <c r="E525" s="203">
        <v>0</v>
      </c>
      <c r="F525" s="204"/>
      <c r="G525" s="205"/>
      <c r="M525" s="199" t="s">
        <v>529</v>
      </c>
      <c r="O525" s="191"/>
    </row>
    <row r="526" spans="1:104" x14ac:dyDescent="0.2">
      <c r="A526" s="198"/>
      <c r="B526" s="200"/>
      <c r="C526" s="201" t="s">
        <v>530</v>
      </c>
      <c r="D526" s="202"/>
      <c r="E526" s="203">
        <v>1.2</v>
      </c>
      <c r="F526" s="204"/>
      <c r="G526" s="205"/>
      <c r="M526" s="199" t="s">
        <v>530</v>
      </c>
      <c r="O526" s="191"/>
    </row>
    <row r="527" spans="1:104" x14ac:dyDescent="0.2">
      <c r="A527" s="198"/>
      <c r="B527" s="200"/>
      <c r="C527" s="201" t="s">
        <v>533</v>
      </c>
      <c r="D527" s="202"/>
      <c r="E527" s="203">
        <v>0</v>
      </c>
      <c r="F527" s="204"/>
      <c r="G527" s="205"/>
      <c r="M527" s="199" t="s">
        <v>533</v>
      </c>
      <c r="O527" s="191"/>
    </row>
    <row r="528" spans="1:104" x14ac:dyDescent="0.2">
      <c r="A528" s="198"/>
      <c r="B528" s="200"/>
      <c r="C528" s="201" t="s">
        <v>534</v>
      </c>
      <c r="D528" s="202"/>
      <c r="E528" s="203">
        <v>0.8</v>
      </c>
      <c r="F528" s="204"/>
      <c r="G528" s="205"/>
      <c r="M528" s="199" t="s">
        <v>534</v>
      </c>
      <c r="O528" s="191"/>
    </row>
    <row r="529" spans="1:104" x14ac:dyDescent="0.2">
      <c r="A529" s="198"/>
      <c r="B529" s="200"/>
      <c r="C529" s="201" t="s">
        <v>535</v>
      </c>
      <c r="D529" s="202"/>
      <c r="E529" s="203">
        <v>3</v>
      </c>
      <c r="F529" s="204"/>
      <c r="G529" s="205"/>
      <c r="M529" s="199" t="s">
        <v>535</v>
      </c>
      <c r="O529" s="191"/>
    </row>
    <row r="530" spans="1:104" x14ac:dyDescent="0.2">
      <c r="A530" s="198"/>
      <c r="B530" s="200"/>
      <c r="C530" s="201" t="s">
        <v>538</v>
      </c>
      <c r="D530" s="202"/>
      <c r="E530" s="203">
        <v>0</v>
      </c>
      <c r="F530" s="204"/>
      <c r="G530" s="205"/>
      <c r="M530" s="199" t="s">
        <v>538</v>
      </c>
      <c r="O530" s="191"/>
    </row>
    <row r="531" spans="1:104" x14ac:dyDescent="0.2">
      <c r="A531" s="198"/>
      <c r="B531" s="200"/>
      <c r="C531" s="201" t="s">
        <v>539</v>
      </c>
      <c r="D531" s="202"/>
      <c r="E531" s="203">
        <v>3.7</v>
      </c>
      <c r="F531" s="204"/>
      <c r="G531" s="205"/>
      <c r="M531" s="199" t="s">
        <v>539</v>
      </c>
      <c r="O531" s="191"/>
    </row>
    <row r="532" spans="1:104" x14ac:dyDescent="0.2">
      <c r="A532" s="198"/>
      <c r="B532" s="200"/>
      <c r="C532" s="201" t="s">
        <v>542</v>
      </c>
      <c r="D532" s="202"/>
      <c r="E532" s="203">
        <v>0</v>
      </c>
      <c r="F532" s="204"/>
      <c r="G532" s="205"/>
      <c r="M532" s="199" t="s">
        <v>542</v>
      </c>
      <c r="O532" s="191"/>
    </row>
    <row r="533" spans="1:104" x14ac:dyDescent="0.2">
      <c r="A533" s="198"/>
      <c r="B533" s="200"/>
      <c r="C533" s="201" t="s">
        <v>543</v>
      </c>
      <c r="D533" s="202"/>
      <c r="E533" s="203">
        <v>6.6</v>
      </c>
      <c r="F533" s="204"/>
      <c r="G533" s="205"/>
      <c r="M533" s="199" t="s">
        <v>543</v>
      </c>
      <c r="O533" s="191"/>
    </row>
    <row r="534" spans="1:104" x14ac:dyDescent="0.2">
      <c r="A534" s="198"/>
      <c r="B534" s="200"/>
      <c r="C534" s="201" t="s">
        <v>546</v>
      </c>
      <c r="D534" s="202"/>
      <c r="E534" s="203">
        <v>0</v>
      </c>
      <c r="F534" s="204"/>
      <c r="G534" s="205"/>
      <c r="M534" s="199" t="s">
        <v>546</v>
      </c>
      <c r="O534" s="191"/>
    </row>
    <row r="535" spans="1:104" x14ac:dyDescent="0.2">
      <c r="A535" s="198"/>
      <c r="B535" s="200"/>
      <c r="C535" s="201" t="s">
        <v>547</v>
      </c>
      <c r="D535" s="202"/>
      <c r="E535" s="203">
        <v>6</v>
      </c>
      <c r="F535" s="204"/>
      <c r="G535" s="205"/>
      <c r="M535" s="199" t="s">
        <v>547</v>
      </c>
      <c r="O535" s="191"/>
    </row>
    <row r="536" spans="1:104" x14ac:dyDescent="0.2">
      <c r="A536" s="198"/>
      <c r="B536" s="200"/>
      <c r="C536" s="201" t="s">
        <v>550</v>
      </c>
      <c r="D536" s="202"/>
      <c r="E536" s="203">
        <v>0</v>
      </c>
      <c r="F536" s="204"/>
      <c r="G536" s="205"/>
      <c r="M536" s="199" t="s">
        <v>550</v>
      </c>
      <c r="O536" s="191"/>
    </row>
    <row r="537" spans="1:104" ht="22.5" x14ac:dyDescent="0.2">
      <c r="A537" s="198"/>
      <c r="B537" s="200"/>
      <c r="C537" s="201" t="s">
        <v>551</v>
      </c>
      <c r="D537" s="202"/>
      <c r="E537" s="203">
        <v>10</v>
      </c>
      <c r="F537" s="204"/>
      <c r="G537" s="205"/>
      <c r="M537" s="199" t="s">
        <v>551</v>
      </c>
      <c r="O537" s="191"/>
    </row>
    <row r="538" spans="1:104" x14ac:dyDescent="0.2">
      <c r="A538" s="198"/>
      <c r="B538" s="200"/>
      <c r="C538" s="201" t="s">
        <v>554</v>
      </c>
      <c r="D538" s="202"/>
      <c r="E538" s="203">
        <v>0</v>
      </c>
      <c r="F538" s="204"/>
      <c r="G538" s="205"/>
      <c r="M538" s="199" t="s">
        <v>554</v>
      </c>
      <c r="O538" s="191"/>
    </row>
    <row r="539" spans="1:104" x14ac:dyDescent="0.2">
      <c r="A539" s="198"/>
      <c r="B539" s="200"/>
      <c r="C539" s="201" t="s">
        <v>555</v>
      </c>
      <c r="D539" s="202"/>
      <c r="E539" s="203">
        <v>3.8</v>
      </c>
      <c r="F539" s="204"/>
      <c r="G539" s="205"/>
      <c r="M539" s="199" t="s">
        <v>555</v>
      </c>
      <c r="O539" s="191"/>
    </row>
    <row r="540" spans="1:104" x14ac:dyDescent="0.2">
      <c r="A540" s="198"/>
      <c r="B540" s="200"/>
      <c r="C540" s="201" t="s">
        <v>556</v>
      </c>
      <c r="D540" s="202"/>
      <c r="E540" s="203">
        <v>4.8</v>
      </c>
      <c r="F540" s="204"/>
      <c r="G540" s="205"/>
      <c r="M540" s="199" t="s">
        <v>556</v>
      </c>
      <c r="O540" s="191"/>
    </row>
    <row r="541" spans="1:104" x14ac:dyDescent="0.2">
      <c r="A541" s="198"/>
      <c r="B541" s="200"/>
      <c r="C541" s="201" t="s">
        <v>559</v>
      </c>
      <c r="D541" s="202"/>
      <c r="E541" s="203">
        <v>4.5999999999999996</v>
      </c>
      <c r="F541" s="204"/>
      <c r="G541" s="205"/>
      <c r="M541" s="199" t="s">
        <v>559</v>
      </c>
      <c r="O541" s="191"/>
    </row>
    <row r="542" spans="1:104" x14ac:dyDescent="0.2">
      <c r="A542" s="192">
        <v>104</v>
      </c>
      <c r="B542" s="193" t="s">
        <v>589</v>
      </c>
      <c r="C542" s="194" t="s">
        <v>590</v>
      </c>
      <c r="D542" s="195" t="s">
        <v>75</v>
      </c>
      <c r="E542" s="196">
        <v>1</v>
      </c>
      <c r="F542" s="196">
        <v>0</v>
      </c>
      <c r="G542" s="197">
        <f>E542*F542</f>
        <v>0</v>
      </c>
      <c r="O542" s="191">
        <v>2</v>
      </c>
      <c r="AA542" s="163">
        <v>12</v>
      </c>
      <c r="AB542" s="163">
        <v>0</v>
      </c>
      <c r="AC542" s="163">
        <v>164</v>
      </c>
      <c r="AZ542" s="163">
        <v>2</v>
      </c>
      <c r="BA542" s="163">
        <f>IF(AZ542=1,G542,0)</f>
        <v>0</v>
      </c>
      <c r="BB542" s="163">
        <f>IF(AZ542=2,G542,0)</f>
        <v>0</v>
      </c>
      <c r="BC542" s="163">
        <f>IF(AZ542=3,G542,0)</f>
        <v>0</v>
      </c>
      <c r="BD542" s="163">
        <f>IF(AZ542=4,G542,0)</f>
        <v>0</v>
      </c>
      <c r="BE542" s="163">
        <f>IF(AZ542=5,G542,0)</f>
        <v>0</v>
      </c>
      <c r="CA542" s="191">
        <v>12</v>
      </c>
      <c r="CB542" s="191">
        <v>0</v>
      </c>
      <c r="CZ542" s="163">
        <v>0</v>
      </c>
    </row>
    <row r="543" spans="1:104" x14ac:dyDescent="0.2">
      <c r="A543" s="192">
        <v>105</v>
      </c>
      <c r="B543" s="193" t="s">
        <v>591</v>
      </c>
      <c r="C543" s="194" t="s">
        <v>592</v>
      </c>
      <c r="D543" s="195" t="s">
        <v>152</v>
      </c>
      <c r="E543" s="196">
        <v>1</v>
      </c>
      <c r="F543" s="196">
        <v>0</v>
      </c>
      <c r="G543" s="197">
        <f>E543*F543</f>
        <v>0</v>
      </c>
      <c r="O543" s="191">
        <v>2</v>
      </c>
      <c r="AA543" s="163">
        <v>3</v>
      </c>
      <c r="AB543" s="163">
        <v>0</v>
      </c>
      <c r="AC543" s="163" t="s">
        <v>591</v>
      </c>
      <c r="AZ543" s="163">
        <v>2</v>
      </c>
      <c r="BA543" s="163">
        <f>IF(AZ543=1,G543,0)</f>
        <v>0</v>
      </c>
      <c r="BB543" s="163">
        <f>IF(AZ543=2,G543,0)</f>
        <v>0</v>
      </c>
      <c r="BC543" s="163">
        <f>IF(AZ543=3,G543,0)</f>
        <v>0</v>
      </c>
      <c r="BD543" s="163">
        <f>IF(AZ543=4,G543,0)</f>
        <v>0</v>
      </c>
      <c r="BE543" s="163">
        <f>IF(AZ543=5,G543,0)</f>
        <v>0</v>
      </c>
      <c r="CA543" s="191">
        <v>3</v>
      </c>
      <c r="CB543" s="191">
        <v>0</v>
      </c>
      <c r="CZ543" s="163">
        <v>1.23E-3</v>
      </c>
    </row>
    <row r="544" spans="1:104" x14ac:dyDescent="0.2">
      <c r="A544" s="192">
        <v>106</v>
      </c>
      <c r="B544" s="193" t="s">
        <v>593</v>
      </c>
      <c r="C544" s="194" t="s">
        <v>594</v>
      </c>
      <c r="D544" s="195" t="s">
        <v>152</v>
      </c>
      <c r="E544" s="196">
        <v>1</v>
      </c>
      <c r="F544" s="196">
        <v>0</v>
      </c>
      <c r="G544" s="197">
        <f>E544*F544</f>
        <v>0</v>
      </c>
      <c r="O544" s="191">
        <v>2</v>
      </c>
      <c r="AA544" s="163">
        <v>3</v>
      </c>
      <c r="AB544" s="163">
        <v>0</v>
      </c>
      <c r="AC544" s="163" t="s">
        <v>593</v>
      </c>
      <c r="AZ544" s="163">
        <v>2</v>
      </c>
      <c r="BA544" s="163">
        <f>IF(AZ544=1,G544,0)</f>
        <v>0</v>
      </c>
      <c r="BB544" s="163">
        <f>IF(AZ544=2,G544,0)</f>
        <v>0</v>
      </c>
      <c r="BC544" s="163">
        <f>IF(AZ544=3,G544,0)</f>
        <v>0</v>
      </c>
      <c r="BD544" s="163">
        <f>IF(AZ544=4,G544,0)</f>
        <v>0</v>
      </c>
      <c r="BE544" s="163">
        <f>IF(AZ544=5,G544,0)</f>
        <v>0</v>
      </c>
      <c r="CA544" s="191">
        <v>3</v>
      </c>
      <c r="CB544" s="191">
        <v>0</v>
      </c>
      <c r="CZ544" s="163">
        <v>7.2999999999999996E-4</v>
      </c>
    </row>
    <row r="545" spans="1:104" x14ac:dyDescent="0.2">
      <c r="A545" s="192">
        <v>107</v>
      </c>
      <c r="B545" s="193" t="s">
        <v>595</v>
      </c>
      <c r="C545" s="194" t="s">
        <v>596</v>
      </c>
      <c r="D545" s="195" t="s">
        <v>134</v>
      </c>
      <c r="E545" s="196">
        <v>0.138436</v>
      </c>
      <c r="F545" s="196">
        <v>0</v>
      </c>
      <c r="G545" s="197">
        <f>E545*F545</f>
        <v>0</v>
      </c>
      <c r="O545" s="191">
        <v>2</v>
      </c>
      <c r="AA545" s="163">
        <v>7</v>
      </c>
      <c r="AB545" s="163">
        <v>1001</v>
      </c>
      <c r="AC545" s="163">
        <v>5</v>
      </c>
      <c r="AZ545" s="163">
        <v>2</v>
      </c>
      <c r="BA545" s="163">
        <f>IF(AZ545=1,G545,0)</f>
        <v>0</v>
      </c>
      <c r="BB545" s="163">
        <f>IF(AZ545=2,G545,0)</f>
        <v>0</v>
      </c>
      <c r="BC545" s="163">
        <f>IF(AZ545=3,G545,0)</f>
        <v>0</v>
      </c>
      <c r="BD545" s="163">
        <f>IF(AZ545=4,G545,0)</f>
        <v>0</v>
      </c>
      <c r="BE545" s="163">
        <f>IF(AZ545=5,G545,0)</f>
        <v>0</v>
      </c>
      <c r="CA545" s="191">
        <v>7</v>
      </c>
      <c r="CB545" s="191">
        <v>1001</v>
      </c>
      <c r="CZ545" s="163">
        <v>0</v>
      </c>
    </row>
    <row r="546" spans="1:104" x14ac:dyDescent="0.2">
      <c r="A546" s="206"/>
      <c r="B546" s="207" t="s">
        <v>76</v>
      </c>
      <c r="C546" s="208" t="str">
        <f>CONCATENATE(B476," ",C476)</f>
        <v>721 Vnitřní kanalizace</v>
      </c>
      <c r="D546" s="209"/>
      <c r="E546" s="210"/>
      <c r="F546" s="211"/>
      <c r="G546" s="212">
        <f>SUM(G476:G545)</f>
        <v>0</v>
      </c>
      <c r="O546" s="191">
        <v>4</v>
      </c>
      <c r="BA546" s="213">
        <f>SUM(BA476:BA545)</f>
        <v>0</v>
      </c>
      <c r="BB546" s="213">
        <f>SUM(BB476:BB545)</f>
        <v>0</v>
      </c>
      <c r="BC546" s="213">
        <f>SUM(BC476:BC545)</f>
        <v>0</v>
      </c>
      <c r="BD546" s="213">
        <f>SUM(BD476:BD545)</f>
        <v>0</v>
      </c>
      <c r="BE546" s="213">
        <f>SUM(BE476:BE545)</f>
        <v>0</v>
      </c>
    </row>
    <row r="547" spans="1:104" x14ac:dyDescent="0.2">
      <c r="A547" s="184" t="s">
        <v>72</v>
      </c>
      <c r="B547" s="185" t="s">
        <v>597</v>
      </c>
      <c r="C547" s="186" t="s">
        <v>598</v>
      </c>
      <c r="D547" s="187"/>
      <c r="E547" s="188"/>
      <c r="F547" s="188"/>
      <c r="G547" s="189"/>
      <c r="H547" s="190"/>
      <c r="I547" s="190"/>
      <c r="O547" s="191">
        <v>1</v>
      </c>
    </row>
    <row r="548" spans="1:104" x14ac:dyDescent="0.2">
      <c r="A548" s="192">
        <v>108</v>
      </c>
      <c r="B548" s="193" t="s">
        <v>599</v>
      </c>
      <c r="C548" s="194" t="s">
        <v>600</v>
      </c>
      <c r="D548" s="195" t="s">
        <v>185</v>
      </c>
      <c r="E548" s="196">
        <v>40</v>
      </c>
      <c r="F548" s="196">
        <v>0</v>
      </c>
      <c r="G548" s="197">
        <f>E548*F548</f>
        <v>0</v>
      </c>
      <c r="O548" s="191">
        <v>2</v>
      </c>
      <c r="AA548" s="163">
        <v>1</v>
      </c>
      <c r="AB548" s="163">
        <v>7</v>
      </c>
      <c r="AC548" s="163">
        <v>7</v>
      </c>
      <c r="AZ548" s="163">
        <v>2</v>
      </c>
      <c r="BA548" s="163">
        <f>IF(AZ548=1,G548,0)</f>
        <v>0</v>
      </c>
      <c r="BB548" s="163">
        <f>IF(AZ548=2,G548,0)</f>
        <v>0</v>
      </c>
      <c r="BC548" s="163">
        <f>IF(AZ548=3,G548,0)</f>
        <v>0</v>
      </c>
      <c r="BD548" s="163">
        <f>IF(AZ548=4,G548,0)</f>
        <v>0</v>
      </c>
      <c r="BE548" s="163">
        <f>IF(AZ548=5,G548,0)</f>
        <v>0</v>
      </c>
      <c r="CA548" s="191">
        <v>1</v>
      </c>
      <c r="CB548" s="191">
        <v>7</v>
      </c>
      <c r="CZ548" s="163">
        <v>8.0000000000000004E-4</v>
      </c>
    </row>
    <row r="549" spans="1:104" x14ac:dyDescent="0.2">
      <c r="A549" s="198"/>
      <c r="B549" s="200"/>
      <c r="C549" s="201" t="s">
        <v>601</v>
      </c>
      <c r="D549" s="202"/>
      <c r="E549" s="203">
        <v>40</v>
      </c>
      <c r="F549" s="204"/>
      <c r="G549" s="205"/>
      <c r="M549" s="199" t="s">
        <v>601</v>
      </c>
      <c r="O549" s="191"/>
    </row>
    <row r="550" spans="1:104" x14ac:dyDescent="0.2">
      <c r="A550" s="192">
        <v>109</v>
      </c>
      <c r="B550" s="193" t="s">
        <v>602</v>
      </c>
      <c r="C550" s="194" t="s">
        <v>603</v>
      </c>
      <c r="D550" s="195" t="s">
        <v>185</v>
      </c>
      <c r="E550" s="196">
        <v>17.3</v>
      </c>
      <c r="F550" s="196">
        <v>0</v>
      </c>
      <c r="G550" s="197">
        <f>E550*F550</f>
        <v>0</v>
      </c>
      <c r="O550" s="191">
        <v>2</v>
      </c>
      <c r="AA550" s="163">
        <v>1</v>
      </c>
      <c r="AB550" s="163">
        <v>7</v>
      </c>
      <c r="AC550" s="163">
        <v>7</v>
      </c>
      <c r="AZ550" s="163">
        <v>2</v>
      </c>
      <c r="BA550" s="163">
        <f>IF(AZ550=1,G550,0)</f>
        <v>0</v>
      </c>
      <c r="BB550" s="163">
        <f>IF(AZ550=2,G550,0)</f>
        <v>0</v>
      </c>
      <c r="BC550" s="163">
        <f>IF(AZ550=3,G550,0)</f>
        <v>0</v>
      </c>
      <c r="BD550" s="163">
        <f>IF(AZ550=4,G550,0)</f>
        <v>0</v>
      </c>
      <c r="BE550" s="163">
        <f>IF(AZ550=5,G550,0)</f>
        <v>0</v>
      </c>
      <c r="CA550" s="191">
        <v>1</v>
      </c>
      <c r="CB550" s="191">
        <v>7</v>
      </c>
      <c r="CZ550" s="163">
        <v>3.9899999999999996E-3</v>
      </c>
    </row>
    <row r="551" spans="1:104" x14ac:dyDescent="0.2">
      <c r="A551" s="198"/>
      <c r="B551" s="200"/>
      <c r="C551" s="201" t="s">
        <v>604</v>
      </c>
      <c r="D551" s="202"/>
      <c r="E551" s="203">
        <v>0</v>
      </c>
      <c r="F551" s="204"/>
      <c r="G551" s="205"/>
      <c r="M551" s="199" t="s">
        <v>604</v>
      </c>
      <c r="O551" s="191"/>
    </row>
    <row r="552" spans="1:104" x14ac:dyDescent="0.2">
      <c r="A552" s="198"/>
      <c r="B552" s="200"/>
      <c r="C552" s="201" t="s">
        <v>605</v>
      </c>
      <c r="D552" s="202"/>
      <c r="E552" s="203">
        <v>17.3</v>
      </c>
      <c r="F552" s="204"/>
      <c r="G552" s="205"/>
      <c r="M552" s="199" t="s">
        <v>605</v>
      </c>
      <c r="O552" s="191"/>
    </row>
    <row r="553" spans="1:104" x14ac:dyDescent="0.2">
      <c r="A553" s="192">
        <v>110</v>
      </c>
      <c r="B553" s="193" t="s">
        <v>606</v>
      </c>
      <c r="C553" s="194" t="s">
        <v>607</v>
      </c>
      <c r="D553" s="195" t="s">
        <v>185</v>
      </c>
      <c r="E553" s="196">
        <v>15.6</v>
      </c>
      <c r="F553" s="196">
        <v>0</v>
      </c>
      <c r="G553" s="197">
        <f>E553*F553</f>
        <v>0</v>
      </c>
      <c r="O553" s="191">
        <v>2</v>
      </c>
      <c r="AA553" s="163">
        <v>1</v>
      </c>
      <c r="AB553" s="163">
        <v>7</v>
      </c>
      <c r="AC553" s="163">
        <v>7</v>
      </c>
      <c r="AZ553" s="163">
        <v>2</v>
      </c>
      <c r="BA553" s="163">
        <f>IF(AZ553=1,G553,0)</f>
        <v>0</v>
      </c>
      <c r="BB553" s="163">
        <f>IF(AZ553=2,G553,0)</f>
        <v>0</v>
      </c>
      <c r="BC553" s="163">
        <f>IF(AZ553=3,G553,0)</f>
        <v>0</v>
      </c>
      <c r="BD553" s="163">
        <f>IF(AZ553=4,G553,0)</f>
        <v>0</v>
      </c>
      <c r="BE553" s="163">
        <f>IF(AZ553=5,G553,0)</f>
        <v>0</v>
      </c>
      <c r="CA553" s="191">
        <v>1</v>
      </c>
      <c r="CB553" s="191">
        <v>7</v>
      </c>
      <c r="CZ553" s="163">
        <v>5.1799999999999997E-3</v>
      </c>
    </row>
    <row r="554" spans="1:104" x14ac:dyDescent="0.2">
      <c r="A554" s="198"/>
      <c r="B554" s="200"/>
      <c r="C554" s="201" t="s">
        <v>608</v>
      </c>
      <c r="D554" s="202"/>
      <c r="E554" s="203">
        <v>0</v>
      </c>
      <c r="F554" s="204"/>
      <c r="G554" s="205"/>
      <c r="M554" s="199" t="s">
        <v>608</v>
      </c>
      <c r="O554" s="191"/>
    </row>
    <row r="555" spans="1:104" x14ac:dyDescent="0.2">
      <c r="A555" s="198"/>
      <c r="B555" s="200"/>
      <c r="C555" s="201" t="s">
        <v>609</v>
      </c>
      <c r="D555" s="202"/>
      <c r="E555" s="203">
        <v>0</v>
      </c>
      <c r="F555" s="204"/>
      <c r="G555" s="205"/>
      <c r="M555" s="199" t="s">
        <v>609</v>
      </c>
      <c r="O555" s="191"/>
    </row>
    <row r="556" spans="1:104" x14ac:dyDescent="0.2">
      <c r="A556" s="198"/>
      <c r="B556" s="200"/>
      <c r="C556" s="201" t="s">
        <v>610</v>
      </c>
      <c r="D556" s="202"/>
      <c r="E556" s="203">
        <v>3</v>
      </c>
      <c r="F556" s="204"/>
      <c r="G556" s="205"/>
      <c r="M556" s="199" t="s">
        <v>610</v>
      </c>
      <c r="O556" s="191"/>
    </row>
    <row r="557" spans="1:104" x14ac:dyDescent="0.2">
      <c r="A557" s="198"/>
      <c r="B557" s="200"/>
      <c r="C557" s="201" t="s">
        <v>611</v>
      </c>
      <c r="D557" s="202"/>
      <c r="E557" s="203">
        <v>6</v>
      </c>
      <c r="F557" s="204"/>
      <c r="G557" s="205"/>
      <c r="M557" s="199" t="s">
        <v>611</v>
      </c>
      <c r="O557" s="191"/>
    </row>
    <row r="558" spans="1:104" x14ac:dyDescent="0.2">
      <c r="A558" s="198"/>
      <c r="B558" s="200"/>
      <c r="C558" s="201" t="s">
        <v>612</v>
      </c>
      <c r="D558" s="202"/>
      <c r="E558" s="203">
        <v>6.6</v>
      </c>
      <c r="F558" s="204"/>
      <c r="G558" s="205"/>
      <c r="M558" s="199" t="s">
        <v>612</v>
      </c>
      <c r="O558" s="191"/>
    </row>
    <row r="559" spans="1:104" ht="22.5" x14ac:dyDescent="0.2">
      <c r="A559" s="192">
        <v>111</v>
      </c>
      <c r="B559" s="193" t="s">
        <v>613</v>
      </c>
      <c r="C559" s="194" t="s">
        <v>614</v>
      </c>
      <c r="D559" s="195" t="s">
        <v>185</v>
      </c>
      <c r="E559" s="196">
        <v>17.3</v>
      </c>
      <c r="F559" s="196">
        <v>0</v>
      </c>
      <c r="G559" s="197">
        <f>E559*F559</f>
        <v>0</v>
      </c>
      <c r="O559" s="191">
        <v>2</v>
      </c>
      <c r="AA559" s="163">
        <v>1</v>
      </c>
      <c r="AB559" s="163">
        <v>7</v>
      </c>
      <c r="AC559" s="163">
        <v>7</v>
      </c>
      <c r="AZ559" s="163">
        <v>2</v>
      </c>
      <c r="BA559" s="163">
        <f>IF(AZ559=1,G559,0)</f>
        <v>0</v>
      </c>
      <c r="BB559" s="163">
        <f>IF(AZ559=2,G559,0)</f>
        <v>0</v>
      </c>
      <c r="BC559" s="163">
        <f>IF(AZ559=3,G559,0)</f>
        <v>0</v>
      </c>
      <c r="BD559" s="163">
        <f>IF(AZ559=4,G559,0)</f>
        <v>0</v>
      </c>
      <c r="BE559" s="163">
        <f>IF(AZ559=5,G559,0)</f>
        <v>0</v>
      </c>
      <c r="CA559" s="191">
        <v>1</v>
      </c>
      <c r="CB559" s="191">
        <v>7</v>
      </c>
      <c r="CZ559" s="163">
        <v>2.0000000000000002E-5</v>
      </c>
    </row>
    <row r="560" spans="1:104" x14ac:dyDescent="0.2">
      <c r="A560" s="198"/>
      <c r="B560" s="200"/>
      <c r="C560" s="201" t="s">
        <v>615</v>
      </c>
      <c r="D560" s="202"/>
      <c r="E560" s="203">
        <v>0</v>
      </c>
      <c r="F560" s="204"/>
      <c r="G560" s="205"/>
      <c r="M560" s="199" t="s">
        <v>615</v>
      </c>
      <c r="O560" s="191"/>
    </row>
    <row r="561" spans="1:104" x14ac:dyDescent="0.2">
      <c r="A561" s="198"/>
      <c r="B561" s="200"/>
      <c r="C561" s="201" t="s">
        <v>604</v>
      </c>
      <c r="D561" s="202"/>
      <c r="E561" s="203">
        <v>0</v>
      </c>
      <c r="F561" s="204"/>
      <c r="G561" s="205"/>
      <c r="M561" s="199" t="s">
        <v>604</v>
      </c>
      <c r="O561" s="191"/>
    </row>
    <row r="562" spans="1:104" x14ac:dyDescent="0.2">
      <c r="A562" s="198"/>
      <c r="B562" s="200"/>
      <c r="C562" s="201" t="s">
        <v>605</v>
      </c>
      <c r="D562" s="202"/>
      <c r="E562" s="203">
        <v>17.3</v>
      </c>
      <c r="F562" s="204"/>
      <c r="G562" s="205"/>
      <c r="M562" s="199" t="s">
        <v>605</v>
      </c>
      <c r="O562" s="191"/>
    </row>
    <row r="563" spans="1:104" ht="22.5" x14ac:dyDescent="0.2">
      <c r="A563" s="192">
        <v>112</v>
      </c>
      <c r="B563" s="193" t="s">
        <v>616</v>
      </c>
      <c r="C563" s="194" t="s">
        <v>617</v>
      </c>
      <c r="D563" s="195" t="s">
        <v>185</v>
      </c>
      <c r="E563" s="196">
        <v>15.6</v>
      </c>
      <c r="F563" s="196">
        <v>0</v>
      </c>
      <c r="G563" s="197">
        <f>E563*F563</f>
        <v>0</v>
      </c>
      <c r="O563" s="191">
        <v>2</v>
      </c>
      <c r="AA563" s="163">
        <v>1</v>
      </c>
      <c r="AB563" s="163">
        <v>7</v>
      </c>
      <c r="AC563" s="163">
        <v>7</v>
      </c>
      <c r="AZ563" s="163">
        <v>2</v>
      </c>
      <c r="BA563" s="163">
        <f>IF(AZ563=1,G563,0)</f>
        <v>0</v>
      </c>
      <c r="BB563" s="163">
        <f>IF(AZ563=2,G563,0)</f>
        <v>0</v>
      </c>
      <c r="BC563" s="163">
        <f>IF(AZ563=3,G563,0)</f>
        <v>0</v>
      </c>
      <c r="BD563" s="163">
        <f>IF(AZ563=4,G563,0)</f>
        <v>0</v>
      </c>
      <c r="BE563" s="163">
        <f>IF(AZ563=5,G563,0)</f>
        <v>0</v>
      </c>
      <c r="CA563" s="191">
        <v>1</v>
      </c>
      <c r="CB563" s="191">
        <v>7</v>
      </c>
      <c r="CZ563" s="163">
        <v>6.0000000000000002E-5</v>
      </c>
    </row>
    <row r="564" spans="1:104" x14ac:dyDescent="0.2">
      <c r="A564" s="198"/>
      <c r="B564" s="200"/>
      <c r="C564" s="201" t="s">
        <v>618</v>
      </c>
      <c r="D564" s="202"/>
      <c r="E564" s="203">
        <v>0</v>
      </c>
      <c r="F564" s="204"/>
      <c r="G564" s="205"/>
      <c r="M564" s="199" t="s">
        <v>618</v>
      </c>
      <c r="O564" s="191"/>
    </row>
    <row r="565" spans="1:104" x14ac:dyDescent="0.2">
      <c r="A565" s="198"/>
      <c r="B565" s="200"/>
      <c r="C565" s="201" t="s">
        <v>608</v>
      </c>
      <c r="D565" s="202"/>
      <c r="E565" s="203">
        <v>0</v>
      </c>
      <c r="F565" s="204"/>
      <c r="G565" s="205"/>
      <c r="M565" s="199" t="s">
        <v>608</v>
      </c>
      <c r="O565" s="191"/>
    </row>
    <row r="566" spans="1:104" x14ac:dyDescent="0.2">
      <c r="A566" s="198"/>
      <c r="B566" s="200"/>
      <c r="C566" s="201" t="s">
        <v>609</v>
      </c>
      <c r="D566" s="202"/>
      <c r="E566" s="203">
        <v>0</v>
      </c>
      <c r="F566" s="204"/>
      <c r="G566" s="205"/>
      <c r="M566" s="199" t="s">
        <v>609</v>
      </c>
      <c r="O566" s="191"/>
    </row>
    <row r="567" spans="1:104" x14ac:dyDescent="0.2">
      <c r="A567" s="198"/>
      <c r="B567" s="200"/>
      <c r="C567" s="201" t="s">
        <v>610</v>
      </c>
      <c r="D567" s="202"/>
      <c r="E567" s="203">
        <v>3</v>
      </c>
      <c r="F567" s="204"/>
      <c r="G567" s="205"/>
      <c r="M567" s="199" t="s">
        <v>610</v>
      </c>
      <c r="O567" s="191"/>
    </row>
    <row r="568" spans="1:104" x14ac:dyDescent="0.2">
      <c r="A568" s="198"/>
      <c r="B568" s="200"/>
      <c r="C568" s="201" t="s">
        <v>611</v>
      </c>
      <c r="D568" s="202"/>
      <c r="E568" s="203">
        <v>6</v>
      </c>
      <c r="F568" s="204"/>
      <c r="G568" s="205"/>
      <c r="M568" s="199" t="s">
        <v>611</v>
      </c>
      <c r="O568" s="191"/>
    </row>
    <row r="569" spans="1:104" x14ac:dyDescent="0.2">
      <c r="A569" s="198"/>
      <c r="B569" s="200"/>
      <c r="C569" s="201" t="s">
        <v>612</v>
      </c>
      <c r="D569" s="202"/>
      <c r="E569" s="203">
        <v>6.6</v>
      </c>
      <c r="F569" s="204"/>
      <c r="G569" s="205"/>
      <c r="M569" s="199" t="s">
        <v>612</v>
      </c>
      <c r="O569" s="191"/>
    </row>
    <row r="570" spans="1:104" x14ac:dyDescent="0.2">
      <c r="A570" s="192">
        <v>113</v>
      </c>
      <c r="B570" s="193" t="s">
        <v>619</v>
      </c>
      <c r="C570" s="194" t="s">
        <v>620</v>
      </c>
      <c r="D570" s="195" t="s">
        <v>152</v>
      </c>
      <c r="E570" s="196">
        <v>10</v>
      </c>
      <c r="F570" s="196">
        <v>0</v>
      </c>
      <c r="G570" s="197">
        <f>E570*F570</f>
        <v>0</v>
      </c>
      <c r="O570" s="191">
        <v>2</v>
      </c>
      <c r="AA570" s="163">
        <v>1</v>
      </c>
      <c r="AB570" s="163">
        <v>7</v>
      </c>
      <c r="AC570" s="163">
        <v>7</v>
      </c>
      <c r="AZ570" s="163">
        <v>2</v>
      </c>
      <c r="BA570" s="163">
        <f>IF(AZ570=1,G570,0)</f>
        <v>0</v>
      </c>
      <c r="BB570" s="163">
        <f>IF(AZ570=2,G570,0)</f>
        <v>0</v>
      </c>
      <c r="BC570" s="163">
        <f>IF(AZ570=3,G570,0)</f>
        <v>0</v>
      </c>
      <c r="BD570" s="163">
        <f>IF(AZ570=4,G570,0)</f>
        <v>0</v>
      </c>
      <c r="BE570" s="163">
        <f>IF(AZ570=5,G570,0)</f>
        <v>0</v>
      </c>
      <c r="CA570" s="191">
        <v>1</v>
      </c>
      <c r="CB570" s="191">
        <v>7</v>
      </c>
      <c r="CZ570" s="163">
        <v>0</v>
      </c>
    </row>
    <row r="571" spans="1:104" x14ac:dyDescent="0.2">
      <c r="A571" s="198"/>
      <c r="B571" s="200"/>
      <c r="C571" s="201" t="s">
        <v>621</v>
      </c>
      <c r="D571" s="202"/>
      <c r="E571" s="203">
        <v>10</v>
      </c>
      <c r="F571" s="204"/>
      <c r="G571" s="205"/>
      <c r="M571" s="199" t="s">
        <v>621</v>
      </c>
      <c r="O571" s="191"/>
    </row>
    <row r="572" spans="1:104" x14ac:dyDescent="0.2">
      <c r="A572" s="192">
        <v>114</v>
      </c>
      <c r="B572" s="193" t="s">
        <v>622</v>
      </c>
      <c r="C572" s="194" t="s">
        <v>623</v>
      </c>
      <c r="D572" s="195" t="s">
        <v>152</v>
      </c>
      <c r="E572" s="196">
        <v>1</v>
      </c>
      <c r="F572" s="196">
        <v>0</v>
      </c>
      <c r="G572" s="197">
        <f>E572*F572</f>
        <v>0</v>
      </c>
      <c r="O572" s="191">
        <v>2</v>
      </c>
      <c r="AA572" s="163">
        <v>1</v>
      </c>
      <c r="AB572" s="163">
        <v>7</v>
      </c>
      <c r="AC572" s="163">
        <v>7</v>
      </c>
      <c r="AZ572" s="163">
        <v>2</v>
      </c>
      <c r="BA572" s="163">
        <f>IF(AZ572=1,G572,0)</f>
        <v>0</v>
      </c>
      <c r="BB572" s="163">
        <f>IF(AZ572=2,G572,0)</f>
        <v>0</v>
      </c>
      <c r="BC572" s="163">
        <f>IF(AZ572=3,G572,0)</f>
        <v>0</v>
      </c>
      <c r="BD572" s="163">
        <f>IF(AZ572=4,G572,0)</f>
        <v>0</v>
      </c>
      <c r="BE572" s="163">
        <f>IF(AZ572=5,G572,0)</f>
        <v>0</v>
      </c>
      <c r="CA572" s="191">
        <v>1</v>
      </c>
      <c r="CB572" s="191">
        <v>7</v>
      </c>
      <c r="CZ572" s="163">
        <v>0</v>
      </c>
    </row>
    <row r="573" spans="1:104" x14ac:dyDescent="0.2">
      <c r="A573" s="198"/>
      <c r="B573" s="200"/>
      <c r="C573" s="201" t="s">
        <v>624</v>
      </c>
      <c r="D573" s="202"/>
      <c r="E573" s="203">
        <v>1</v>
      </c>
      <c r="F573" s="204"/>
      <c r="G573" s="205"/>
      <c r="M573" s="199" t="s">
        <v>624</v>
      </c>
      <c r="O573" s="191"/>
    </row>
    <row r="574" spans="1:104" x14ac:dyDescent="0.2">
      <c r="A574" s="192">
        <v>115</v>
      </c>
      <c r="B574" s="193" t="s">
        <v>625</v>
      </c>
      <c r="C574" s="194" t="s">
        <v>626</v>
      </c>
      <c r="D574" s="195" t="s">
        <v>152</v>
      </c>
      <c r="E574" s="196">
        <v>2</v>
      </c>
      <c r="F574" s="196">
        <v>0</v>
      </c>
      <c r="G574" s="197">
        <f>E574*F574</f>
        <v>0</v>
      </c>
      <c r="O574" s="191">
        <v>2</v>
      </c>
      <c r="AA574" s="163">
        <v>1</v>
      </c>
      <c r="AB574" s="163">
        <v>7</v>
      </c>
      <c r="AC574" s="163">
        <v>7</v>
      </c>
      <c r="AZ574" s="163">
        <v>2</v>
      </c>
      <c r="BA574" s="163">
        <f>IF(AZ574=1,G574,0)</f>
        <v>0</v>
      </c>
      <c r="BB574" s="163">
        <f>IF(AZ574=2,G574,0)</f>
        <v>0</v>
      </c>
      <c r="BC574" s="163">
        <f>IF(AZ574=3,G574,0)</f>
        <v>0</v>
      </c>
      <c r="BD574" s="163">
        <f>IF(AZ574=4,G574,0)</f>
        <v>0</v>
      </c>
      <c r="BE574" s="163">
        <f>IF(AZ574=5,G574,0)</f>
        <v>0</v>
      </c>
      <c r="CA574" s="191">
        <v>1</v>
      </c>
      <c r="CB574" s="191">
        <v>7</v>
      </c>
      <c r="CZ574" s="163">
        <v>0</v>
      </c>
    </row>
    <row r="575" spans="1:104" x14ac:dyDescent="0.2">
      <c r="A575" s="192">
        <v>116</v>
      </c>
      <c r="B575" s="193" t="s">
        <v>627</v>
      </c>
      <c r="C575" s="194" t="s">
        <v>628</v>
      </c>
      <c r="D575" s="195" t="s">
        <v>152</v>
      </c>
      <c r="E575" s="196">
        <v>10</v>
      </c>
      <c r="F575" s="196">
        <v>0</v>
      </c>
      <c r="G575" s="197">
        <f>E575*F575</f>
        <v>0</v>
      </c>
      <c r="O575" s="191">
        <v>2</v>
      </c>
      <c r="AA575" s="163">
        <v>1</v>
      </c>
      <c r="AB575" s="163">
        <v>7</v>
      </c>
      <c r="AC575" s="163">
        <v>7</v>
      </c>
      <c r="AZ575" s="163">
        <v>2</v>
      </c>
      <c r="BA575" s="163">
        <f>IF(AZ575=1,G575,0)</f>
        <v>0</v>
      </c>
      <c r="BB575" s="163">
        <f>IF(AZ575=2,G575,0)</f>
        <v>0</v>
      </c>
      <c r="BC575" s="163">
        <f>IF(AZ575=3,G575,0)</f>
        <v>0</v>
      </c>
      <c r="BD575" s="163">
        <f>IF(AZ575=4,G575,0)</f>
        <v>0</v>
      </c>
      <c r="BE575" s="163">
        <f>IF(AZ575=5,G575,0)</f>
        <v>0</v>
      </c>
      <c r="CA575" s="191">
        <v>1</v>
      </c>
      <c r="CB575" s="191">
        <v>7</v>
      </c>
      <c r="CZ575" s="163">
        <v>1.8000000000000001E-4</v>
      </c>
    </row>
    <row r="576" spans="1:104" x14ac:dyDescent="0.2">
      <c r="A576" s="198"/>
      <c r="B576" s="200"/>
      <c r="C576" s="201" t="s">
        <v>629</v>
      </c>
      <c r="D576" s="202"/>
      <c r="E576" s="203">
        <v>10</v>
      </c>
      <c r="F576" s="204"/>
      <c r="G576" s="205"/>
      <c r="M576" s="199" t="s">
        <v>629</v>
      </c>
      <c r="O576" s="191"/>
    </row>
    <row r="577" spans="1:104" x14ac:dyDescent="0.2">
      <c r="A577" s="192">
        <v>117</v>
      </c>
      <c r="B577" s="193" t="s">
        <v>630</v>
      </c>
      <c r="C577" s="194" t="s">
        <v>631</v>
      </c>
      <c r="D577" s="195" t="s">
        <v>152</v>
      </c>
      <c r="E577" s="196">
        <v>1</v>
      </c>
      <c r="F577" s="196">
        <v>0</v>
      </c>
      <c r="G577" s="197">
        <f>E577*F577</f>
        <v>0</v>
      </c>
      <c r="O577" s="191">
        <v>2</v>
      </c>
      <c r="AA577" s="163">
        <v>1</v>
      </c>
      <c r="AB577" s="163">
        <v>7</v>
      </c>
      <c r="AC577" s="163">
        <v>7</v>
      </c>
      <c r="AZ577" s="163">
        <v>2</v>
      </c>
      <c r="BA577" s="163">
        <f>IF(AZ577=1,G577,0)</f>
        <v>0</v>
      </c>
      <c r="BB577" s="163">
        <f>IF(AZ577=2,G577,0)</f>
        <v>0</v>
      </c>
      <c r="BC577" s="163">
        <f>IF(AZ577=3,G577,0)</f>
        <v>0</v>
      </c>
      <c r="BD577" s="163">
        <f>IF(AZ577=4,G577,0)</f>
        <v>0</v>
      </c>
      <c r="BE577" s="163">
        <f>IF(AZ577=5,G577,0)</f>
        <v>0</v>
      </c>
      <c r="CA577" s="191">
        <v>1</v>
      </c>
      <c r="CB577" s="191">
        <v>7</v>
      </c>
      <c r="CZ577" s="163">
        <v>1.9000000000000001E-4</v>
      </c>
    </row>
    <row r="578" spans="1:104" x14ac:dyDescent="0.2">
      <c r="A578" s="198"/>
      <c r="B578" s="200"/>
      <c r="C578" s="201" t="s">
        <v>632</v>
      </c>
      <c r="D578" s="202"/>
      <c r="E578" s="203">
        <v>0</v>
      </c>
      <c r="F578" s="204"/>
      <c r="G578" s="205"/>
      <c r="M578" s="199" t="s">
        <v>632</v>
      </c>
      <c r="O578" s="191"/>
    </row>
    <row r="579" spans="1:104" x14ac:dyDescent="0.2">
      <c r="A579" s="198"/>
      <c r="B579" s="200"/>
      <c r="C579" s="201" t="s">
        <v>624</v>
      </c>
      <c r="D579" s="202"/>
      <c r="E579" s="203">
        <v>1</v>
      </c>
      <c r="F579" s="204"/>
      <c r="G579" s="205"/>
      <c r="M579" s="199" t="s">
        <v>624</v>
      </c>
      <c r="O579" s="191"/>
    </row>
    <row r="580" spans="1:104" x14ac:dyDescent="0.2">
      <c r="A580" s="192">
        <v>118</v>
      </c>
      <c r="B580" s="193" t="s">
        <v>633</v>
      </c>
      <c r="C580" s="194" t="s">
        <v>634</v>
      </c>
      <c r="D580" s="195" t="s">
        <v>152</v>
      </c>
      <c r="E580" s="196">
        <v>1</v>
      </c>
      <c r="F580" s="196">
        <v>0</v>
      </c>
      <c r="G580" s="197">
        <f>E580*F580</f>
        <v>0</v>
      </c>
      <c r="O580" s="191">
        <v>2</v>
      </c>
      <c r="AA580" s="163">
        <v>1</v>
      </c>
      <c r="AB580" s="163">
        <v>7</v>
      </c>
      <c r="AC580" s="163">
        <v>7</v>
      </c>
      <c r="AZ580" s="163">
        <v>2</v>
      </c>
      <c r="BA580" s="163">
        <f>IF(AZ580=1,G580,0)</f>
        <v>0</v>
      </c>
      <c r="BB580" s="163">
        <f>IF(AZ580=2,G580,0)</f>
        <v>0</v>
      </c>
      <c r="BC580" s="163">
        <f>IF(AZ580=3,G580,0)</f>
        <v>0</v>
      </c>
      <c r="BD580" s="163">
        <f>IF(AZ580=4,G580,0)</f>
        <v>0</v>
      </c>
      <c r="BE580" s="163">
        <f>IF(AZ580=5,G580,0)</f>
        <v>0</v>
      </c>
      <c r="CA580" s="191">
        <v>1</v>
      </c>
      <c r="CB580" s="191">
        <v>7</v>
      </c>
      <c r="CZ580" s="163">
        <v>2.1000000000000001E-4</v>
      </c>
    </row>
    <row r="581" spans="1:104" x14ac:dyDescent="0.2">
      <c r="A581" s="192">
        <v>119</v>
      </c>
      <c r="B581" s="193" t="s">
        <v>635</v>
      </c>
      <c r="C581" s="194" t="s">
        <v>636</v>
      </c>
      <c r="D581" s="195" t="s">
        <v>152</v>
      </c>
      <c r="E581" s="196">
        <v>1</v>
      </c>
      <c r="F581" s="196">
        <v>0</v>
      </c>
      <c r="G581" s="197">
        <f>E581*F581</f>
        <v>0</v>
      </c>
      <c r="O581" s="191">
        <v>2</v>
      </c>
      <c r="AA581" s="163">
        <v>1</v>
      </c>
      <c r="AB581" s="163">
        <v>7</v>
      </c>
      <c r="AC581" s="163">
        <v>7</v>
      </c>
      <c r="AZ581" s="163">
        <v>2</v>
      </c>
      <c r="BA581" s="163">
        <f>IF(AZ581=1,G581,0)</f>
        <v>0</v>
      </c>
      <c r="BB581" s="163">
        <f>IF(AZ581=2,G581,0)</f>
        <v>0</v>
      </c>
      <c r="BC581" s="163">
        <f>IF(AZ581=3,G581,0)</f>
        <v>0</v>
      </c>
      <c r="BD581" s="163">
        <f>IF(AZ581=4,G581,0)</f>
        <v>0</v>
      </c>
      <c r="BE581" s="163">
        <f>IF(AZ581=5,G581,0)</f>
        <v>0</v>
      </c>
      <c r="CA581" s="191">
        <v>1</v>
      </c>
      <c r="CB581" s="191">
        <v>7</v>
      </c>
      <c r="CZ581" s="163">
        <v>2.2000000000000001E-4</v>
      </c>
    </row>
    <row r="582" spans="1:104" x14ac:dyDescent="0.2">
      <c r="A582" s="192">
        <v>120</v>
      </c>
      <c r="B582" s="193" t="s">
        <v>637</v>
      </c>
      <c r="C582" s="194" t="s">
        <v>638</v>
      </c>
      <c r="D582" s="195" t="s">
        <v>152</v>
      </c>
      <c r="E582" s="196">
        <v>1</v>
      </c>
      <c r="F582" s="196">
        <v>0</v>
      </c>
      <c r="G582" s="197">
        <f>E582*F582</f>
        <v>0</v>
      </c>
      <c r="O582" s="191">
        <v>2</v>
      </c>
      <c r="AA582" s="163">
        <v>1</v>
      </c>
      <c r="AB582" s="163">
        <v>7</v>
      </c>
      <c r="AC582" s="163">
        <v>7</v>
      </c>
      <c r="AZ582" s="163">
        <v>2</v>
      </c>
      <c r="BA582" s="163">
        <f>IF(AZ582=1,G582,0)</f>
        <v>0</v>
      </c>
      <c r="BB582" s="163">
        <f>IF(AZ582=2,G582,0)</f>
        <v>0</v>
      </c>
      <c r="BC582" s="163">
        <f>IF(AZ582=3,G582,0)</f>
        <v>0</v>
      </c>
      <c r="BD582" s="163">
        <f>IF(AZ582=4,G582,0)</f>
        <v>0</v>
      </c>
      <c r="BE582" s="163">
        <f>IF(AZ582=5,G582,0)</f>
        <v>0</v>
      </c>
      <c r="CA582" s="191">
        <v>1</v>
      </c>
      <c r="CB582" s="191">
        <v>7</v>
      </c>
      <c r="CZ582" s="163">
        <v>2.0000000000000001E-4</v>
      </c>
    </row>
    <row r="583" spans="1:104" ht="22.5" x14ac:dyDescent="0.2">
      <c r="A583" s="192">
        <v>121</v>
      </c>
      <c r="B583" s="193" t="s">
        <v>639</v>
      </c>
      <c r="C583" s="194" t="s">
        <v>640</v>
      </c>
      <c r="D583" s="195" t="s">
        <v>641</v>
      </c>
      <c r="E583" s="196">
        <v>1</v>
      </c>
      <c r="F583" s="196">
        <v>0</v>
      </c>
      <c r="G583" s="197">
        <f>E583*F583</f>
        <v>0</v>
      </c>
      <c r="O583" s="191">
        <v>2</v>
      </c>
      <c r="AA583" s="163">
        <v>1</v>
      </c>
      <c r="AB583" s="163">
        <v>7</v>
      </c>
      <c r="AC583" s="163">
        <v>7</v>
      </c>
      <c r="AZ583" s="163">
        <v>2</v>
      </c>
      <c r="BA583" s="163">
        <f>IF(AZ583=1,G583,0)</f>
        <v>0</v>
      </c>
      <c r="BB583" s="163">
        <f>IF(AZ583=2,G583,0)</f>
        <v>0</v>
      </c>
      <c r="BC583" s="163">
        <f>IF(AZ583=3,G583,0)</f>
        <v>0</v>
      </c>
      <c r="BD583" s="163">
        <f>IF(AZ583=4,G583,0)</f>
        <v>0</v>
      </c>
      <c r="BE583" s="163">
        <f>IF(AZ583=5,G583,0)</f>
        <v>0</v>
      </c>
      <c r="CA583" s="191">
        <v>1</v>
      </c>
      <c r="CB583" s="191">
        <v>7</v>
      </c>
      <c r="CZ583" s="163">
        <v>3.46E-3</v>
      </c>
    </row>
    <row r="584" spans="1:104" x14ac:dyDescent="0.2">
      <c r="A584" s="192">
        <v>122</v>
      </c>
      <c r="B584" s="193" t="s">
        <v>642</v>
      </c>
      <c r="C584" s="194" t="s">
        <v>643</v>
      </c>
      <c r="D584" s="195" t="s">
        <v>185</v>
      </c>
      <c r="E584" s="196">
        <v>72.900000000000006</v>
      </c>
      <c r="F584" s="196">
        <v>0</v>
      </c>
      <c r="G584" s="197">
        <f>E584*F584</f>
        <v>0</v>
      </c>
      <c r="O584" s="191">
        <v>2</v>
      </c>
      <c r="AA584" s="163">
        <v>1</v>
      </c>
      <c r="AB584" s="163">
        <v>7</v>
      </c>
      <c r="AC584" s="163">
        <v>7</v>
      </c>
      <c r="AZ584" s="163">
        <v>2</v>
      </c>
      <c r="BA584" s="163">
        <f>IF(AZ584=1,G584,0)</f>
        <v>0</v>
      </c>
      <c r="BB584" s="163">
        <f>IF(AZ584=2,G584,0)</f>
        <v>0</v>
      </c>
      <c r="BC584" s="163">
        <f>IF(AZ584=3,G584,0)</f>
        <v>0</v>
      </c>
      <c r="BD584" s="163">
        <f>IF(AZ584=4,G584,0)</f>
        <v>0</v>
      </c>
      <c r="BE584" s="163">
        <f>IF(AZ584=5,G584,0)</f>
        <v>0</v>
      </c>
      <c r="CA584" s="191">
        <v>1</v>
      </c>
      <c r="CB584" s="191">
        <v>7</v>
      </c>
      <c r="CZ584" s="163">
        <v>0</v>
      </c>
    </row>
    <row r="585" spans="1:104" x14ac:dyDescent="0.2">
      <c r="A585" s="198"/>
      <c r="B585" s="200"/>
      <c r="C585" s="201" t="s">
        <v>644</v>
      </c>
      <c r="D585" s="202"/>
      <c r="E585" s="203">
        <v>0</v>
      </c>
      <c r="F585" s="204"/>
      <c r="G585" s="205"/>
      <c r="M585" s="199" t="s">
        <v>644</v>
      </c>
      <c r="O585" s="191"/>
    </row>
    <row r="586" spans="1:104" x14ac:dyDescent="0.2">
      <c r="A586" s="198"/>
      <c r="B586" s="200"/>
      <c r="C586" s="201" t="s">
        <v>601</v>
      </c>
      <c r="D586" s="202"/>
      <c r="E586" s="203">
        <v>40</v>
      </c>
      <c r="F586" s="204"/>
      <c r="G586" s="205"/>
      <c r="M586" s="199" t="s">
        <v>601</v>
      </c>
      <c r="O586" s="191"/>
    </row>
    <row r="587" spans="1:104" x14ac:dyDescent="0.2">
      <c r="A587" s="198"/>
      <c r="B587" s="200"/>
      <c r="C587" s="201" t="s">
        <v>604</v>
      </c>
      <c r="D587" s="202"/>
      <c r="E587" s="203">
        <v>0</v>
      </c>
      <c r="F587" s="204"/>
      <c r="G587" s="205"/>
      <c r="M587" s="199" t="s">
        <v>604</v>
      </c>
      <c r="O587" s="191"/>
    </row>
    <row r="588" spans="1:104" x14ac:dyDescent="0.2">
      <c r="A588" s="198"/>
      <c r="B588" s="200"/>
      <c r="C588" s="201" t="s">
        <v>605</v>
      </c>
      <c r="D588" s="202"/>
      <c r="E588" s="203">
        <v>17.3</v>
      </c>
      <c r="F588" s="204"/>
      <c r="G588" s="205"/>
      <c r="M588" s="199" t="s">
        <v>605</v>
      </c>
      <c r="O588" s="191"/>
    </row>
    <row r="589" spans="1:104" x14ac:dyDescent="0.2">
      <c r="A589" s="198"/>
      <c r="B589" s="200"/>
      <c r="C589" s="201" t="s">
        <v>608</v>
      </c>
      <c r="D589" s="202"/>
      <c r="E589" s="203">
        <v>0</v>
      </c>
      <c r="F589" s="204"/>
      <c r="G589" s="205"/>
      <c r="M589" s="199" t="s">
        <v>608</v>
      </c>
      <c r="O589" s="191"/>
    </row>
    <row r="590" spans="1:104" x14ac:dyDescent="0.2">
      <c r="A590" s="198"/>
      <c r="B590" s="200"/>
      <c r="C590" s="201" t="s">
        <v>609</v>
      </c>
      <c r="D590" s="202"/>
      <c r="E590" s="203">
        <v>0</v>
      </c>
      <c r="F590" s="204"/>
      <c r="G590" s="205"/>
      <c r="M590" s="199" t="s">
        <v>609</v>
      </c>
      <c r="O590" s="191"/>
    </row>
    <row r="591" spans="1:104" x14ac:dyDescent="0.2">
      <c r="A591" s="198"/>
      <c r="B591" s="200"/>
      <c r="C591" s="201" t="s">
        <v>610</v>
      </c>
      <c r="D591" s="202"/>
      <c r="E591" s="203">
        <v>3</v>
      </c>
      <c r="F591" s="204"/>
      <c r="G591" s="205"/>
      <c r="M591" s="199" t="s">
        <v>610</v>
      </c>
      <c r="O591" s="191"/>
    </row>
    <row r="592" spans="1:104" x14ac:dyDescent="0.2">
      <c r="A592" s="198"/>
      <c r="B592" s="200"/>
      <c r="C592" s="201" t="s">
        <v>611</v>
      </c>
      <c r="D592" s="202"/>
      <c r="E592" s="203">
        <v>6</v>
      </c>
      <c r="F592" s="204"/>
      <c r="G592" s="205"/>
      <c r="M592" s="199" t="s">
        <v>611</v>
      </c>
      <c r="O592" s="191"/>
    </row>
    <row r="593" spans="1:104" x14ac:dyDescent="0.2">
      <c r="A593" s="198"/>
      <c r="B593" s="200"/>
      <c r="C593" s="201" t="s">
        <v>612</v>
      </c>
      <c r="D593" s="202"/>
      <c r="E593" s="203">
        <v>6.6</v>
      </c>
      <c r="F593" s="204"/>
      <c r="G593" s="205"/>
      <c r="M593" s="199" t="s">
        <v>612</v>
      </c>
      <c r="O593" s="191"/>
    </row>
    <row r="594" spans="1:104" x14ac:dyDescent="0.2">
      <c r="A594" s="192">
        <v>123</v>
      </c>
      <c r="B594" s="193" t="s">
        <v>645</v>
      </c>
      <c r="C594" s="194" t="s">
        <v>646</v>
      </c>
      <c r="D594" s="195" t="s">
        <v>185</v>
      </c>
      <c r="E594" s="196">
        <v>72.900000000000006</v>
      </c>
      <c r="F594" s="196">
        <v>0</v>
      </c>
      <c r="G594" s="197">
        <f>E594*F594</f>
        <v>0</v>
      </c>
      <c r="O594" s="191">
        <v>2</v>
      </c>
      <c r="AA594" s="163">
        <v>1</v>
      </c>
      <c r="AB594" s="163">
        <v>7</v>
      </c>
      <c r="AC594" s="163">
        <v>7</v>
      </c>
      <c r="AZ594" s="163">
        <v>2</v>
      </c>
      <c r="BA594" s="163">
        <f>IF(AZ594=1,G594,0)</f>
        <v>0</v>
      </c>
      <c r="BB594" s="163">
        <f>IF(AZ594=2,G594,0)</f>
        <v>0</v>
      </c>
      <c r="BC594" s="163">
        <f>IF(AZ594=3,G594,0)</f>
        <v>0</v>
      </c>
      <c r="BD594" s="163">
        <f>IF(AZ594=4,G594,0)</f>
        <v>0</v>
      </c>
      <c r="BE594" s="163">
        <f>IF(AZ594=5,G594,0)</f>
        <v>0</v>
      </c>
      <c r="CA594" s="191">
        <v>1</v>
      </c>
      <c r="CB594" s="191">
        <v>7</v>
      </c>
      <c r="CZ594" s="163">
        <v>1.0000000000000001E-5</v>
      </c>
    </row>
    <row r="595" spans="1:104" x14ac:dyDescent="0.2">
      <c r="A595" s="192">
        <v>124</v>
      </c>
      <c r="B595" s="193" t="s">
        <v>647</v>
      </c>
      <c r="C595" s="194" t="s">
        <v>648</v>
      </c>
      <c r="D595" s="195" t="s">
        <v>134</v>
      </c>
      <c r="E595" s="196">
        <v>0.18992600000000001</v>
      </c>
      <c r="F595" s="196">
        <v>0</v>
      </c>
      <c r="G595" s="197">
        <f>E595*F595</f>
        <v>0</v>
      </c>
      <c r="O595" s="191">
        <v>2</v>
      </c>
      <c r="AA595" s="163">
        <v>7</v>
      </c>
      <c r="AB595" s="163">
        <v>1001</v>
      </c>
      <c r="AC595" s="163">
        <v>5</v>
      </c>
      <c r="AZ595" s="163">
        <v>2</v>
      </c>
      <c r="BA595" s="163">
        <f>IF(AZ595=1,G595,0)</f>
        <v>0</v>
      </c>
      <c r="BB595" s="163">
        <f>IF(AZ595=2,G595,0)</f>
        <v>0</v>
      </c>
      <c r="BC595" s="163">
        <f>IF(AZ595=3,G595,0)</f>
        <v>0</v>
      </c>
      <c r="BD595" s="163">
        <f>IF(AZ595=4,G595,0)</f>
        <v>0</v>
      </c>
      <c r="BE595" s="163">
        <f>IF(AZ595=5,G595,0)</f>
        <v>0</v>
      </c>
      <c r="CA595" s="191">
        <v>7</v>
      </c>
      <c r="CB595" s="191">
        <v>1001</v>
      </c>
      <c r="CZ595" s="163">
        <v>0</v>
      </c>
    </row>
    <row r="596" spans="1:104" x14ac:dyDescent="0.2">
      <c r="A596" s="206"/>
      <c r="B596" s="207" t="s">
        <v>76</v>
      </c>
      <c r="C596" s="208" t="str">
        <f>CONCATENATE(B547," ",C547)</f>
        <v>722 Vnitřní vodovod</v>
      </c>
      <c r="D596" s="209"/>
      <c r="E596" s="210"/>
      <c r="F596" s="211"/>
      <c r="G596" s="212">
        <f>SUM(G547:G595)</f>
        <v>0</v>
      </c>
      <c r="O596" s="191">
        <v>4</v>
      </c>
      <c r="BA596" s="213">
        <f>SUM(BA547:BA595)</f>
        <v>0</v>
      </c>
      <c r="BB596" s="213">
        <f>SUM(BB547:BB595)</f>
        <v>0</v>
      </c>
      <c r="BC596" s="213">
        <f>SUM(BC547:BC595)</f>
        <v>0</v>
      </c>
      <c r="BD596" s="213">
        <f>SUM(BD547:BD595)</f>
        <v>0</v>
      </c>
      <c r="BE596" s="213">
        <f>SUM(BE547:BE595)</f>
        <v>0</v>
      </c>
    </row>
    <row r="597" spans="1:104" x14ac:dyDescent="0.2">
      <c r="A597" s="184" t="s">
        <v>72</v>
      </c>
      <c r="B597" s="185" t="s">
        <v>649</v>
      </c>
      <c r="C597" s="186" t="s">
        <v>650</v>
      </c>
      <c r="D597" s="187"/>
      <c r="E597" s="188"/>
      <c r="F597" s="188"/>
      <c r="G597" s="189"/>
      <c r="H597" s="190"/>
      <c r="I597" s="190"/>
      <c r="O597" s="191">
        <v>1</v>
      </c>
    </row>
    <row r="598" spans="1:104" x14ac:dyDescent="0.2">
      <c r="A598" s="192">
        <v>125</v>
      </c>
      <c r="B598" s="193" t="s">
        <v>651</v>
      </c>
      <c r="C598" s="194" t="s">
        <v>652</v>
      </c>
      <c r="D598" s="195" t="s">
        <v>641</v>
      </c>
      <c r="E598" s="196">
        <v>2</v>
      </c>
      <c r="F598" s="196">
        <v>0</v>
      </c>
      <c r="G598" s="197">
        <f>E598*F598</f>
        <v>0</v>
      </c>
      <c r="O598" s="191">
        <v>2</v>
      </c>
      <c r="AA598" s="163">
        <v>1</v>
      </c>
      <c r="AB598" s="163">
        <v>7</v>
      </c>
      <c r="AC598" s="163">
        <v>7</v>
      </c>
      <c r="AZ598" s="163">
        <v>2</v>
      </c>
      <c r="BA598" s="163">
        <f>IF(AZ598=1,G598,0)</f>
        <v>0</v>
      </c>
      <c r="BB598" s="163">
        <f>IF(AZ598=2,G598,0)</f>
        <v>0</v>
      </c>
      <c r="BC598" s="163">
        <f>IF(AZ598=3,G598,0)</f>
        <v>0</v>
      </c>
      <c r="BD598" s="163">
        <f>IF(AZ598=4,G598,0)</f>
        <v>0</v>
      </c>
      <c r="BE598" s="163">
        <f>IF(AZ598=5,G598,0)</f>
        <v>0</v>
      </c>
      <c r="CA598" s="191">
        <v>1</v>
      </c>
      <c r="CB598" s="191">
        <v>7</v>
      </c>
      <c r="CZ598" s="163">
        <v>2.794E-2</v>
      </c>
    </row>
    <row r="599" spans="1:104" x14ac:dyDescent="0.2">
      <c r="A599" s="192">
        <v>126</v>
      </c>
      <c r="B599" s="193" t="s">
        <v>653</v>
      </c>
      <c r="C599" s="194" t="s">
        <v>654</v>
      </c>
      <c r="D599" s="195" t="s">
        <v>641</v>
      </c>
      <c r="E599" s="196">
        <v>1</v>
      </c>
      <c r="F599" s="196">
        <v>0</v>
      </c>
      <c r="G599" s="197">
        <f>E599*F599</f>
        <v>0</v>
      </c>
      <c r="O599" s="191">
        <v>2</v>
      </c>
      <c r="AA599" s="163">
        <v>1</v>
      </c>
      <c r="AB599" s="163">
        <v>7</v>
      </c>
      <c r="AC599" s="163">
        <v>7</v>
      </c>
      <c r="AZ599" s="163">
        <v>2</v>
      </c>
      <c r="BA599" s="163">
        <f>IF(AZ599=1,G599,0)</f>
        <v>0</v>
      </c>
      <c r="BB599" s="163">
        <f>IF(AZ599=2,G599,0)</f>
        <v>0</v>
      </c>
      <c r="BC599" s="163">
        <f>IF(AZ599=3,G599,0)</f>
        <v>0</v>
      </c>
      <c r="BD599" s="163">
        <f>IF(AZ599=4,G599,0)</f>
        <v>0</v>
      </c>
      <c r="BE599" s="163">
        <f>IF(AZ599=5,G599,0)</f>
        <v>0</v>
      </c>
      <c r="CA599" s="191">
        <v>1</v>
      </c>
      <c r="CB599" s="191">
        <v>7</v>
      </c>
      <c r="CZ599" s="163">
        <v>2.0549999999999999E-2</v>
      </c>
    </row>
    <row r="600" spans="1:104" x14ac:dyDescent="0.2">
      <c r="A600" s="192">
        <v>127</v>
      </c>
      <c r="B600" s="193" t="s">
        <v>655</v>
      </c>
      <c r="C600" s="194" t="s">
        <v>656</v>
      </c>
      <c r="D600" s="195" t="s">
        <v>641</v>
      </c>
      <c r="E600" s="196">
        <v>2</v>
      </c>
      <c r="F600" s="196">
        <v>0</v>
      </c>
      <c r="G600" s="197">
        <f>E600*F600</f>
        <v>0</v>
      </c>
      <c r="O600" s="191">
        <v>2</v>
      </c>
      <c r="AA600" s="163">
        <v>1</v>
      </c>
      <c r="AB600" s="163">
        <v>7</v>
      </c>
      <c r="AC600" s="163">
        <v>7</v>
      </c>
      <c r="AZ600" s="163">
        <v>2</v>
      </c>
      <c r="BA600" s="163">
        <f>IF(AZ600=1,G600,0)</f>
        <v>0</v>
      </c>
      <c r="BB600" s="163">
        <f>IF(AZ600=2,G600,0)</f>
        <v>0</v>
      </c>
      <c r="BC600" s="163">
        <f>IF(AZ600=3,G600,0)</f>
        <v>0</v>
      </c>
      <c r="BD600" s="163">
        <f>IF(AZ600=4,G600,0)</f>
        <v>0</v>
      </c>
      <c r="BE600" s="163">
        <f>IF(AZ600=5,G600,0)</f>
        <v>0</v>
      </c>
      <c r="CA600" s="191">
        <v>1</v>
      </c>
      <c r="CB600" s="191">
        <v>7</v>
      </c>
      <c r="CZ600" s="163">
        <v>1.201E-2</v>
      </c>
    </row>
    <row r="601" spans="1:104" x14ac:dyDescent="0.2">
      <c r="A601" s="192">
        <v>128</v>
      </c>
      <c r="B601" s="193" t="s">
        <v>657</v>
      </c>
      <c r="C601" s="194" t="s">
        <v>658</v>
      </c>
      <c r="D601" s="195" t="s">
        <v>641</v>
      </c>
      <c r="E601" s="196">
        <v>1</v>
      </c>
      <c r="F601" s="196">
        <v>0</v>
      </c>
      <c r="G601" s="197">
        <f>E601*F601</f>
        <v>0</v>
      </c>
      <c r="O601" s="191">
        <v>2</v>
      </c>
      <c r="AA601" s="163">
        <v>1</v>
      </c>
      <c r="AB601" s="163">
        <v>7</v>
      </c>
      <c r="AC601" s="163">
        <v>7</v>
      </c>
      <c r="AZ601" s="163">
        <v>2</v>
      </c>
      <c r="BA601" s="163">
        <f>IF(AZ601=1,G601,0)</f>
        <v>0</v>
      </c>
      <c r="BB601" s="163">
        <f>IF(AZ601=2,G601,0)</f>
        <v>0</v>
      </c>
      <c r="BC601" s="163">
        <f>IF(AZ601=3,G601,0)</f>
        <v>0</v>
      </c>
      <c r="BD601" s="163">
        <f>IF(AZ601=4,G601,0)</f>
        <v>0</v>
      </c>
      <c r="BE601" s="163">
        <f>IF(AZ601=5,G601,0)</f>
        <v>0</v>
      </c>
      <c r="CA601" s="191">
        <v>1</v>
      </c>
      <c r="CB601" s="191">
        <v>7</v>
      </c>
      <c r="CZ601" s="163">
        <v>1.444E-2</v>
      </c>
    </row>
    <row r="602" spans="1:104" x14ac:dyDescent="0.2">
      <c r="A602" s="192">
        <v>129</v>
      </c>
      <c r="B602" s="193" t="s">
        <v>659</v>
      </c>
      <c r="C602" s="194" t="s">
        <v>660</v>
      </c>
      <c r="D602" s="195" t="s">
        <v>641</v>
      </c>
      <c r="E602" s="196">
        <v>2</v>
      </c>
      <c r="F602" s="196">
        <v>0</v>
      </c>
      <c r="G602" s="197">
        <f>E602*F602</f>
        <v>0</v>
      </c>
      <c r="O602" s="191">
        <v>2</v>
      </c>
      <c r="AA602" s="163">
        <v>1</v>
      </c>
      <c r="AB602" s="163">
        <v>7</v>
      </c>
      <c r="AC602" s="163">
        <v>7</v>
      </c>
      <c r="AZ602" s="163">
        <v>2</v>
      </c>
      <c r="BA602" s="163">
        <f>IF(AZ602=1,G602,0)</f>
        <v>0</v>
      </c>
      <c r="BB602" s="163">
        <f>IF(AZ602=2,G602,0)</f>
        <v>0</v>
      </c>
      <c r="BC602" s="163">
        <f>IF(AZ602=3,G602,0)</f>
        <v>0</v>
      </c>
      <c r="BD602" s="163">
        <f>IF(AZ602=4,G602,0)</f>
        <v>0</v>
      </c>
      <c r="BE602" s="163">
        <f>IF(AZ602=5,G602,0)</f>
        <v>0</v>
      </c>
      <c r="CA602" s="191">
        <v>1</v>
      </c>
      <c r="CB602" s="191">
        <v>7</v>
      </c>
      <c r="CZ602" s="163">
        <v>2.8819999999999998E-2</v>
      </c>
    </row>
    <row r="603" spans="1:104" x14ac:dyDescent="0.2">
      <c r="A603" s="198"/>
      <c r="B603" s="200"/>
      <c r="C603" s="201" t="s">
        <v>661</v>
      </c>
      <c r="D603" s="202"/>
      <c r="E603" s="203">
        <v>0</v>
      </c>
      <c r="F603" s="204"/>
      <c r="G603" s="205"/>
      <c r="M603" s="199" t="s">
        <v>661</v>
      </c>
      <c r="O603" s="191"/>
    </row>
    <row r="604" spans="1:104" x14ac:dyDescent="0.2">
      <c r="A604" s="198"/>
      <c r="B604" s="200"/>
      <c r="C604" s="201" t="s">
        <v>662</v>
      </c>
      <c r="D604" s="202"/>
      <c r="E604" s="203">
        <v>0</v>
      </c>
      <c r="F604" s="204"/>
      <c r="G604" s="205"/>
      <c r="M604" s="199" t="s">
        <v>662</v>
      </c>
      <c r="O604" s="191"/>
    </row>
    <row r="605" spans="1:104" x14ac:dyDescent="0.2">
      <c r="A605" s="198"/>
      <c r="B605" s="200"/>
      <c r="C605" s="201" t="s">
        <v>663</v>
      </c>
      <c r="D605" s="202"/>
      <c r="E605" s="203">
        <v>1</v>
      </c>
      <c r="F605" s="204"/>
      <c r="G605" s="205"/>
      <c r="M605" s="199" t="s">
        <v>663</v>
      </c>
      <c r="O605" s="191"/>
    </row>
    <row r="606" spans="1:104" x14ac:dyDescent="0.2">
      <c r="A606" s="198"/>
      <c r="B606" s="200"/>
      <c r="C606" s="201" t="s">
        <v>664</v>
      </c>
      <c r="D606" s="202"/>
      <c r="E606" s="203">
        <v>1</v>
      </c>
      <c r="F606" s="204"/>
      <c r="G606" s="205"/>
      <c r="M606" s="199" t="s">
        <v>664</v>
      </c>
      <c r="O606" s="191"/>
    </row>
    <row r="607" spans="1:104" x14ac:dyDescent="0.2">
      <c r="A607" s="192">
        <v>130</v>
      </c>
      <c r="B607" s="193" t="s">
        <v>665</v>
      </c>
      <c r="C607" s="194" t="s">
        <v>666</v>
      </c>
      <c r="D607" s="195" t="s">
        <v>641</v>
      </c>
      <c r="E607" s="196">
        <v>9</v>
      </c>
      <c r="F607" s="196">
        <v>0</v>
      </c>
      <c r="G607" s="197">
        <f>E607*F607</f>
        <v>0</v>
      </c>
      <c r="O607" s="191">
        <v>2</v>
      </c>
      <c r="AA607" s="163">
        <v>1</v>
      </c>
      <c r="AB607" s="163">
        <v>7</v>
      </c>
      <c r="AC607" s="163">
        <v>7</v>
      </c>
      <c r="AZ607" s="163">
        <v>2</v>
      </c>
      <c r="BA607" s="163">
        <f>IF(AZ607=1,G607,0)</f>
        <v>0</v>
      </c>
      <c r="BB607" s="163">
        <f>IF(AZ607=2,G607,0)</f>
        <v>0</v>
      </c>
      <c r="BC607" s="163">
        <f>IF(AZ607=3,G607,0)</f>
        <v>0</v>
      </c>
      <c r="BD607" s="163">
        <f>IF(AZ607=4,G607,0)</f>
        <v>0</v>
      </c>
      <c r="BE607" s="163">
        <f>IF(AZ607=5,G607,0)</f>
        <v>0</v>
      </c>
      <c r="CA607" s="191">
        <v>1</v>
      </c>
      <c r="CB607" s="191">
        <v>7</v>
      </c>
      <c r="CZ607" s="163">
        <v>2.4000000000000001E-4</v>
      </c>
    </row>
    <row r="608" spans="1:104" x14ac:dyDescent="0.2">
      <c r="A608" s="198"/>
      <c r="B608" s="200"/>
      <c r="C608" s="201" t="s">
        <v>667</v>
      </c>
      <c r="D608" s="202"/>
      <c r="E608" s="203">
        <v>0</v>
      </c>
      <c r="F608" s="204"/>
      <c r="G608" s="205"/>
      <c r="M608" s="199" t="s">
        <v>667</v>
      </c>
      <c r="O608" s="191"/>
    </row>
    <row r="609" spans="1:104" x14ac:dyDescent="0.2">
      <c r="A609" s="198"/>
      <c r="B609" s="200"/>
      <c r="C609" s="201" t="s">
        <v>574</v>
      </c>
      <c r="D609" s="202"/>
      <c r="E609" s="203">
        <v>2</v>
      </c>
      <c r="F609" s="204"/>
      <c r="G609" s="205"/>
      <c r="M609" s="199" t="s">
        <v>574</v>
      </c>
      <c r="O609" s="191"/>
    </row>
    <row r="610" spans="1:104" x14ac:dyDescent="0.2">
      <c r="A610" s="198"/>
      <c r="B610" s="200"/>
      <c r="C610" s="201" t="s">
        <v>668</v>
      </c>
      <c r="D610" s="202"/>
      <c r="E610" s="203">
        <v>1</v>
      </c>
      <c r="F610" s="204"/>
      <c r="G610" s="205"/>
      <c r="M610" s="199" t="s">
        <v>668</v>
      </c>
      <c r="O610" s="191"/>
    </row>
    <row r="611" spans="1:104" x14ac:dyDescent="0.2">
      <c r="A611" s="198"/>
      <c r="B611" s="200"/>
      <c r="C611" s="201" t="s">
        <v>669</v>
      </c>
      <c r="D611" s="202"/>
      <c r="E611" s="203">
        <v>4</v>
      </c>
      <c r="F611" s="204"/>
      <c r="G611" s="205"/>
      <c r="M611" s="199" t="s">
        <v>669</v>
      </c>
      <c r="O611" s="191"/>
    </row>
    <row r="612" spans="1:104" x14ac:dyDescent="0.2">
      <c r="A612" s="198"/>
      <c r="B612" s="200"/>
      <c r="C612" s="201" t="s">
        <v>670</v>
      </c>
      <c r="D612" s="202"/>
      <c r="E612" s="203">
        <v>2</v>
      </c>
      <c r="F612" s="204"/>
      <c r="G612" s="205"/>
      <c r="M612" s="199" t="s">
        <v>670</v>
      </c>
      <c r="O612" s="191"/>
    </row>
    <row r="613" spans="1:104" ht="22.5" x14ac:dyDescent="0.2">
      <c r="A613" s="192">
        <v>131</v>
      </c>
      <c r="B613" s="193" t="s">
        <v>671</v>
      </c>
      <c r="C613" s="194" t="s">
        <v>672</v>
      </c>
      <c r="D613" s="195" t="s">
        <v>152</v>
      </c>
      <c r="E613" s="196">
        <v>2</v>
      </c>
      <c r="F613" s="196">
        <v>0</v>
      </c>
      <c r="G613" s="197">
        <f>E613*F613</f>
        <v>0</v>
      </c>
      <c r="O613" s="191">
        <v>2</v>
      </c>
      <c r="AA613" s="163">
        <v>1</v>
      </c>
      <c r="AB613" s="163">
        <v>7</v>
      </c>
      <c r="AC613" s="163">
        <v>7</v>
      </c>
      <c r="AZ613" s="163">
        <v>2</v>
      </c>
      <c r="BA613" s="163">
        <f>IF(AZ613=1,G613,0)</f>
        <v>0</v>
      </c>
      <c r="BB613" s="163">
        <f>IF(AZ613=2,G613,0)</f>
        <v>0</v>
      </c>
      <c r="BC613" s="163">
        <f>IF(AZ613=3,G613,0)</f>
        <v>0</v>
      </c>
      <c r="BD613" s="163">
        <f>IF(AZ613=4,G613,0)</f>
        <v>0</v>
      </c>
      <c r="BE613" s="163">
        <f>IF(AZ613=5,G613,0)</f>
        <v>0</v>
      </c>
      <c r="CA613" s="191">
        <v>1</v>
      </c>
      <c r="CB613" s="191">
        <v>7</v>
      </c>
      <c r="CZ613" s="163">
        <v>8.4999999999999995E-4</v>
      </c>
    </row>
    <row r="614" spans="1:104" ht="22.5" x14ac:dyDescent="0.2">
      <c r="A614" s="192">
        <v>132</v>
      </c>
      <c r="B614" s="193" t="s">
        <v>673</v>
      </c>
      <c r="C614" s="194" t="s">
        <v>674</v>
      </c>
      <c r="D614" s="195" t="s">
        <v>152</v>
      </c>
      <c r="E614" s="196">
        <v>1</v>
      </c>
      <c r="F614" s="196">
        <v>0</v>
      </c>
      <c r="G614" s="197">
        <f>E614*F614</f>
        <v>0</v>
      </c>
      <c r="O614" s="191">
        <v>2</v>
      </c>
      <c r="AA614" s="163">
        <v>1</v>
      </c>
      <c r="AB614" s="163">
        <v>7</v>
      </c>
      <c r="AC614" s="163">
        <v>7</v>
      </c>
      <c r="AZ614" s="163">
        <v>2</v>
      </c>
      <c r="BA614" s="163">
        <f>IF(AZ614=1,G614,0)</f>
        <v>0</v>
      </c>
      <c r="BB614" s="163">
        <f>IF(AZ614=2,G614,0)</f>
        <v>0</v>
      </c>
      <c r="BC614" s="163">
        <f>IF(AZ614=3,G614,0)</f>
        <v>0</v>
      </c>
      <c r="BD614" s="163">
        <f>IF(AZ614=4,G614,0)</f>
        <v>0</v>
      </c>
      <c r="BE614" s="163">
        <f>IF(AZ614=5,G614,0)</f>
        <v>0</v>
      </c>
      <c r="CA614" s="191">
        <v>1</v>
      </c>
      <c r="CB614" s="191">
        <v>7</v>
      </c>
      <c r="CZ614" s="163">
        <v>1.64E-3</v>
      </c>
    </row>
    <row r="615" spans="1:104" x14ac:dyDescent="0.2">
      <c r="A615" s="198"/>
      <c r="B615" s="200"/>
      <c r="C615" s="201" t="s">
        <v>675</v>
      </c>
      <c r="D615" s="202"/>
      <c r="E615" s="203">
        <v>0</v>
      </c>
      <c r="F615" s="204"/>
      <c r="G615" s="205"/>
      <c r="M615" s="199" t="s">
        <v>675</v>
      </c>
      <c r="O615" s="191"/>
    </row>
    <row r="616" spans="1:104" x14ac:dyDescent="0.2">
      <c r="A616" s="198"/>
      <c r="B616" s="200"/>
      <c r="C616" s="201" t="s">
        <v>676</v>
      </c>
      <c r="D616" s="202"/>
      <c r="E616" s="203">
        <v>1</v>
      </c>
      <c r="F616" s="204"/>
      <c r="G616" s="205"/>
      <c r="M616" s="199" t="s">
        <v>676</v>
      </c>
      <c r="O616" s="191"/>
    </row>
    <row r="617" spans="1:104" x14ac:dyDescent="0.2">
      <c r="A617" s="192">
        <v>133</v>
      </c>
      <c r="B617" s="193" t="s">
        <v>677</v>
      </c>
      <c r="C617" s="194" t="s">
        <v>678</v>
      </c>
      <c r="D617" s="195" t="s">
        <v>152</v>
      </c>
      <c r="E617" s="196">
        <v>2</v>
      </c>
      <c r="F617" s="196">
        <v>0</v>
      </c>
      <c r="G617" s="197">
        <f>E617*F617</f>
        <v>0</v>
      </c>
      <c r="O617" s="191">
        <v>2</v>
      </c>
      <c r="AA617" s="163">
        <v>3</v>
      </c>
      <c r="AB617" s="163">
        <v>7</v>
      </c>
      <c r="AC617" s="163">
        <v>54132292</v>
      </c>
      <c r="AZ617" s="163">
        <v>2</v>
      </c>
      <c r="BA617" s="163">
        <f>IF(AZ617=1,G617,0)</f>
        <v>0</v>
      </c>
      <c r="BB617" s="163">
        <f>IF(AZ617=2,G617,0)</f>
        <v>0</v>
      </c>
      <c r="BC617" s="163">
        <f>IF(AZ617=3,G617,0)</f>
        <v>0</v>
      </c>
      <c r="BD617" s="163">
        <f>IF(AZ617=4,G617,0)</f>
        <v>0</v>
      </c>
      <c r="BE617" s="163">
        <f>IF(AZ617=5,G617,0)</f>
        <v>0</v>
      </c>
      <c r="CA617" s="191">
        <v>3</v>
      </c>
      <c r="CB617" s="191">
        <v>7</v>
      </c>
      <c r="CZ617" s="163">
        <v>8.0000000000000002E-3</v>
      </c>
    </row>
    <row r="618" spans="1:104" x14ac:dyDescent="0.2">
      <c r="A618" s="198"/>
      <c r="B618" s="200"/>
      <c r="C618" s="201" t="s">
        <v>662</v>
      </c>
      <c r="D618" s="202"/>
      <c r="E618" s="203">
        <v>0</v>
      </c>
      <c r="F618" s="204"/>
      <c r="G618" s="205"/>
      <c r="M618" s="199" t="s">
        <v>662</v>
      </c>
      <c r="O618" s="191"/>
    </row>
    <row r="619" spans="1:104" x14ac:dyDescent="0.2">
      <c r="A619" s="198"/>
      <c r="B619" s="200"/>
      <c r="C619" s="201" t="s">
        <v>663</v>
      </c>
      <c r="D619" s="202"/>
      <c r="E619" s="203">
        <v>1</v>
      </c>
      <c r="F619" s="204"/>
      <c r="G619" s="205"/>
      <c r="M619" s="199" t="s">
        <v>663</v>
      </c>
      <c r="O619" s="191"/>
    </row>
    <row r="620" spans="1:104" x14ac:dyDescent="0.2">
      <c r="A620" s="198"/>
      <c r="B620" s="200"/>
      <c r="C620" s="201" t="s">
        <v>664</v>
      </c>
      <c r="D620" s="202"/>
      <c r="E620" s="203">
        <v>1</v>
      </c>
      <c r="F620" s="204"/>
      <c r="G620" s="205"/>
      <c r="M620" s="199" t="s">
        <v>664</v>
      </c>
      <c r="O620" s="191"/>
    </row>
    <row r="621" spans="1:104" x14ac:dyDescent="0.2">
      <c r="A621" s="192">
        <v>134</v>
      </c>
      <c r="B621" s="193" t="s">
        <v>679</v>
      </c>
      <c r="C621" s="194" t="s">
        <v>680</v>
      </c>
      <c r="D621" s="195" t="s">
        <v>134</v>
      </c>
      <c r="E621" s="196">
        <v>0.19403000000000001</v>
      </c>
      <c r="F621" s="196">
        <v>0</v>
      </c>
      <c r="G621" s="197">
        <f>E621*F621</f>
        <v>0</v>
      </c>
      <c r="O621" s="191">
        <v>2</v>
      </c>
      <c r="AA621" s="163">
        <v>7</v>
      </c>
      <c r="AB621" s="163">
        <v>1001</v>
      </c>
      <c r="AC621" s="163">
        <v>5</v>
      </c>
      <c r="AZ621" s="163">
        <v>2</v>
      </c>
      <c r="BA621" s="163">
        <f>IF(AZ621=1,G621,0)</f>
        <v>0</v>
      </c>
      <c r="BB621" s="163">
        <f>IF(AZ621=2,G621,0)</f>
        <v>0</v>
      </c>
      <c r="BC621" s="163">
        <f>IF(AZ621=3,G621,0)</f>
        <v>0</v>
      </c>
      <c r="BD621" s="163">
        <f>IF(AZ621=4,G621,0)</f>
        <v>0</v>
      </c>
      <c r="BE621" s="163">
        <f>IF(AZ621=5,G621,0)</f>
        <v>0</v>
      </c>
      <c r="CA621" s="191">
        <v>7</v>
      </c>
      <c r="CB621" s="191">
        <v>1001</v>
      </c>
      <c r="CZ621" s="163">
        <v>0</v>
      </c>
    </row>
    <row r="622" spans="1:104" x14ac:dyDescent="0.2">
      <c r="A622" s="206"/>
      <c r="B622" s="207" t="s">
        <v>76</v>
      </c>
      <c r="C622" s="208" t="str">
        <f>CONCATENATE(B597," ",C597)</f>
        <v>725 Zařizovací předměty</v>
      </c>
      <c r="D622" s="209"/>
      <c r="E622" s="210"/>
      <c r="F622" s="211"/>
      <c r="G622" s="212">
        <f>SUM(G597:G621)</f>
        <v>0</v>
      </c>
      <c r="O622" s="191">
        <v>4</v>
      </c>
      <c r="BA622" s="213">
        <f>SUM(BA597:BA621)</f>
        <v>0</v>
      </c>
      <c r="BB622" s="213">
        <f>SUM(BB597:BB621)</f>
        <v>0</v>
      </c>
      <c r="BC622" s="213">
        <f>SUM(BC597:BC621)</f>
        <v>0</v>
      </c>
      <c r="BD622" s="213">
        <f>SUM(BD597:BD621)</f>
        <v>0</v>
      </c>
      <c r="BE622" s="213">
        <f>SUM(BE597:BE621)</f>
        <v>0</v>
      </c>
    </row>
    <row r="623" spans="1:104" x14ac:dyDescent="0.2">
      <c r="A623" s="184" t="s">
        <v>72</v>
      </c>
      <c r="B623" s="185" t="s">
        <v>681</v>
      </c>
      <c r="C623" s="186" t="s">
        <v>682</v>
      </c>
      <c r="D623" s="187"/>
      <c r="E623" s="188"/>
      <c r="F623" s="188"/>
      <c r="G623" s="189"/>
      <c r="H623" s="190"/>
      <c r="I623" s="190"/>
      <c r="O623" s="191">
        <v>1</v>
      </c>
    </row>
    <row r="624" spans="1:104" x14ac:dyDescent="0.2">
      <c r="A624" s="192">
        <v>135</v>
      </c>
      <c r="B624" s="193" t="s">
        <v>683</v>
      </c>
      <c r="C624" s="194" t="s">
        <v>684</v>
      </c>
      <c r="D624" s="195" t="s">
        <v>185</v>
      </c>
      <c r="E624" s="196">
        <v>6.2</v>
      </c>
      <c r="F624" s="196">
        <v>0</v>
      </c>
      <c r="G624" s="197">
        <f>E624*F624</f>
        <v>0</v>
      </c>
      <c r="O624" s="191">
        <v>2</v>
      </c>
      <c r="AA624" s="163">
        <v>1</v>
      </c>
      <c r="AB624" s="163">
        <v>7</v>
      </c>
      <c r="AC624" s="163">
        <v>7</v>
      </c>
      <c r="AZ624" s="163">
        <v>2</v>
      </c>
      <c r="BA624" s="163">
        <f>IF(AZ624=1,G624,0)</f>
        <v>0</v>
      </c>
      <c r="BB624" s="163">
        <f>IF(AZ624=2,G624,0)</f>
        <v>0</v>
      </c>
      <c r="BC624" s="163">
        <f>IF(AZ624=3,G624,0)</f>
        <v>0</v>
      </c>
      <c r="BD624" s="163">
        <f>IF(AZ624=4,G624,0)</f>
        <v>0</v>
      </c>
      <c r="BE624" s="163">
        <f>IF(AZ624=5,G624,0)</f>
        <v>0</v>
      </c>
      <c r="CA624" s="191">
        <v>1</v>
      </c>
      <c r="CB624" s="191">
        <v>7</v>
      </c>
      <c r="CZ624" s="163">
        <v>0</v>
      </c>
    </row>
    <row r="625" spans="1:104" x14ac:dyDescent="0.2">
      <c r="A625" s="198"/>
      <c r="B625" s="200"/>
      <c r="C625" s="201" t="s">
        <v>373</v>
      </c>
      <c r="D625" s="202"/>
      <c r="E625" s="203">
        <v>0</v>
      </c>
      <c r="F625" s="204"/>
      <c r="G625" s="205"/>
      <c r="M625" s="199" t="s">
        <v>373</v>
      </c>
      <c r="O625" s="191"/>
    </row>
    <row r="626" spans="1:104" x14ac:dyDescent="0.2">
      <c r="A626" s="198"/>
      <c r="B626" s="200"/>
      <c r="C626" s="201" t="s">
        <v>685</v>
      </c>
      <c r="D626" s="202"/>
      <c r="E626" s="203">
        <v>6.2</v>
      </c>
      <c r="F626" s="204"/>
      <c r="G626" s="205"/>
      <c r="M626" s="199" t="s">
        <v>685</v>
      </c>
      <c r="O626" s="191"/>
    </row>
    <row r="627" spans="1:104" x14ac:dyDescent="0.2">
      <c r="A627" s="192">
        <v>136</v>
      </c>
      <c r="B627" s="193" t="s">
        <v>686</v>
      </c>
      <c r="C627" s="194" t="s">
        <v>687</v>
      </c>
      <c r="D627" s="195" t="s">
        <v>152</v>
      </c>
      <c r="E627" s="196">
        <v>1</v>
      </c>
      <c r="F627" s="196">
        <v>0</v>
      </c>
      <c r="G627" s="197">
        <f>E627*F627</f>
        <v>0</v>
      </c>
      <c r="O627" s="191">
        <v>2</v>
      </c>
      <c r="AA627" s="163">
        <v>1</v>
      </c>
      <c r="AB627" s="163">
        <v>7</v>
      </c>
      <c r="AC627" s="163">
        <v>7</v>
      </c>
      <c r="AZ627" s="163">
        <v>2</v>
      </c>
      <c r="BA627" s="163">
        <f>IF(AZ627=1,G627,0)</f>
        <v>0</v>
      </c>
      <c r="BB627" s="163">
        <f>IF(AZ627=2,G627,0)</f>
        <v>0</v>
      </c>
      <c r="BC627" s="163">
        <f>IF(AZ627=3,G627,0)</f>
        <v>0</v>
      </c>
      <c r="BD627" s="163">
        <f>IF(AZ627=4,G627,0)</f>
        <v>0</v>
      </c>
      <c r="BE627" s="163">
        <f>IF(AZ627=5,G627,0)</f>
        <v>0</v>
      </c>
      <c r="CA627" s="191">
        <v>1</v>
      </c>
      <c r="CB627" s="191">
        <v>7</v>
      </c>
      <c r="CZ627" s="163">
        <v>0</v>
      </c>
    </row>
    <row r="628" spans="1:104" x14ac:dyDescent="0.2">
      <c r="A628" s="192">
        <v>137</v>
      </c>
      <c r="B628" s="193" t="s">
        <v>688</v>
      </c>
      <c r="C628" s="194" t="s">
        <v>689</v>
      </c>
      <c r="D628" s="195" t="s">
        <v>152</v>
      </c>
      <c r="E628" s="196">
        <v>1</v>
      </c>
      <c r="F628" s="196">
        <v>0</v>
      </c>
      <c r="G628" s="197">
        <f>E628*F628</f>
        <v>0</v>
      </c>
      <c r="O628" s="191">
        <v>2</v>
      </c>
      <c r="AA628" s="163">
        <v>1</v>
      </c>
      <c r="AB628" s="163">
        <v>7</v>
      </c>
      <c r="AC628" s="163">
        <v>7</v>
      </c>
      <c r="AZ628" s="163">
        <v>2</v>
      </c>
      <c r="BA628" s="163">
        <f>IF(AZ628=1,G628,0)</f>
        <v>0</v>
      </c>
      <c r="BB628" s="163">
        <f>IF(AZ628=2,G628,0)</f>
        <v>0</v>
      </c>
      <c r="BC628" s="163">
        <f>IF(AZ628=3,G628,0)</f>
        <v>0</v>
      </c>
      <c r="BD628" s="163">
        <f>IF(AZ628=4,G628,0)</f>
        <v>0</v>
      </c>
      <c r="BE628" s="163">
        <f>IF(AZ628=5,G628,0)</f>
        <v>0</v>
      </c>
      <c r="CA628" s="191">
        <v>1</v>
      </c>
      <c r="CB628" s="191">
        <v>7</v>
      </c>
      <c r="CZ628" s="163">
        <v>0</v>
      </c>
    </row>
    <row r="629" spans="1:104" x14ac:dyDescent="0.2">
      <c r="A629" s="192">
        <v>138</v>
      </c>
      <c r="B629" s="193" t="s">
        <v>690</v>
      </c>
      <c r="C629" s="194" t="s">
        <v>691</v>
      </c>
      <c r="D629" s="195" t="s">
        <v>152</v>
      </c>
      <c r="E629" s="196">
        <v>5</v>
      </c>
      <c r="F629" s="196">
        <v>0</v>
      </c>
      <c r="G629" s="197">
        <f>E629*F629</f>
        <v>0</v>
      </c>
      <c r="O629" s="191">
        <v>2</v>
      </c>
      <c r="AA629" s="163">
        <v>1</v>
      </c>
      <c r="AB629" s="163">
        <v>7</v>
      </c>
      <c r="AC629" s="163">
        <v>7</v>
      </c>
      <c r="AZ629" s="163">
        <v>2</v>
      </c>
      <c r="BA629" s="163">
        <f>IF(AZ629=1,G629,0)</f>
        <v>0</v>
      </c>
      <c r="BB629" s="163">
        <f>IF(AZ629=2,G629,0)</f>
        <v>0</v>
      </c>
      <c r="BC629" s="163">
        <f>IF(AZ629=3,G629,0)</f>
        <v>0</v>
      </c>
      <c r="BD629" s="163">
        <f>IF(AZ629=4,G629,0)</f>
        <v>0</v>
      </c>
      <c r="BE629" s="163">
        <f>IF(AZ629=5,G629,0)</f>
        <v>0</v>
      </c>
      <c r="CA629" s="191">
        <v>1</v>
      </c>
      <c r="CB629" s="191">
        <v>7</v>
      </c>
      <c r="CZ629" s="163">
        <v>0</v>
      </c>
    </row>
    <row r="630" spans="1:104" x14ac:dyDescent="0.2">
      <c r="A630" s="192">
        <v>139</v>
      </c>
      <c r="B630" s="193" t="s">
        <v>692</v>
      </c>
      <c r="C630" s="194" t="s">
        <v>693</v>
      </c>
      <c r="D630" s="195" t="s">
        <v>152</v>
      </c>
      <c r="E630" s="196">
        <v>1</v>
      </c>
      <c r="F630" s="196">
        <v>0</v>
      </c>
      <c r="G630" s="197">
        <f>E630*F630</f>
        <v>0</v>
      </c>
      <c r="O630" s="191">
        <v>2</v>
      </c>
      <c r="AA630" s="163">
        <v>1</v>
      </c>
      <c r="AB630" s="163">
        <v>7</v>
      </c>
      <c r="AC630" s="163">
        <v>7</v>
      </c>
      <c r="AZ630" s="163">
        <v>2</v>
      </c>
      <c r="BA630" s="163">
        <f>IF(AZ630=1,G630,0)</f>
        <v>0</v>
      </c>
      <c r="BB630" s="163">
        <f>IF(AZ630=2,G630,0)</f>
        <v>0</v>
      </c>
      <c r="BC630" s="163">
        <f>IF(AZ630=3,G630,0)</f>
        <v>0</v>
      </c>
      <c r="BD630" s="163">
        <f>IF(AZ630=4,G630,0)</f>
        <v>0</v>
      </c>
      <c r="BE630" s="163">
        <f>IF(AZ630=5,G630,0)</f>
        <v>0</v>
      </c>
      <c r="CA630" s="191">
        <v>1</v>
      </c>
      <c r="CB630" s="191">
        <v>7</v>
      </c>
      <c r="CZ630" s="163">
        <v>0</v>
      </c>
    </row>
    <row r="631" spans="1:104" x14ac:dyDescent="0.2">
      <c r="A631" s="198"/>
      <c r="B631" s="200"/>
      <c r="C631" s="201" t="s">
        <v>373</v>
      </c>
      <c r="D631" s="202"/>
      <c r="E631" s="203">
        <v>0</v>
      </c>
      <c r="F631" s="204"/>
      <c r="G631" s="205"/>
      <c r="M631" s="199" t="s">
        <v>373</v>
      </c>
      <c r="O631" s="191"/>
    </row>
    <row r="632" spans="1:104" x14ac:dyDescent="0.2">
      <c r="A632" s="198"/>
      <c r="B632" s="200"/>
      <c r="C632" s="201" t="s">
        <v>694</v>
      </c>
      <c r="D632" s="202"/>
      <c r="E632" s="203">
        <v>1</v>
      </c>
      <c r="F632" s="204"/>
      <c r="G632" s="205"/>
      <c r="M632" s="199" t="s">
        <v>694</v>
      </c>
      <c r="O632" s="191"/>
    </row>
    <row r="633" spans="1:104" x14ac:dyDescent="0.2">
      <c r="A633" s="192">
        <v>140</v>
      </c>
      <c r="B633" s="193" t="s">
        <v>695</v>
      </c>
      <c r="C633" s="194" t="s">
        <v>696</v>
      </c>
      <c r="D633" s="195" t="s">
        <v>152</v>
      </c>
      <c r="E633" s="196">
        <v>1</v>
      </c>
      <c r="F633" s="196">
        <v>0</v>
      </c>
      <c r="G633" s="197">
        <f>E633*F633</f>
        <v>0</v>
      </c>
      <c r="O633" s="191">
        <v>2</v>
      </c>
      <c r="AA633" s="163">
        <v>3</v>
      </c>
      <c r="AB633" s="163">
        <v>7</v>
      </c>
      <c r="AC633" s="163">
        <v>4295330101</v>
      </c>
      <c r="AZ633" s="163">
        <v>2</v>
      </c>
      <c r="BA633" s="163">
        <f>IF(AZ633=1,G633,0)</f>
        <v>0</v>
      </c>
      <c r="BB633" s="163">
        <f>IF(AZ633=2,G633,0)</f>
        <v>0</v>
      </c>
      <c r="BC633" s="163">
        <f>IF(AZ633=3,G633,0)</f>
        <v>0</v>
      </c>
      <c r="BD633" s="163">
        <f>IF(AZ633=4,G633,0)</f>
        <v>0</v>
      </c>
      <c r="BE633" s="163">
        <f>IF(AZ633=5,G633,0)</f>
        <v>0</v>
      </c>
      <c r="CA633" s="191">
        <v>3</v>
      </c>
      <c r="CB633" s="191">
        <v>7</v>
      </c>
      <c r="CZ633" s="163">
        <v>2.2000000000000001E-3</v>
      </c>
    </row>
    <row r="634" spans="1:104" x14ac:dyDescent="0.2">
      <c r="A634" s="192">
        <v>141</v>
      </c>
      <c r="B634" s="193" t="s">
        <v>697</v>
      </c>
      <c r="C634" s="194" t="s">
        <v>698</v>
      </c>
      <c r="D634" s="195" t="s">
        <v>152</v>
      </c>
      <c r="E634" s="196">
        <v>2</v>
      </c>
      <c r="F634" s="196">
        <v>0</v>
      </c>
      <c r="G634" s="197">
        <f>E634*F634</f>
        <v>0</v>
      </c>
      <c r="O634" s="191">
        <v>2</v>
      </c>
      <c r="AA634" s="163">
        <v>3</v>
      </c>
      <c r="AB634" s="163">
        <v>7</v>
      </c>
      <c r="AC634" s="163">
        <v>42971072</v>
      </c>
      <c r="AZ634" s="163">
        <v>2</v>
      </c>
      <c r="BA634" s="163">
        <f>IF(AZ634=1,G634,0)</f>
        <v>0</v>
      </c>
      <c r="BB634" s="163">
        <f>IF(AZ634=2,G634,0)</f>
        <v>0</v>
      </c>
      <c r="BC634" s="163">
        <f>IF(AZ634=3,G634,0)</f>
        <v>0</v>
      </c>
      <c r="BD634" s="163">
        <f>IF(AZ634=4,G634,0)</f>
        <v>0</v>
      </c>
      <c r="BE634" s="163">
        <f>IF(AZ634=5,G634,0)</f>
        <v>0</v>
      </c>
      <c r="CA634" s="191">
        <v>3</v>
      </c>
      <c r="CB634" s="191">
        <v>7</v>
      </c>
      <c r="CZ634" s="163">
        <v>5.0000000000000001E-4</v>
      </c>
    </row>
    <row r="635" spans="1:104" x14ac:dyDescent="0.2">
      <c r="A635" s="192">
        <v>142</v>
      </c>
      <c r="B635" s="193" t="s">
        <v>699</v>
      </c>
      <c r="C635" s="194" t="s">
        <v>700</v>
      </c>
      <c r="D635" s="195" t="s">
        <v>152</v>
      </c>
      <c r="E635" s="196">
        <v>2</v>
      </c>
      <c r="F635" s="196">
        <v>0</v>
      </c>
      <c r="G635" s="197">
        <f>E635*F635</f>
        <v>0</v>
      </c>
      <c r="O635" s="191">
        <v>2</v>
      </c>
      <c r="AA635" s="163">
        <v>3</v>
      </c>
      <c r="AB635" s="163">
        <v>7</v>
      </c>
      <c r="AC635" s="163">
        <v>42972636</v>
      </c>
      <c r="AZ635" s="163">
        <v>2</v>
      </c>
      <c r="BA635" s="163">
        <f>IF(AZ635=1,G635,0)</f>
        <v>0</v>
      </c>
      <c r="BB635" s="163">
        <f>IF(AZ635=2,G635,0)</f>
        <v>0</v>
      </c>
      <c r="BC635" s="163">
        <f>IF(AZ635=3,G635,0)</f>
        <v>0</v>
      </c>
      <c r="BD635" s="163">
        <f>IF(AZ635=4,G635,0)</f>
        <v>0</v>
      </c>
      <c r="BE635" s="163">
        <f>IF(AZ635=5,G635,0)</f>
        <v>0</v>
      </c>
      <c r="CA635" s="191">
        <v>3</v>
      </c>
      <c r="CB635" s="191">
        <v>7</v>
      </c>
      <c r="CZ635" s="163">
        <v>1.1000000000000001E-3</v>
      </c>
    </row>
    <row r="636" spans="1:104" x14ac:dyDescent="0.2">
      <c r="A636" s="192">
        <v>143</v>
      </c>
      <c r="B636" s="193" t="s">
        <v>701</v>
      </c>
      <c r="C636" s="194" t="s">
        <v>702</v>
      </c>
      <c r="D636" s="195" t="s">
        <v>152</v>
      </c>
      <c r="E636" s="196">
        <v>1</v>
      </c>
      <c r="F636" s="196">
        <v>0</v>
      </c>
      <c r="G636" s="197">
        <f>E636*F636</f>
        <v>0</v>
      </c>
      <c r="O636" s="191">
        <v>2</v>
      </c>
      <c r="AA636" s="163">
        <v>3</v>
      </c>
      <c r="AB636" s="163">
        <v>7</v>
      </c>
      <c r="AC636" s="163">
        <v>42972701</v>
      </c>
      <c r="AZ636" s="163">
        <v>2</v>
      </c>
      <c r="BA636" s="163">
        <f>IF(AZ636=1,G636,0)</f>
        <v>0</v>
      </c>
      <c r="BB636" s="163">
        <f>IF(AZ636=2,G636,0)</f>
        <v>0</v>
      </c>
      <c r="BC636" s="163">
        <f>IF(AZ636=3,G636,0)</f>
        <v>0</v>
      </c>
      <c r="BD636" s="163">
        <f>IF(AZ636=4,G636,0)</f>
        <v>0</v>
      </c>
      <c r="BE636" s="163">
        <f>IF(AZ636=5,G636,0)</f>
        <v>0</v>
      </c>
      <c r="CA636" s="191">
        <v>3</v>
      </c>
      <c r="CB636" s="191">
        <v>7</v>
      </c>
      <c r="CZ636" s="163">
        <v>7.5000000000000002E-4</v>
      </c>
    </row>
    <row r="637" spans="1:104" x14ac:dyDescent="0.2">
      <c r="A637" s="198"/>
      <c r="B637" s="200"/>
      <c r="C637" s="201" t="s">
        <v>373</v>
      </c>
      <c r="D637" s="202"/>
      <c r="E637" s="203">
        <v>0</v>
      </c>
      <c r="F637" s="204"/>
      <c r="G637" s="205"/>
      <c r="M637" s="199" t="s">
        <v>373</v>
      </c>
      <c r="O637" s="191"/>
    </row>
    <row r="638" spans="1:104" x14ac:dyDescent="0.2">
      <c r="A638" s="198"/>
      <c r="B638" s="200"/>
      <c r="C638" s="201" t="s">
        <v>703</v>
      </c>
      <c r="D638" s="202"/>
      <c r="E638" s="203">
        <v>1</v>
      </c>
      <c r="F638" s="204"/>
      <c r="G638" s="205"/>
      <c r="M638" s="199" t="s">
        <v>703</v>
      </c>
      <c r="O638" s="191"/>
    </row>
    <row r="639" spans="1:104" x14ac:dyDescent="0.2">
      <c r="A639" s="192">
        <v>144</v>
      </c>
      <c r="B639" s="193" t="s">
        <v>704</v>
      </c>
      <c r="C639" s="194" t="s">
        <v>705</v>
      </c>
      <c r="D639" s="195" t="s">
        <v>152</v>
      </c>
      <c r="E639" s="196">
        <v>6</v>
      </c>
      <c r="F639" s="196">
        <v>0</v>
      </c>
      <c r="G639" s="197">
        <f>E639*F639</f>
        <v>0</v>
      </c>
      <c r="O639" s="191">
        <v>2</v>
      </c>
      <c r="AA639" s="163">
        <v>3</v>
      </c>
      <c r="AB639" s="163">
        <v>7</v>
      </c>
      <c r="AC639" s="163">
        <v>42975010</v>
      </c>
      <c r="AZ639" s="163">
        <v>2</v>
      </c>
      <c r="BA639" s="163">
        <f>IF(AZ639=1,G639,0)</f>
        <v>0</v>
      </c>
      <c r="BB639" s="163">
        <f>IF(AZ639=2,G639,0)</f>
        <v>0</v>
      </c>
      <c r="BC639" s="163">
        <f>IF(AZ639=3,G639,0)</f>
        <v>0</v>
      </c>
      <c r="BD639" s="163">
        <f>IF(AZ639=4,G639,0)</f>
        <v>0</v>
      </c>
      <c r="BE639" s="163">
        <f>IF(AZ639=5,G639,0)</f>
        <v>0</v>
      </c>
      <c r="CA639" s="191">
        <v>3</v>
      </c>
      <c r="CB639" s="191">
        <v>7</v>
      </c>
      <c r="CZ639" s="163">
        <v>1.9000000000000001E-4</v>
      </c>
    </row>
    <row r="640" spans="1:104" x14ac:dyDescent="0.2">
      <c r="A640" s="192">
        <v>145</v>
      </c>
      <c r="B640" s="193" t="s">
        <v>706</v>
      </c>
      <c r="C640" s="194" t="s">
        <v>707</v>
      </c>
      <c r="D640" s="195" t="s">
        <v>152</v>
      </c>
      <c r="E640" s="196">
        <v>2</v>
      </c>
      <c r="F640" s="196">
        <v>0</v>
      </c>
      <c r="G640" s="197">
        <f>E640*F640</f>
        <v>0</v>
      </c>
      <c r="O640" s="191">
        <v>2</v>
      </c>
      <c r="AA640" s="163">
        <v>3</v>
      </c>
      <c r="AB640" s="163">
        <v>7</v>
      </c>
      <c r="AC640" s="163">
        <v>42981161</v>
      </c>
      <c r="AZ640" s="163">
        <v>2</v>
      </c>
      <c r="BA640" s="163">
        <f>IF(AZ640=1,G640,0)</f>
        <v>0</v>
      </c>
      <c r="BB640" s="163">
        <f>IF(AZ640=2,G640,0)</f>
        <v>0</v>
      </c>
      <c r="BC640" s="163">
        <f>IF(AZ640=3,G640,0)</f>
        <v>0</v>
      </c>
      <c r="BD640" s="163">
        <f>IF(AZ640=4,G640,0)</f>
        <v>0</v>
      </c>
      <c r="BE640" s="163">
        <f>IF(AZ640=5,G640,0)</f>
        <v>0</v>
      </c>
      <c r="CA640" s="191">
        <v>3</v>
      </c>
      <c r="CB640" s="191">
        <v>7</v>
      </c>
      <c r="CZ640" s="163">
        <v>3.81E-3</v>
      </c>
    </row>
    <row r="641" spans="1:104" x14ac:dyDescent="0.2">
      <c r="A641" s="198"/>
      <c r="B641" s="200"/>
      <c r="C641" s="201" t="s">
        <v>373</v>
      </c>
      <c r="D641" s="202"/>
      <c r="E641" s="203">
        <v>0</v>
      </c>
      <c r="F641" s="204"/>
      <c r="G641" s="205"/>
      <c r="M641" s="199" t="s">
        <v>373</v>
      </c>
      <c r="O641" s="191"/>
    </row>
    <row r="642" spans="1:104" x14ac:dyDescent="0.2">
      <c r="A642" s="198"/>
      <c r="B642" s="200"/>
      <c r="C642" s="201" t="s">
        <v>708</v>
      </c>
      <c r="D642" s="202"/>
      <c r="E642" s="203">
        <v>2</v>
      </c>
      <c r="F642" s="204"/>
      <c r="G642" s="205"/>
      <c r="M642" s="199" t="s">
        <v>708</v>
      </c>
      <c r="O642" s="191"/>
    </row>
    <row r="643" spans="1:104" x14ac:dyDescent="0.2">
      <c r="A643" s="192">
        <v>146</v>
      </c>
      <c r="B643" s="193" t="s">
        <v>709</v>
      </c>
      <c r="C643" s="194" t="s">
        <v>710</v>
      </c>
      <c r="D643" s="195" t="s">
        <v>152</v>
      </c>
      <c r="E643" s="196">
        <v>1</v>
      </c>
      <c r="F643" s="196">
        <v>0</v>
      </c>
      <c r="G643" s="197">
        <f>E643*F643</f>
        <v>0</v>
      </c>
      <c r="O643" s="191">
        <v>2</v>
      </c>
      <c r="AA643" s="163">
        <v>3</v>
      </c>
      <c r="AB643" s="163">
        <v>7</v>
      </c>
      <c r="AC643" s="163">
        <v>4298150101</v>
      </c>
      <c r="AZ643" s="163">
        <v>2</v>
      </c>
      <c r="BA643" s="163">
        <f>IF(AZ643=1,G643,0)</f>
        <v>0</v>
      </c>
      <c r="BB643" s="163">
        <f>IF(AZ643=2,G643,0)</f>
        <v>0</v>
      </c>
      <c r="BC643" s="163">
        <f>IF(AZ643=3,G643,0)</f>
        <v>0</v>
      </c>
      <c r="BD643" s="163">
        <f>IF(AZ643=4,G643,0)</f>
        <v>0</v>
      </c>
      <c r="BE643" s="163">
        <f>IF(AZ643=5,G643,0)</f>
        <v>0</v>
      </c>
      <c r="CA643" s="191">
        <v>3</v>
      </c>
      <c r="CB643" s="191">
        <v>7</v>
      </c>
      <c r="CZ643" s="163">
        <v>1.7000000000000001E-4</v>
      </c>
    </row>
    <row r="644" spans="1:104" x14ac:dyDescent="0.2">
      <c r="A644" s="192">
        <v>147</v>
      </c>
      <c r="B644" s="193" t="s">
        <v>711</v>
      </c>
      <c r="C644" s="194" t="s">
        <v>712</v>
      </c>
      <c r="D644" s="195" t="s">
        <v>152</v>
      </c>
      <c r="E644" s="196">
        <v>1</v>
      </c>
      <c r="F644" s="196">
        <v>0</v>
      </c>
      <c r="G644" s="197">
        <f>E644*F644</f>
        <v>0</v>
      </c>
      <c r="O644" s="191">
        <v>2</v>
      </c>
      <c r="AA644" s="163">
        <v>3</v>
      </c>
      <c r="AB644" s="163">
        <v>7</v>
      </c>
      <c r="AC644" s="163">
        <v>429823002</v>
      </c>
      <c r="AZ644" s="163">
        <v>2</v>
      </c>
      <c r="BA644" s="163">
        <f>IF(AZ644=1,G644,0)</f>
        <v>0</v>
      </c>
      <c r="BB644" s="163">
        <f>IF(AZ644=2,G644,0)</f>
        <v>0</v>
      </c>
      <c r="BC644" s="163">
        <f>IF(AZ644=3,G644,0)</f>
        <v>0</v>
      </c>
      <c r="BD644" s="163">
        <f>IF(AZ644=4,G644,0)</f>
        <v>0</v>
      </c>
      <c r="BE644" s="163">
        <f>IF(AZ644=5,G644,0)</f>
        <v>0</v>
      </c>
      <c r="CA644" s="191">
        <v>3</v>
      </c>
      <c r="CB644" s="191">
        <v>7</v>
      </c>
      <c r="CZ644" s="163">
        <v>5.9999999999999995E-4</v>
      </c>
    </row>
    <row r="645" spans="1:104" x14ac:dyDescent="0.2">
      <c r="A645" s="192">
        <v>148</v>
      </c>
      <c r="B645" s="193" t="s">
        <v>713</v>
      </c>
      <c r="C645" s="194" t="s">
        <v>714</v>
      </c>
      <c r="D645" s="195" t="s">
        <v>152</v>
      </c>
      <c r="E645" s="196">
        <v>1</v>
      </c>
      <c r="F645" s="196">
        <v>0</v>
      </c>
      <c r="G645" s="197">
        <f>E645*F645</f>
        <v>0</v>
      </c>
      <c r="O645" s="191">
        <v>2</v>
      </c>
      <c r="AA645" s="163">
        <v>3</v>
      </c>
      <c r="AB645" s="163">
        <v>7</v>
      </c>
      <c r="AC645" s="163" t="s">
        <v>713</v>
      </c>
      <c r="AZ645" s="163">
        <v>2</v>
      </c>
      <c r="BA645" s="163">
        <f>IF(AZ645=1,G645,0)</f>
        <v>0</v>
      </c>
      <c r="BB645" s="163">
        <f>IF(AZ645=2,G645,0)</f>
        <v>0</v>
      </c>
      <c r="BC645" s="163">
        <f>IF(AZ645=3,G645,0)</f>
        <v>0</v>
      </c>
      <c r="BD645" s="163">
        <f>IF(AZ645=4,G645,0)</f>
        <v>0</v>
      </c>
      <c r="BE645" s="163">
        <f>IF(AZ645=5,G645,0)</f>
        <v>0</v>
      </c>
      <c r="CA645" s="191">
        <v>3</v>
      </c>
      <c r="CB645" s="191">
        <v>7</v>
      </c>
      <c r="CZ645" s="163">
        <v>0</v>
      </c>
    </row>
    <row r="646" spans="1:104" x14ac:dyDescent="0.2">
      <c r="A646" s="198"/>
      <c r="B646" s="200"/>
      <c r="C646" s="201" t="s">
        <v>373</v>
      </c>
      <c r="D646" s="202"/>
      <c r="E646" s="203">
        <v>0</v>
      </c>
      <c r="F646" s="204"/>
      <c r="G646" s="205"/>
      <c r="M646" s="199" t="s">
        <v>373</v>
      </c>
      <c r="O646" s="191"/>
    </row>
    <row r="647" spans="1:104" x14ac:dyDescent="0.2">
      <c r="A647" s="198"/>
      <c r="B647" s="200"/>
      <c r="C647" s="201" t="s">
        <v>694</v>
      </c>
      <c r="D647" s="202"/>
      <c r="E647" s="203">
        <v>1</v>
      </c>
      <c r="F647" s="204"/>
      <c r="G647" s="205"/>
      <c r="M647" s="199" t="s">
        <v>694</v>
      </c>
      <c r="O647" s="191"/>
    </row>
    <row r="648" spans="1:104" x14ac:dyDescent="0.2">
      <c r="A648" s="192">
        <v>149</v>
      </c>
      <c r="B648" s="193" t="s">
        <v>715</v>
      </c>
      <c r="C648" s="194" t="s">
        <v>716</v>
      </c>
      <c r="D648" s="195" t="s">
        <v>134</v>
      </c>
      <c r="E648" s="196">
        <v>1.5679999999999999E-2</v>
      </c>
      <c r="F648" s="196">
        <v>0</v>
      </c>
      <c r="G648" s="197">
        <f>E648*F648</f>
        <v>0</v>
      </c>
      <c r="O648" s="191">
        <v>2</v>
      </c>
      <c r="AA648" s="163">
        <v>7</v>
      </c>
      <c r="AB648" s="163">
        <v>1001</v>
      </c>
      <c r="AC648" s="163">
        <v>5</v>
      </c>
      <c r="AZ648" s="163">
        <v>2</v>
      </c>
      <c r="BA648" s="163">
        <f>IF(AZ648=1,G648,0)</f>
        <v>0</v>
      </c>
      <c r="BB648" s="163">
        <f>IF(AZ648=2,G648,0)</f>
        <v>0</v>
      </c>
      <c r="BC648" s="163">
        <f>IF(AZ648=3,G648,0)</f>
        <v>0</v>
      </c>
      <c r="BD648" s="163">
        <f>IF(AZ648=4,G648,0)</f>
        <v>0</v>
      </c>
      <c r="BE648" s="163">
        <f>IF(AZ648=5,G648,0)</f>
        <v>0</v>
      </c>
      <c r="CA648" s="191">
        <v>7</v>
      </c>
      <c r="CB648" s="191">
        <v>1001</v>
      </c>
      <c r="CZ648" s="163">
        <v>0</v>
      </c>
    </row>
    <row r="649" spans="1:104" x14ac:dyDescent="0.2">
      <c r="A649" s="206"/>
      <c r="B649" s="207" t="s">
        <v>76</v>
      </c>
      <c r="C649" s="208" t="str">
        <f>CONCATENATE(B623," ",C623)</f>
        <v>728 Vzduchotechnika</v>
      </c>
      <c r="D649" s="209"/>
      <c r="E649" s="210"/>
      <c r="F649" s="211"/>
      <c r="G649" s="212">
        <f>SUM(G623:G648)</f>
        <v>0</v>
      </c>
      <c r="O649" s="191">
        <v>4</v>
      </c>
      <c r="BA649" s="213">
        <f>SUM(BA623:BA648)</f>
        <v>0</v>
      </c>
      <c r="BB649" s="213">
        <f>SUM(BB623:BB648)</f>
        <v>0</v>
      </c>
      <c r="BC649" s="213">
        <f>SUM(BC623:BC648)</f>
        <v>0</v>
      </c>
      <c r="BD649" s="213">
        <f>SUM(BD623:BD648)</f>
        <v>0</v>
      </c>
      <c r="BE649" s="213">
        <f>SUM(BE623:BE648)</f>
        <v>0</v>
      </c>
    </row>
    <row r="650" spans="1:104" x14ac:dyDescent="0.2">
      <c r="A650" s="184" t="s">
        <v>72</v>
      </c>
      <c r="B650" s="185" t="s">
        <v>717</v>
      </c>
      <c r="C650" s="186" t="s">
        <v>718</v>
      </c>
      <c r="D650" s="187"/>
      <c r="E650" s="188"/>
      <c r="F650" s="188"/>
      <c r="G650" s="189"/>
      <c r="H650" s="190"/>
      <c r="I650" s="190"/>
      <c r="O650" s="191">
        <v>1</v>
      </c>
    </row>
    <row r="651" spans="1:104" ht="22.5" x14ac:dyDescent="0.2">
      <c r="A651" s="192">
        <v>150</v>
      </c>
      <c r="B651" s="193" t="s">
        <v>719</v>
      </c>
      <c r="C651" s="194" t="s">
        <v>720</v>
      </c>
      <c r="D651" s="195" t="s">
        <v>185</v>
      </c>
      <c r="E651" s="196">
        <v>62</v>
      </c>
      <c r="F651" s="196">
        <v>0</v>
      </c>
      <c r="G651" s="197">
        <f>E651*F651</f>
        <v>0</v>
      </c>
      <c r="O651" s="191">
        <v>2</v>
      </c>
      <c r="AA651" s="163">
        <v>1</v>
      </c>
      <c r="AB651" s="163">
        <v>7</v>
      </c>
      <c r="AC651" s="163">
        <v>7</v>
      </c>
      <c r="AZ651" s="163">
        <v>2</v>
      </c>
      <c r="BA651" s="163">
        <f>IF(AZ651=1,G651,0)</f>
        <v>0</v>
      </c>
      <c r="BB651" s="163">
        <f>IF(AZ651=2,G651,0)</f>
        <v>0</v>
      </c>
      <c r="BC651" s="163">
        <f>IF(AZ651=3,G651,0)</f>
        <v>0</v>
      </c>
      <c r="BD651" s="163">
        <f>IF(AZ651=4,G651,0)</f>
        <v>0</v>
      </c>
      <c r="BE651" s="163">
        <f>IF(AZ651=5,G651,0)</f>
        <v>0</v>
      </c>
      <c r="CA651" s="191">
        <v>1</v>
      </c>
      <c r="CB651" s="191">
        <v>7</v>
      </c>
      <c r="CZ651" s="163">
        <v>1.0000000000000001E-5</v>
      </c>
    </row>
    <row r="652" spans="1:104" x14ac:dyDescent="0.2">
      <c r="A652" s="198"/>
      <c r="B652" s="200"/>
      <c r="C652" s="201" t="s">
        <v>721</v>
      </c>
      <c r="D652" s="202"/>
      <c r="E652" s="203">
        <v>0</v>
      </c>
      <c r="F652" s="204"/>
      <c r="G652" s="205"/>
      <c r="M652" s="199" t="s">
        <v>721</v>
      </c>
      <c r="O652" s="191"/>
    </row>
    <row r="653" spans="1:104" x14ac:dyDescent="0.2">
      <c r="A653" s="198"/>
      <c r="B653" s="200"/>
      <c r="C653" s="201" t="s">
        <v>722</v>
      </c>
      <c r="D653" s="202"/>
      <c r="E653" s="203">
        <v>0</v>
      </c>
      <c r="F653" s="204"/>
      <c r="G653" s="205"/>
      <c r="M653" s="199" t="s">
        <v>722</v>
      </c>
      <c r="O653" s="191"/>
    </row>
    <row r="654" spans="1:104" x14ac:dyDescent="0.2">
      <c r="A654" s="198"/>
      <c r="B654" s="200"/>
      <c r="C654" s="201" t="s">
        <v>723</v>
      </c>
      <c r="D654" s="202"/>
      <c r="E654" s="203">
        <v>62</v>
      </c>
      <c r="F654" s="204"/>
      <c r="G654" s="205"/>
      <c r="M654" s="199" t="s">
        <v>723</v>
      </c>
      <c r="O654" s="191"/>
    </row>
    <row r="655" spans="1:104" ht="22.5" x14ac:dyDescent="0.2">
      <c r="A655" s="192">
        <v>151</v>
      </c>
      <c r="B655" s="193" t="s">
        <v>613</v>
      </c>
      <c r="C655" s="194" t="s">
        <v>614</v>
      </c>
      <c r="D655" s="195" t="s">
        <v>185</v>
      </c>
      <c r="E655" s="196">
        <v>44</v>
      </c>
      <c r="F655" s="196">
        <v>0</v>
      </c>
      <c r="G655" s="197">
        <f>E655*F655</f>
        <v>0</v>
      </c>
      <c r="O655" s="191">
        <v>2</v>
      </c>
      <c r="AA655" s="163">
        <v>1</v>
      </c>
      <c r="AB655" s="163">
        <v>7</v>
      </c>
      <c r="AC655" s="163">
        <v>7</v>
      </c>
      <c r="AZ655" s="163">
        <v>2</v>
      </c>
      <c r="BA655" s="163">
        <f>IF(AZ655=1,G655,0)</f>
        <v>0</v>
      </c>
      <c r="BB655" s="163">
        <f>IF(AZ655=2,G655,0)</f>
        <v>0</v>
      </c>
      <c r="BC655" s="163">
        <f>IF(AZ655=3,G655,0)</f>
        <v>0</v>
      </c>
      <c r="BD655" s="163">
        <f>IF(AZ655=4,G655,0)</f>
        <v>0</v>
      </c>
      <c r="BE655" s="163">
        <f>IF(AZ655=5,G655,0)</f>
        <v>0</v>
      </c>
      <c r="CA655" s="191">
        <v>1</v>
      </c>
      <c r="CB655" s="191">
        <v>7</v>
      </c>
      <c r="CZ655" s="163">
        <v>2.0000000000000002E-5</v>
      </c>
    </row>
    <row r="656" spans="1:104" x14ac:dyDescent="0.2">
      <c r="A656" s="198"/>
      <c r="B656" s="200"/>
      <c r="C656" s="201" t="s">
        <v>724</v>
      </c>
      <c r="D656" s="202"/>
      <c r="E656" s="203">
        <v>0</v>
      </c>
      <c r="F656" s="204"/>
      <c r="G656" s="205"/>
      <c r="M656" s="199" t="s">
        <v>724</v>
      </c>
      <c r="O656" s="191"/>
    </row>
    <row r="657" spans="1:104" x14ac:dyDescent="0.2">
      <c r="A657" s="198"/>
      <c r="B657" s="200"/>
      <c r="C657" s="201" t="s">
        <v>725</v>
      </c>
      <c r="D657" s="202"/>
      <c r="E657" s="203">
        <v>0</v>
      </c>
      <c r="F657" s="204"/>
      <c r="G657" s="205"/>
      <c r="M657" s="199" t="s">
        <v>725</v>
      </c>
      <c r="O657" s="191"/>
    </row>
    <row r="658" spans="1:104" x14ac:dyDescent="0.2">
      <c r="A658" s="198"/>
      <c r="B658" s="200"/>
      <c r="C658" s="201" t="s">
        <v>726</v>
      </c>
      <c r="D658" s="202"/>
      <c r="E658" s="203">
        <v>44</v>
      </c>
      <c r="F658" s="204"/>
      <c r="G658" s="205"/>
      <c r="M658" s="199" t="s">
        <v>726</v>
      </c>
      <c r="O658" s="191"/>
    </row>
    <row r="659" spans="1:104" ht="22.5" x14ac:dyDescent="0.2">
      <c r="A659" s="192">
        <v>152</v>
      </c>
      <c r="B659" s="193" t="s">
        <v>727</v>
      </c>
      <c r="C659" s="194" t="s">
        <v>728</v>
      </c>
      <c r="D659" s="195" t="s">
        <v>185</v>
      </c>
      <c r="E659" s="196">
        <v>16</v>
      </c>
      <c r="F659" s="196">
        <v>0</v>
      </c>
      <c r="G659" s="197">
        <f>E659*F659</f>
        <v>0</v>
      </c>
      <c r="O659" s="191">
        <v>2</v>
      </c>
      <c r="AA659" s="163">
        <v>1</v>
      </c>
      <c r="AB659" s="163">
        <v>7</v>
      </c>
      <c r="AC659" s="163">
        <v>7</v>
      </c>
      <c r="AZ659" s="163">
        <v>2</v>
      </c>
      <c r="BA659" s="163">
        <f>IF(AZ659=1,G659,0)</f>
        <v>0</v>
      </c>
      <c r="BB659" s="163">
        <f>IF(AZ659=2,G659,0)</f>
        <v>0</v>
      </c>
      <c r="BC659" s="163">
        <f>IF(AZ659=3,G659,0)</f>
        <v>0</v>
      </c>
      <c r="BD659" s="163">
        <f>IF(AZ659=4,G659,0)</f>
        <v>0</v>
      </c>
      <c r="BE659" s="163">
        <f>IF(AZ659=5,G659,0)</f>
        <v>0</v>
      </c>
      <c r="CA659" s="191">
        <v>1</v>
      </c>
      <c r="CB659" s="191">
        <v>7</v>
      </c>
      <c r="CZ659" s="163">
        <v>4.0000000000000003E-5</v>
      </c>
    </row>
    <row r="660" spans="1:104" x14ac:dyDescent="0.2">
      <c r="A660" s="198"/>
      <c r="B660" s="200"/>
      <c r="C660" s="201" t="s">
        <v>729</v>
      </c>
      <c r="D660" s="202"/>
      <c r="E660" s="203">
        <v>0</v>
      </c>
      <c r="F660" s="204"/>
      <c r="G660" s="205"/>
      <c r="M660" s="199" t="s">
        <v>729</v>
      </c>
      <c r="O660" s="191"/>
    </row>
    <row r="661" spans="1:104" x14ac:dyDescent="0.2">
      <c r="A661" s="198"/>
      <c r="B661" s="200"/>
      <c r="C661" s="201" t="s">
        <v>730</v>
      </c>
      <c r="D661" s="202"/>
      <c r="E661" s="203">
        <v>0</v>
      </c>
      <c r="F661" s="204"/>
      <c r="G661" s="205"/>
      <c r="M661" s="199" t="s">
        <v>730</v>
      </c>
      <c r="O661" s="191"/>
    </row>
    <row r="662" spans="1:104" x14ac:dyDescent="0.2">
      <c r="A662" s="198"/>
      <c r="B662" s="200"/>
      <c r="C662" s="201" t="s">
        <v>731</v>
      </c>
      <c r="D662" s="202"/>
      <c r="E662" s="203">
        <v>16</v>
      </c>
      <c r="F662" s="204"/>
      <c r="G662" s="205"/>
      <c r="M662" s="199" t="s">
        <v>731</v>
      </c>
      <c r="O662" s="191"/>
    </row>
    <row r="663" spans="1:104" x14ac:dyDescent="0.2">
      <c r="A663" s="192">
        <v>153</v>
      </c>
      <c r="B663" s="193" t="s">
        <v>732</v>
      </c>
      <c r="C663" s="194" t="s">
        <v>733</v>
      </c>
      <c r="D663" s="195" t="s">
        <v>185</v>
      </c>
      <c r="E663" s="196">
        <v>62</v>
      </c>
      <c r="F663" s="196">
        <v>0</v>
      </c>
      <c r="G663" s="197">
        <f>E663*F663</f>
        <v>0</v>
      </c>
      <c r="O663" s="191">
        <v>2</v>
      </c>
      <c r="AA663" s="163">
        <v>1</v>
      </c>
      <c r="AB663" s="163">
        <v>7</v>
      </c>
      <c r="AC663" s="163">
        <v>7</v>
      </c>
      <c r="AZ663" s="163">
        <v>2</v>
      </c>
      <c r="BA663" s="163">
        <f>IF(AZ663=1,G663,0)</f>
        <v>0</v>
      </c>
      <c r="BB663" s="163">
        <f>IF(AZ663=2,G663,0)</f>
        <v>0</v>
      </c>
      <c r="BC663" s="163">
        <f>IF(AZ663=3,G663,0)</f>
        <v>0</v>
      </c>
      <c r="BD663" s="163">
        <f>IF(AZ663=4,G663,0)</f>
        <v>0</v>
      </c>
      <c r="BE663" s="163">
        <f>IF(AZ663=5,G663,0)</f>
        <v>0</v>
      </c>
      <c r="CA663" s="191">
        <v>1</v>
      </c>
      <c r="CB663" s="191">
        <v>7</v>
      </c>
      <c r="CZ663" s="163">
        <v>7.6000000000000004E-4</v>
      </c>
    </row>
    <row r="664" spans="1:104" x14ac:dyDescent="0.2">
      <c r="A664" s="198"/>
      <c r="B664" s="200"/>
      <c r="C664" s="201" t="s">
        <v>722</v>
      </c>
      <c r="D664" s="202"/>
      <c r="E664" s="203">
        <v>0</v>
      </c>
      <c r="F664" s="204"/>
      <c r="G664" s="205"/>
      <c r="M664" s="199" t="s">
        <v>722</v>
      </c>
      <c r="O664" s="191"/>
    </row>
    <row r="665" spans="1:104" x14ac:dyDescent="0.2">
      <c r="A665" s="198"/>
      <c r="B665" s="200"/>
      <c r="C665" s="201" t="s">
        <v>723</v>
      </c>
      <c r="D665" s="202"/>
      <c r="E665" s="203">
        <v>62</v>
      </c>
      <c r="F665" s="204"/>
      <c r="G665" s="205"/>
      <c r="M665" s="199" t="s">
        <v>723</v>
      </c>
      <c r="O665" s="191"/>
    </row>
    <row r="666" spans="1:104" x14ac:dyDescent="0.2">
      <c r="A666" s="192">
        <v>154</v>
      </c>
      <c r="B666" s="193" t="s">
        <v>734</v>
      </c>
      <c r="C666" s="194" t="s">
        <v>735</v>
      </c>
      <c r="D666" s="195" t="s">
        <v>185</v>
      </c>
      <c r="E666" s="196">
        <v>44</v>
      </c>
      <c r="F666" s="196">
        <v>0</v>
      </c>
      <c r="G666" s="197">
        <f>E666*F666</f>
        <v>0</v>
      </c>
      <c r="O666" s="191">
        <v>2</v>
      </c>
      <c r="AA666" s="163">
        <v>1</v>
      </c>
      <c r="AB666" s="163">
        <v>7</v>
      </c>
      <c r="AC666" s="163">
        <v>7</v>
      </c>
      <c r="AZ666" s="163">
        <v>2</v>
      </c>
      <c r="BA666" s="163">
        <f>IF(AZ666=1,G666,0)</f>
        <v>0</v>
      </c>
      <c r="BB666" s="163">
        <f>IF(AZ666=2,G666,0)</f>
        <v>0</v>
      </c>
      <c r="BC666" s="163">
        <f>IF(AZ666=3,G666,0)</f>
        <v>0</v>
      </c>
      <c r="BD666" s="163">
        <f>IF(AZ666=4,G666,0)</f>
        <v>0</v>
      </c>
      <c r="BE666" s="163">
        <f>IF(AZ666=5,G666,0)</f>
        <v>0</v>
      </c>
      <c r="CA666" s="191">
        <v>1</v>
      </c>
      <c r="CB666" s="191">
        <v>7</v>
      </c>
      <c r="CZ666" s="163">
        <v>1.01E-3</v>
      </c>
    </row>
    <row r="667" spans="1:104" x14ac:dyDescent="0.2">
      <c r="A667" s="198"/>
      <c r="B667" s="200"/>
      <c r="C667" s="201" t="s">
        <v>725</v>
      </c>
      <c r="D667" s="202"/>
      <c r="E667" s="203">
        <v>0</v>
      </c>
      <c r="F667" s="204"/>
      <c r="G667" s="205"/>
      <c r="M667" s="199" t="s">
        <v>725</v>
      </c>
      <c r="O667" s="191"/>
    </row>
    <row r="668" spans="1:104" x14ac:dyDescent="0.2">
      <c r="A668" s="198"/>
      <c r="B668" s="200"/>
      <c r="C668" s="201" t="s">
        <v>726</v>
      </c>
      <c r="D668" s="202"/>
      <c r="E668" s="203">
        <v>44</v>
      </c>
      <c r="F668" s="204"/>
      <c r="G668" s="205"/>
      <c r="M668" s="199" t="s">
        <v>726</v>
      </c>
      <c r="O668" s="191"/>
    </row>
    <row r="669" spans="1:104" x14ac:dyDescent="0.2">
      <c r="A669" s="192">
        <v>155</v>
      </c>
      <c r="B669" s="193" t="s">
        <v>736</v>
      </c>
      <c r="C669" s="194" t="s">
        <v>737</v>
      </c>
      <c r="D669" s="195" t="s">
        <v>185</v>
      </c>
      <c r="E669" s="196">
        <v>16</v>
      </c>
      <c r="F669" s="196">
        <v>0</v>
      </c>
      <c r="G669" s="197">
        <f>E669*F669</f>
        <v>0</v>
      </c>
      <c r="O669" s="191">
        <v>2</v>
      </c>
      <c r="AA669" s="163">
        <v>1</v>
      </c>
      <c r="AB669" s="163">
        <v>7</v>
      </c>
      <c r="AC669" s="163">
        <v>7</v>
      </c>
      <c r="AZ669" s="163">
        <v>2</v>
      </c>
      <c r="BA669" s="163">
        <f>IF(AZ669=1,G669,0)</f>
        <v>0</v>
      </c>
      <c r="BB669" s="163">
        <f>IF(AZ669=2,G669,0)</f>
        <v>0</v>
      </c>
      <c r="BC669" s="163">
        <f>IF(AZ669=3,G669,0)</f>
        <v>0</v>
      </c>
      <c r="BD669" s="163">
        <f>IF(AZ669=4,G669,0)</f>
        <v>0</v>
      </c>
      <c r="BE669" s="163">
        <f>IF(AZ669=5,G669,0)</f>
        <v>0</v>
      </c>
      <c r="CA669" s="191">
        <v>1</v>
      </c>
      <c r="CB669" s="191">
        <v>7</v>
      </c>
      <c r="CZ669" s="163">
        <v>1.6000000000000001E-3</v>
      </c>
    </row>
    <row r="670" spans="1:104" x14ac:dyDescent="0.2">
      <c r="A670" s="198"/>
      <c r="B670" s="200"/>
      <c r="C670" s="201" t="s">
        <v>730</v>
      </c>
      <c r="D670" s="202"/>
      <c r="E670" s="203">
        <v>0</v>
      </c>
      <c r="F670" s="204"/>
      <c r="G670" s="205"/>
      <c r="M670" s="199" t="s">
        <v>730</v>
      </c>
      <c r="O670" s="191"/>
    </row>
    <row r="671" spans="1:104" x14ac:dyDescent="0.2">
      <c r="A671" s="198"/>
      <c r="B671" s="200"/>
      <c r="C671" s="201" t="s">
        <v>731</v>
      </c>
      <c r="D671" s="202"/>
      <c r="E671" s="203">
        <v>16</v>
      </c>
      <c r="F671" s="204"/>
      <c r="G671" s="205"/>
      <c r="M671" s="199" t="s">
        <v>731</v>
      </c>
      <c r="O671" s="191"/>
    </row>
    <row r="672" spans="1:104" ht="22.5" x14ac:dyDescent="0.2">
      <c r="A672" s="192">
        <v>156</v>
      </c>
      <c r="B672" s="193" t="s">
        <v>738</v>
      </c>
      <c r="C672" s="194" t="s">
        <v>739</v>
      </c>
      <c r="D672" s="195" t="s">
        <v>152</v>
      </c>
      <c r="E672" s="196">
        <v>10</v>
      </c>
      <c r="F672" s="196">
        <v>0</v>
      </c>
      <c r="G672" s="197">
        <f>E672*F672</f>
        <v>0</v>
      </c>
      <c r="O672" s="191">
        <v>2</v>
      </c>
      <c r="AA672" s="163">
        <v>1</v>
      </c>
      <c r="AB672" s="163">
        <v>7</v>
      </c>
      <c r="AC672" s="163">
        <v>7</v>
      </c>
      <c r="AZ672" s="163">
        <v>2</v>
      </c>
      <c r="BA672" s="163">
        <f>IF(AZ672=1,G672,0)</f>
        <v>0</v>
      </c>
      <c r="BB672" s="163">
        <f>IF(AZ672=2,G672,0)</f>
        <v>0</v>
      </c>
      <c r="BC672" s="163">
        <f>IF(AZ672=3,G672,0)</f>
        <v>0</v>
      </c>
      <c r="BD672" s="163">
        <f>IF(AZ672=4,G672,0)</f>
        <v>0</v>
      </c>
      <c r="BE672" s="163">
        <f>IF(AZ672=5,G672,0)</f>
        <v>0</v>
      </c>
      <c r="CA672" s="191">
        <v>1</v>
      </c>
      <c r="CB672" s="191">
        <v>7</v>
      </c>
      <c r="CZ672" s="163">
        <v>4.8000000000000001E-4</v>
      </c>
    </row>
    <row r="673" spans="1:104" x14ac:dyDescent="0.2">
      <c r="A673" s="192">
        <v>157</v>
      </c>
      <c r="B673" s="193" t="s">
        <v>740</v>
      </c>
      <c r="C673" s="194" t="s">
        <v>741</v>
      </c>
      <c r="D673" s="195" t="s">
        <v>152</v>
      </c>
      <c r="E673" s="196">
        <v>10</v>
      </c>
      <c r="F673" s="196">
        <v>0</v>
      </c>
      <c r="G673" s="197">
        <f>E673*F673</f>
        <v>0</v>
      </c>
      <c r="O673" s="191">
        <v>2</v>
      </c>
      <c r="AA673" s="163">
        <v>1</v>
      </c>
      <c r="AB673" s="163">
        <v>7</v>
      </c>
      <c r="AC673" s="163">
        <v>7</v>
      </c>
      <c r="AZ673" s="163">
        <v>2</v>
      </c>
      <c r="BA673" s="163">
        <f>IF(AZ673=1,G673,0)</f>
        <v>0</v>
      </c>
      <c r="BB673" s="163">
        <f>IF(AZ673=2,G673,0)</f>
        <v>0</v>
      </c>
      <c r="BC673" s="163">
        <f>IF(AZ673=3,G673,0)</f>
        <v>0</v>
      </c>
      <c r="BD673" s="163">
        <f>IF(AZ673=4,G673,0)</f>
        <v>0</v>
      </c>
      <c r="BE673" s="163">
        <f>IF(AZ673=5,G673,0)</f>
        <v>0</v>
      </c>
      <c r="CA673" s="191">
        <v>1</v>
      </c>
      <c r="CB673" s="191">
        <v>7</v>
      </c>
      <c r="CZ673" s="163">
        <v>4.3560000000000001E-2</v>
      </c>
    </row>
    <row r="674" spans="1:104" x14ac:dyDescent="0.2">
      <c r="A674" s="192">
        <v>158</v>
      </c>
      <c r="B674" s="193" t="s">
        <v>742</v>
      </c>
      <c r="C674" s="194" t="s">
        <v>743</v>
      </c>
      <c r="D674" s="195" t="s">
        <v>75</v>
      </c>
      <c r="E674" s="196">
        <v>1</v>
      </c>
      <c r="F674" s="196">
        <v>0</v>
      </c>
      <c r="G674" s="197">
        <f>E674*F674</f>
        <v>0</v>
      </c>
      <c r="O674" s="191">
        <v>2</v>
      </c>
      <c r="AA674" s="163">
        <v>12</v>
      </c>
      <c r="AB674" s="163">
        <v>0</v>
      </c>
      <c r="AC674" s="163">
        <v>329</v>
      </c>
      <c r="AZ674" s="163">
        <v>2</v>
      </c>
      <c r="BA674" s="163">
        <f>IF(AZ674=1,G674,0)</f>
        <v>0</v>
      </c>
      <c r="BB674" s="163">
        <f>IF(AZ674=2,G674,0)</f>
        <v>0</v>
      </c>
      <c r="BC674" s="163">
        <f>IF(AZ674=3,G674,0)</f>
        <v>0</v>
      </c>
      <c r="BD674" s="163">
        <f>IF(AZ674=4,G674,0)</f>
        <v>0</v>
      </c>
      <c r="BE674" s="163">
        <f>IF(AZ674=5,G674,0)</f>
        <v>0</v>
      </c>
      <c r="CA674" s="191">
        <v>12</v>
      </c>
      <c r="CB674" s="191">
        <v>0</v>
      </c>
      <c r="CZ674" s="163">
        <v>0</v>
      </c>
    </row>
    <row r="675" spans="1:104" x14ac:dyDescent="0.2">
      <c r="A675" s="192">
        <v>159</v>
      </c>
      <c r="B675" s="193" t="s">
        <v>744</v>
      </c>
      <c r="C675" s="194" t="s">
        <v>745</v>
      </c>
      <c r="D675" s="195" t="s">
        <v>134</v>
      </c>
      <c r="E675" s="196">
        <v>0.55969999999999998</v>
      </c>
      <c r="F675" s="196">
        <v>0</v>
      </c>
      <c r="G675" s="197">
        <f>E675*F675</f>
        <v>0</v>
      </c>
      <c r="O675" s="191">
        <v>2</v>
      </c>
      <c r="AA675" s="163">
        <v>7</v>
      </c>
      <c r="AB675" s="163">
        <v>1001</v>
      </c>
      <c r="AC675" s="163">
        <v>5</v>
      </c>
      <c r="AZ675" s="163">
        <v>2</v>
      </c>
      <c r="BA675" s="163">
        <f>IF(AZ675=1,G675,0)</f>
        <v>0</v>
      </c>
      <c r="BB675" s="163">
        <f>IF(AZ675=2,G675,0)</f>
        <v>0</v>
      </c>
      <c r="BC675" s="163">
        <f>IF(AZ675=3,G675,0)</f>
        <v>0</v>
      </c>
      <c r="BD675" s="163">
        <f>IF(AZ675=4,G675,0)</f>
        <v>0</v>
      </c>
      <c r="BE675" s="163">
        <f>IF(AZ675=5,G675,0)</f>
        <v>0</v>
      </c>
      <c r="CA675" s="191">
        <v>7</v>
      </c>
      <c r="CB675" s="191">
        <v>1001</v>
      </c>
      <c r="CZ675" s="163">
        <v>0</v>
      </c>
    </row>
    <row r="676" spans="1:104" x14ac:dyDescent="0.2">
      <c r="A676" s="206"/>
      <c r="B676" s="207" t="s">
        <v>76</v>
      </c>
      <c r="C676" s="208" t="str">
        <f>CONCATENATE(B650," ",C650)</f>
        <v>730 Ústřední vytápění</v>
      </c>
      <c r="D676" s="209"/>
      <c r="E676" s="210"/>
      <c r="F676" s="211"/>
      <c r="G676" s="212">
        <f>SUM(G650:G675)</f>
        <v>0</v>
      </c>
      <c r="O676" s="191">
        <v>4</v>
      </c>
      <c r="BA676" s="213">
        <f>SUM(BA650:BA675)</f>
        <v>0</v>
      </c>
      <c r="BB676" s="213">
        <f>SUM(BB650:BB675)</f>
        <v>0</v>
      </c>
      <c r="BC676" s="213">
        <f>SUM(BC650:BC675)</f>
        <v>0</v>
      </c>
      <c r="BD676" s="213">
        <f>SUM(BD650:BD675)</f>
        <v>0</v>
      </c>
      <c r="BE676" s="213">
        <f>SUM(BE650:BE675)</f>
        <v>0</v>
      </c>
    </row>
    <row r="677" spans="1:104" x14ac:dyDescent="0.2">
      <c r="A677" s="184" t="s">
        <v>72</v>
      </c>
      <c r="B677" s="185" t="s">
        <v>746</v>
      </c>
      <c r="C677" s="186" t="s">
        <v>747</v>
      </c>
      <c r="D677" s="187"/>
      <c r="E677" s="188"/>
      <c r="F677" s="188"/>
      <c r="G677" s="189"/>
      <c r="H677" s="190"/>
      <c r="I677" s="190"/>
      <c r="O677" s="191">
        <v>1</v>
      </c>
    </row>
    <row r="678" spans="1:104" x14ac:dyDescent="0.2">
      <c r="A678" s="192">
        <v>160</v>
      </c>
      <c r="B678" s="193" t="s">
        <v>748</v>
      </c>
      <c r="C678" s="194" t="s">
        <v>749</v>
      </c>
      <c r="D678" s="195" t="s">
        <v>145</v>
      </c>
      <c r="E678" s="196">
        <v>245</v>
      </c>
      <c r="F678" s="196">
        <v>0</v>
      </c>
      <c r="G678" s="197">
        <f>E678*F678</f>
        <v>0</v>
      </c>
      <c r="O678" s="191">
        <v>2</v>
      </c>
      <c r="AA678" s="163">
        <v>1</v>
      </c>
      <c r="AB678" s="163">
        <v>7</v>
      </c>
      <c r="AC678" s="163">
        <v>7</v>
      </c>
      <c r="AZ678" s="163">
        <v>2</v>
      </c>
      <c r="BA678" s="163">
        <f>IF(AZ678=1,G678,0)</f>
        <v>0</v>
      </c>
      <c r="BB678" s="163">
        <f>IF(AZ678=2,G678,0)</f>
        <v>0</v>
      </c>
      <c r="BC678" s="163">
        <f>IF(AZ678=3,G678,0)</f>
        <v>0</v>
      </c>
      <c r="BD678" s="163">
        <f>IF(AZ678=4,G678,0)</f>
        <v>0</v>
      </c>
      <c r="BE678" s="163">
        <f>IF(AZ678=5,G678,0)</f>
        <v>0</v>
      </c>
      <c r="CA678" s="191">
        <v>1</v>
      </c>
      <c r="CB678" s="191">
        <v>7</v>
      </c>
      <c r="CZ678" s="163">
        <v>4.2999999999999999E-4</v>
      </c>
    </row>
    <row r="679" spans="1:104" x14ac:dyDescent="0.2">
      <c r="A679" s="198"/>
      <c r="B679" s="200"/>
      <c r="C679" s="201" t="s">
        <v>750</v>
      </c>
      <c r="D679" s="202"/>
      <c r="E679" s="203">
        <v>0</v>
      </c>
      <c r="F679" s="204"/>
      <c r="G679" s="205"/>
      <c r="M679" s="199" t="s">
        <v>750</v>
      </c>
      <c r="O679" s="191"/>
    </row>
    <row r="680" spans="1:104" x14ac:dyDescent="0.2">
      <c r="A680" s="198"/>
      <c r="B680" s="200"/>
      <c r="C680" s="201" t="s">
        <v>751</v>
      </c>
      <c r="D680" s="202"/>
      <c r="E680" s="203">
        <v>245</v>
      </c>
      <c r="F680" s="204"/>
      <c r="G680" s="205"/>
      <c r="M680" s="199" t="s">
        <v>751</v>
      </c>
      <c r="O680" s="191"/>
    </row>
    <row r="681" spans="1:104" ht="22.5" x14ac:dyDescent="0.2">
      <c r="A681" s="192">
        <v>161</v>
      </c>
      <c r="B681" s="193" t="s">
        <v>752</v>
      </c>
      <c r="C681" s="194" t="s">
        <v>753</v>
      </c>
      <c r="D681" s="195" t="s">
        <v>145</v>
      </c>
      <c r="E681" s="196">
        <v>245</v>
      </c>
      <c r="F681" s="196">
        <v>0</v>
      </c>
      <c r="G681" s="197">
        <f>E681*F681</f>
        <v>0</v>
      </c>
      <c r="O681" s="191">
        <v>2</v>
      </c>
      <c r="AA681" s="163">
        <v>2</v>
      </c>
      <c r="AB681" s="163">
        <v>7</v>
      </c>
      <c r="AC681" s="163">
        <v>7</v>
      </c>
      <c r="AZ681" s="163">
        <v>2</v>
      </c>
      <c r="BA681" s="163">
        <f>IF(AZ681=1,G681,0)</f>
        <v>0</v>
      </c>
      <c r="BB681" s="163">
        <f>IF(AZ681=2,G681,0)</f>
        <v>0</v>
      </c>
      <c r="BC681" s="163">
        <f>IF(AZ681=3,G681,0)</f>
        <v>0</v>
      </c>
      <c r="BD681" s="163">
        <f>IF(AZ681=4,G681,0)</f>
        <v>0</v>
      </c>
      <c r="BE681" s="163">
        <f>IF(AZ681=5,G681,0)</f>
        <v>0</v>
      </c>
      <c r="CA681" s="191">
        <v>2</v>
      </c>
      <c r="CB681" s="191">
        <v>7</v>
      </c>
      <c r="CZ681" s="163">
        <v>2.5100000000000001E-2</v>
      </c>
    </row>
    <row r="682" spans="1:104" x14ac:dyDescent="0.2">
      <c r="A682" s="198"/>
      <c r="B682" s="200"/>
      <c r="C682" s="201" t="s">
        <v>751</v>
      </c>
      <c r="D682" s="202"/>
      <c r="E682" s="203">
        <v>245</v>
      </c>
      <c r="F682" s="204"/>
      <c r="G682" s="205"/>
      <c r="M682" s="199" t="s">
        <v>751</v>
      </c>
      <c r="O682" s="191"/>
    </row>
    <row r="683" spans="1:104" ht="22.5" x14ac:dyDescent="0.2">
      <c r="A683" s="192">
        <v>162</v>
      </c>
      <c r="B683" s="193" t="s">
        <v>754</v>
      </c>
      <c r="C683" s="194" t="s">
        <v>755</v>
      </c>
      <c r="D683" s="195" t="s">
        <v>185</v>
      </c>
      <c r="E683" s="196">
        <v>170</v>
      </c>
      <c r="F683" s="196">
        <v>0</v>
      </c>
      <c r="G683" s="197">
        <f>E683*F683</f>
        <v>0</v>
      </c>
      <c r="O683" s="191">
        <v>2</v>
      </c>
      <c r="AA683" s="163">
        <v>2</v>
      </c>
      <c r="AB683" s="163">
        <v>7</v>
      </c>
      <c r="AC683" s="163">
        <v>7</v>
      </c>
      <c r="AZ683" s="163">
        <v>2</v>
      </c>
      <c r="BA683" s="163">
        <f>IF(AZ683=1,G683,0)</f>
        <v>0</v>
      </c>
      <c r="BB683" s="163">
        <f>IF(AZ683=2,G683,0)</f>
        <v>0</v>
      </c>
      <c r="BC683" s="163">
        <f>IF(AZ683=3,G683,0)</f>
        <v>0</v>
      </c>
      <c r="BD683" s="163">
        <f>IF(AZ683=4,G683,0)</f>
        <v>0</v>
      </c>
      <c r="BE683" s="163">
        <f>IF(AZ683=5,G683,0)</f>
        <v>0</v>
      </c>
      <c r="CA683" s="191">
        <v>2</v>
      </c>
      <c r="CB683" s="191">
        <v>7</v>
      </c>
      <c r="CZ683" s="163">
        <v>1.6000000000000001E-4</v>
      </c>
    </row>
    <row r="684" spans="1:104" x14ac:dyDescent="0.2">
      <c r="A684" s="198"/>
      <c r="B684" s="200"/>
      <c r="C684" s="201" t="s">
        <v>756</v>
      </c>
      <c r="D684" s="202"/>
      <c r="E684" s="203">
        <v>170</v>
      </c>
      <c r="F684" s="204"/>
      <c r="G684" s="205"/>
      <c r="M684" s="199" t="s">
        <v>756</v>
      </c>
      <c r="O684" s="191"/>
    </row>
    <row r="685" spans="1:104" x14ac:dyDescent="0.2">
      <c r="A685" s="192">
        <v>163</v>
      </c>
      <c r="B685" s="193" t="s">
        <v>757</v>
      </c>
      <c r="C685" s="194" t="s">
        <v>758</v>
      </c>
      <c r="D685" s="195" t="s">
        <v>134</v>
      </c>
      <c r="E685" s="196">
        <v>0.10535</v>
      </c>
      <c r="F685" s="196">
        <v>0</v>
      </c>
      <c r="G685" s="197">
        <f>E685*F685</f>
        <v>0</v>
      </c>
      <c r="O685" s="191">
        <v>2</v>
      </c>
      <c r="AA685" s="163">
        <v>7</v>
      </c>
      <c r="AB685" s="163">
        <v>1001</v>
      </c>
      <c r="AC685" s="163">
        <v>5</v>
      </c>
      <c r="AZ685" s="163">
        <v>2</v>
      </c>
      <c r="BA685" s="163">
        <f>IF(AZ685=1,G685,0)</f>
        <v>0</v>
      </c>
      <c r="BB685" s="163">
        <f>IF(AZ685=2,G685,0)</f>
        <v>0</v>
      </c>
      <c r="BC685" s="163">
        <f>IF(AZ685=3,G685,0)</f>
        <v>0</v>
      </c>
      <c r="BD685" s="163">
        <f>IF(AZ685=4,G685,0)</f>
        <v>0</v>
      </c>
      <c r="BE685" s="163">
        <f>IF(AZ685=5,G685,0)</f>
        <v>0</v>
      </c>
      <c r="CA685" s="191">
        <v>7</v>
      </c>
      <c r="CB685" s="191">
        <v>1001</v>
      </c>
      <c r="CZ685" s="163">
        <v>0</v>
      </c>
    </row>
    <row r="686" spans="1:104" x14ac:dyDescent="0.2">
      <c r="A686" s="206"/>
      <c r="B686" s="207" t="s">
        <v>76</v>
      </c>
      <c r="C686" s="208" t="str">
        <f>CONCATENATE(B677," ",C677)</f>
        <v>762 Konstrukce tesařské</v>
      </c>
      <c r="D686" s="209"/>
      <c r="E686" s="210"/>
      <c r="F686" s="211"/>
      <c r="G686" s="212">
        <f>SUM(G677:G685)</f>
        <v>0</v>
      </c>
      <c r="O686" s="191">
        <v>4</v>
      </c>
      <c r="BA686" s="213">
        <f>SUM(BA677:BA685)</f>
        <v>0</v>
      </c>
      <c r="BB686" s="213">
        <f>SUM(BB677:BB685)</f>
        <v>0</v>
      </c>
      <c r="BC686" s="213">
        <f>SUM(BC677:BC685)</f>
        <v>0</v>
      </c>
      <c r="BD686" s="213">
        <f>SUM(BD677:BD685)</f>
        <v>0</v>
      </c>
      <c r="BE686" s="213">
        <f>SUM(BE677:BE685)</f>
        <v>0</v>
      </c>
    </row>
    <row r="687" spans="1:104" x14ac:dyDescent="0.2">
      <c r="A687" s="184" t="s">
        <v>72</v>
      </c>
      <c r="B687" s="185" t="s">
        <v>759</v>
      </c>
      <c r="C687" s="186" t="s">
        <v>760</v>
      </c>
      <c r="D687" s="187"/>
      <c r="E687" s="188"/>
      <c r="F687" s="188"/>
      <c r="G687" s="189"/>
      <c r="H687" s="190"/>
      <c r="I687" s="190"/>
      <c r="O687" s="191">
        <v>1</v>
      </c>
    </row>
    <row r="688" spans="1:104" x14ac:dyDescent="0.2">
      <c r="A688" s="192">
        <v>164</v>
      </c>
      <c r="B688" s="193" t="s">
        <v>761</v>
      </c>
      <c r="C688" s="194" t="s">
        <v>762</v>
      </c>
      <c r="D688" s="195" t="s">
        <v>185</v>
      </c>
      <c r="E688" s="196">
        <v>89</v>
      </c>
      <c r="F688" s="196">
        <v>0</v>
      </c>
      <c r="G688" s="197">
        <f>E688*F688</f>
        <v>0</v>
      </c>
      <c r="O688" s="191">
        <v>2</v>
      </c>
      <c r="AA688" s="163">
        <v>1</v>
      </c>
      <c r="AB688" s="163">
        <v>7</v>
      </c>
      <c r="AC688" s="163">
        <v>7</v>
      </c>
      <c r="AZ688" s="163">
        <v>2</v>
      </c>
      <c r="BA688" s="163">
        <f>IF(AZ688=1,G688,0)</f>
        <v>0</v>
      </c>
      <c r="BB688" s="163">
        <f>IF(AZ688=2,G688,0)</f>
        <v>0</v>
      </c>
      <c r="BC688" s="163">
        <f>IF(AZ688=3,G688,0)</f>
        <v>0</v>
      </c>
      <c r="BD688" s="163">
        <f>IF(AZ688=4,G688,0)</f>
        <v>0</v>
      </c>
      <c r="BE688" s="163">
        <f>IF(AZ688=5,G688,0)</f>
        <v>0</v>
      </c>
      <c r="CA688" s="191">
        <v>1</v>
      </c>
      <c r="CB688" s="191">
        <v>7</v>
      </c>
      <c r="CZ688" s="163">
        <v>3.0799999999999998E-3</v>
      </c>
    </row>
    <row r="689" spans="1:104" x14ac:dyDescent="0.2">
      <c r="A689" s="198"/>
      <c r="B689" s="200"/>
      <c r="C689" s="201" t="s">
        <v>763</v>
      </c>
      <c r="D689" s="202"/>
      <c r="E689" s="203">
        <v>0</v>
      </c>
      <c r="F689" s="204"/>
      <c r="G689" s="205"/>
      <c r="M689" s="199" t="s">
        <v>763</v>
      </c>
      <c r="O689" s="191"/>
    </row>
    <row r="690" spans="1:104" x14ac:dyDescent="0.2">
      <c r="A690" s="198"/>
      <c r="B690" s="200"/>
      <c r="C690" s="201" t="s">
        <v>764</v>
      </c>
      <c r="D690" s="202"/>
      <c r="E690" s="203">
        <v>89</v>
      </c>
      <c r="F690" s="204"/>
      <c r="G690" s="205"/>
      <c r="M690" s="199" t="s">
        <v>764</v>
      </c>
      <c r="O690" s="191"/>
    </row>
    <row r="691" spans="1:104" x14ac:dyDescent="0.2">
      <c r="A691" s="192">
        <v>165</v>
      </c>
      <c r="B691" s="193" t="s">
        <v>765</v>
      </c>
      <c r="C691" s="194" t="s">
        <v>766</v>
      </c>
      <c r="D691" s="195" t="s">
        <v>185</v>
      </c>
      <c r="E691" s="196">
        <v>48.3</v>
      </c>
      <c r="F691" s="196">
        <v>0</v>
      </c>
      <c r="G691" s="197">
        <f>E691*F691</f>
        <v>0</v>
      </c>
      <c r="O691" s="191">
        <v>2</v>
      </c>
      <c r="AA691" s="163">
        <v>1</v>
      </c>
      <c r="AB691" s="163">
        <v>7</v>
      </c>
      <c r="AC691" s="163">
        <v>7</v>
      </c>
      <c r="AZ691" s="163">
        <v>2</v>
      </c>
      <c r="BA691" s="163">
        <f>IF(AZ691=1,G691,0)</f>
        <v>0</v>
      </c>
      <c r="BB691" s="163">
        <f>IF(AZ691=2,G691,0)</f>
        <v>0</v>
      </c>
      <c r="BC691" s="163">
        <f>IF(AZ691=3,G691,0)</f>
        <v>0</v>
      </c>
      <c r="BD691" s="163">
        <f>IF(AZ691=4,G691,0)</f>
        <v>0</v>
      </c>
      <c r="BE691" s="163">
        <f>IF(AZ691=5,G691,0)</f>
        <v>0</v>
      </c>
      <c r="CA691" s="191">
        <v>1</v>
      </c>
      <c r="CB691" s="191">
        <v>7</v>
      </c>
      <c r="CZ691" s="163">
        <v>4.3699999999999998E-3</v>
      </c>
    </row>
    <row r="692" spans="1:104" x14ac:dyDescent="0.2">
      <c r="A692" s="198"/>
      <c r="B692" s="200"/>
      <c r="C692" s="201" t="s">
        <v>767</v>
      </c>
      <c r="D692" s="202"/>
      <c r="E692" s="203">
        <v>0</v>
      </c>
      <c r="F692" s="204"/>
      <c r="G692" s="205"/>
      <c r="M692" s="199" t="s">
        <v>767</v>
      </c>
      <c r="O692" s="191"/>
    </row>
    <row r="693" spans="1:104" x14ac:dyDescent="0.2">
      <c r="A693" s="198"/>
      <c r="B693" s="200"/>
      <c r="C693" s="201" t="s">
        <v>768</v>
      </c>
      <c r="D693" s="202"/>
      <c r="E693" s="203">
        <v>0</v>
      </c>
      <c r="F693" s="204"/>
      <c r="G693" s="205"/>
      <c r="M693" s="199" t="s">
        <v>768</v>
      </c>
      <c r="O693" s="191"/>
    </row>
    <row r="694" spans="1:104" x14ac:dyDescent="0.2">
      <c r="A694" s="198"/>
      <c r="B694" s="200"/>
      <c r="C694" s="201" t="s">
        <v>206</v>
      </c>
      <c r="D694" s="202"/>
      <c r="E694" s="203">
        <v>0</v>
      </c>
      <c r="F694" s="204"/>
      <c r="G694" s="205"/>
      <c r="M694" s="199">
        <v>0</v>
      </c>
      <c r="O694" s="191"/>
    </row>
    <row r="695" spans="1:104" x14ac:dyDescent="0.2">
      <c r="A695" s="198"/>
      <c r="B695" s="200"/>
      <c r="C695" s="201" t="s">
        <v>346</v>
      </c>
      <c r="D695" s="202"/>
      <c r="E695" s="203">
        <v>0</v>
      </c>
      <c r="F695" s="204"/>
      <c r="G695" s="205"/>
      <c r="M695" s="199" t="s">
        <v>346</v>
      </c>
      <c r="O695" s="191"/>
    </row>
    <row r="696" spans="1:104" x14ac:dyDescent="0.2">
      <c r="A696" s="198"/>
      <c r="B696" s="200"/>
      <c r="C696" s="201" t="s">
        <v>769</v>
      </c>
      <c r="D696" s="202"/>
      <c r="E696" s="203">
        <v>7.8</v>
      </c>
      <c r="F696" s="204"/>
      <c r="G696" s="205"/>
      <c r="M696" s="199" t="s">
        <v>769</v>
      </c>
      <c r="O696" s="191"/>
    </row>
    <row r="697" spans="1:104" x14ac:dyDescent="0.2">
      <c r="A697" s="198"/>
      <c r="B697" s="200"/>
      <c r="C697" s="201" t="s">
        <v>770</v>
      </c>
      <c r="D697" s="202"/>
      <c r="E697" s="203">
        <v>5.2</v>
      </c>
      <c r="F697" s="204"/>
      <c r="G697" s="205"/>
      <c r="M697" s="199" t="s">
        <v>770</v>
      </c>
      <c r="O697" s="191"/>
    </row>
    <row r="698" spans="1:104" x14ac:dyDescent="0.2">
      <c r="A698" s="198"/>
      <c r="B698" s="200"/>
      <c r="C698" s="201" t="s">
        <v>349</v>
      </c>
      <c r="D698" s="202"/>
      <c r="E698" s="203">
        <v>0</v>
      </c>
      <c r="F698" s="204"/>
      <c r="G698" s="205"/>
      <c r="M698" s="199" t="s">
        <v>349</v>
      </c>
      <c r="O698" s="191"/>
    </row>
    <row r="699" spans="1:104" x14ac:dyDescent="0.2">
      <c r="A699" s="198"/>
      <c r="B699" s="200"/>
      <c r="C699" s="201" t="s">
        <v>771</v>
      </c>
      <c r="D699" s="202"/>
      <c r="E699" s="203">
        <v>7.2</v>
      </c>
      <c r="F699" s="204"/>
      <c r="G699" s="205"/>
      <c r="M699" s="199" t="s">
        <v>771</v>
      </c>
      <c r="O699" s="191"/>
    </row>
    <row r="700" spans="1:104" x14ac:dyDescent="0.2">
      <c r="A700" s="198"/>
      <c r="B700" s="200"/>
      <c r="C700" s="201" t="s">
        <v>772</v>
      </c>
      <c r="D700" s="202"/>
      <c r="E700" s="203">
        <v>6</v>
      </c>
      <c r="F700" s="204"/>
      <c r="G700" s="205"/>
      <c r="M700" s="199" t="s">
        <v>772</v>
      </c>
      <c r="O700" s="191"/>
    </row>
    <row r="701" spans="1:104" x14ac:dyDescent="0.2">
      <c r="A701" s="198"/>
      <c r="B701" s="200"/>
      <c r="C701" s="201" t="s">
        <v>773</v>
      </c>
      <c r="D701" s="202"/>
      <c r="E701" s="203">
        <v>3.6</v>
      </c>
      <c r="F701" s="204"/>
      <c r="G701" s="205"/>
      <c r="M701" s="199" t="s">
        <v>773</v>
      </c>
      <c r="O701" s="191"/>
    </row>
    <row r="702" spans="1:104" x14ac:dyDescent="0.2">
      <c r="A702" s="198"/>
      <c r="B702" s="200"/>
      <c r="C702" s="201" t="s">
        <v>774</v>
      </c>
      <c r="D702" s="202"/>
      <c r="E702" s="203">
        <v>3.6</v>
      </c>
      <c r="F702" s="204"/>
      <c r="G702" s="205"/>
      <c r="M702" s="199" t="s">
        <v>774</v>
      </c>
      <c r="O702" s="191"/>
    </row>
    <row r="703" spans="1:104" x14ac:dyDescent="0.2">
      <c r="A703" s="198"/>
      <c r="B703" s="200"/>
      <c r="C703" s="201" t="s">
        <v>354</v>
      </c>
      <c r="D703" s="202"/>
      <c r="E703" s="203">
        <v>0</v>
      </c>
      <c r="F703" s="204"/>
      <c r="G703" s="205"/>
      <c r="M703" s="199" t="s">
        <v>354</v>
      </c>
      <c r="O703" s="191"/>
    </row>
    <row r="704" spans="1:104" x14ac:dyDescent="0.2">
      <c r="A704" s="198"/>
      <c r="B704" s="200"/>
      <c r="C704" s="201" t="s">
        <v>355</v>
      </c>
      <c r="D704" s="202"/>
      <c r="E704" s="203">
        <v>0</v>
      </c>
      <c r="F704" s="204"/>
      <c r="G704" s="205"/>
      <c r="M704" s="199" t="s">
        <v>355</v>
      </c>
      <c r="O704" s="191"/>
    </row>
    <row r="705" spans="1:104" x14ac:dyDescent="0.2">
      <c r="A705" s="198"/>
      <c r="B705" s="200"/>
      <c r="C705" s="201" t="s">
        <v>775</v>
      </c>
      <c r="D705" s="202"/>
      <c r="E705" s="203">
        <v>2.7</v>
      </c>
      <c r="F705" s="204"/>
      <c r="G705" s="205"/>
      <c r="M705" s="199" t="s">
        <v>775</v>
      </c>
      <c r="O705" s="191"/>
    </row>
    <row r="706" spans="1:104" x14ac:dyDescent="0.2">
      <c r="A706" s="198"/>
      <c r="B706" s="200"/>
      <c r="C706" s="201" t="s">
        <v>357</v>
      </c>
      <c r="D706" s="202"/>
      <c r="E706" s="203">
        <v>0</v>
      </c>
      <c r="F706" s="204"/>
      <c r="G706" s="205"/>
      <c r="M706" s="199" t="s">
        <v>357</v>
      </c>
      <c r="O706" s="191"/>
    </row>
    <row r="707" spans="1:104" x14ac:dyDescent="0.2">
      <c r="A707" s="198"/>
      <c r="B707" s="200"/>
      <c r="C707" s="201" t="s">
        <v>358</v>
      </c>
      <c r="D707" s="202"/>
      <c r="E707" s="203">
        <v>0</v>
      </c>
      <c r="F707" s="204"/>
      <c r="G707" s="205"/>
      <c r="M707" s="199" t="s">
        <v>358</v>
      </c>
      <c r="O707" s="191"/>
    </row>
    <row r="708" spans="1:104" x14ac:dyDescent="0.2">
      <c r="A708" s="198"/>
      <c r="B708" s="200"/>
      <c r="C708" s="201" t="s">
        <v>359</v>
      </c>
      <c r="D708" s="202"/>
      <c r="E708" s="203">
        <v>0</v>
      </c>
      <c r="F708" s="204"/>
      <c r="G708" s="205"/>
      <c r="M708" s="199" t="s">
        <v>359</v>
      </c>
      <c r="O708" s="191"/>
    </row>
    <row r="709" spans="1:104" x14ac:dyDescent="0.2">
      <c r="A709" s="198"/>
      <c r="B709" s="200"/>
      <c r="C709" s="201" t="s">
        <v>776</v>
      </c>
      <c r="D709" s="202"/>
      <c r="E709" s="203">
        <v>1.25</v>
      </c>
      <c r="F709" s="204"/>
      <c r="G709" s="205"/>
      <c r="M709" s="199" t="s">
        <v>776</v>
      </c>
      <c r="O709" s="191"/>
    </row>
    <row r="710" spans="1:104" x14ac:dyDescent="0.2">
      <c r="A710" s="198"/>
      <c r="B710" s="200"/>
      <c r="C710" s="201" t="s">
        <v>361</v>
      </c>
      <c r="D710" s="202"/>
      <c r="E710" s="203">
        <v>0</v>
      </c>
      <c r="F710" s="204"/>
      <c r="G710" s="205"/>
      <c r="M710" s="199" t="s">
        <v>361</v>
      </c>
      <c r="O710" s="191"/>
    </row>
    <row r="711" spans="1:104" x14ac:dyDescent="0.2">
      <c r="A711" s="198"/>
      <c r="B711" s="200"/>
      <c r="C711" s="201" t="s">
        <v>777</v>
      </c>
      <c r="D711" s="202"/>
      <c r="E711" s="203">
        <v>2.7</v>
      </c>
      <c r="F711" s="204"/>
      <c r="G711" s="205"/>
      <c r="M711" s="199" t="s">
        <v>777</v>
      </c>
      <c r="O711" s="191"/>
    </row>
    <row r="712" spans="1:104" x14ac:dyDescent="0.2">
      <c r="A712" s="198"/>
      <c r="B712" s="200"/>
      <c r="C712" s="201" t="s">
        <v>778</v>
      </c>
      <c r="D712" s="202"/>
      <c r="E712" s="203">
        <v>3.6</v>
      </c>
      <c r="F712" s="204"/>
      <c r="G712" s="205"/>
      <c r="M712" s="199" t="s">
        <v>778</v>
      </c>
      <c r="O712" s="191"/>
    </row>
    <row r="713" spans="1:104" x14ac:dyDescent="0.2">
      <c r="A713" s="198"/>
      <c r="B713" s="200"/>
      <c r="C713" s="201" t="s">
        <v>364</v>
      </c>
      <c r="D713" s="202"/>
      <c r="E713" s="203">
        <v>0</v>
      </c>
      <c r="F713" s="204"/>
      <c r="G713" s="205"/>
      <c r="M713" s="199" t="s">
        <v>364</v>
      </c>
      <c r="O713" s="191"/>
    </row>
    <row r="714" spans="1:104" x14ac:dyDescent="0.2">
      <c r="A714" s="198"/>
      <c r="B714" s="200"/>
      <c r="C714" s="201" t="s">
        <v>373</v>
      </c>
      <c r="D714" s="202"/>
      <c r="E714" s="203">
        <v>0</v>
      </c>
      <c r="F714" s="204"/>
      <c r="G714" s="205"/>
      <c r="M714" s="199" t="s">
        <v>373</v>
      </c>
      <c r="O714" s="191"/>
    </row>
    <row r="715" spans="1:104" x14ac:dyDescent="0.2">
      <c r="A715" s="198"/>
      <c r="B715" s="200"/>
      <c r="C715" s="201" t="s">
        <v>374</v>
      </c>
      <c r="D715" s="202"/>
      <c r="E715" s="203">
        <v>0</v>
      </c>
      <c r="F715" s="204"/>
      <c r="G715" s="205"/>
      <c r="M715" s="199" t="s">
        <v>374</v>
      </c>
      <c r="O715" s="191"/>
    </row>
    <row r="716" spans="1:104" x14ac:dyDescent="0.2">
      <c r="A716" s="198"/>
      <c r="B716" s="200"/>
      <c r="C716" s="201" t="s">
        <v>779</v>
      </c>
      <c r="D716" s="202"/>
      <c r="E716" s="203">
        <v>2.4</v>
      </c>
      <c r="F716" s="204"/>
      <c r="G716" s="205"/>
      <c r="M716" s="199" t="s">
        <v>779</v>
      </c>
      <c r="O716" s="191"/>
    </row>
    <row r="717" spans="1:104" x14ac:dyDescent="0.2">
      <c r="A717" s="198"/>
      <c r="B717" s="200"/>
      <c r="C717" s="201" t="s">
        <v>376</v>
      </c>
      <c r="D717" s="202"/>
      <c r="E717" s="203">
        <v>0</v>
      </c>
      <c r="F717" s="204"/>
      <c r="G717" s="205"/>
      <c r="M717" s="199" t="s">
        <v>376</v>
      </c>
      <c r="O717" s="191"/>
    </row>
    <row r="718" spans="1:104" x14ac:dyDescent="0.2">
      <c r="A718" s="198"/>
      <c r="B718" s="200"/>
      <c r="C718" s="201" t="s">
        <v>780</v>
      </c>
      <c r="D718" s="202"/>
      <c r="E718" s="203">
        <v>2.25</v>
      </c>
      <c r="F718" s="204"/>
      <c r="G718" s="205"/>
      <c r="M718" s="199" t="s">
        <v>780</v>
      </c>
      <c r="O718" s="191"/>
    </row>
    <row r="719" spans="1:104" x14ac:dyDescent="0.2">
      <c r="A719" s="192">
        <v>166</v>
      </c>
      <c r="B719" s="193" t="s">
        <v>781</v>
      </c>
      <c r="C719" s="194" t="s">
        <v>782</v>
      </c>
      <c r="D719" s="195" t="s">
        <v>185</v>
      </c>
      <c r="E719" s="196">
        <v>34.56</v>
      </c>
      <c r="F719" s="196">
        <v>0</v>
      </c>
      <c r="G719" s="197">
        <f>E719*F719</f>
        <v>0</v>
      </c>
      <c r="O719" s="191">
        <v>2</v>
      </c>
      <c r="AA719" s="163">
        <v>1</v>
      </c>
      <c r="AB719" s="163">
        <v>7</v>
      </c>
      <c r="AC719" s="163">
        <v>7</v>
      </c>
      <c r="AZ719" s="163">
        <v>2</v>
      </c>
      <c r="BA719" s="163">
        <f>IF(AZ719=1,G719,0)</f>
        <v>0</v>
      </c>
      <c r="BB719" s="163">
        <f>IF(AZ719=2,G719,0)</f>
        <v>0</v>
      </c>
      <c r="BC719" s="163">
        <f>IF(AZ719=3,G719,0)</f>
        <v>0</v>
      </c>
      <c r="BD719" s="163">
        <f>IF(AZ719=4,G719,0)</f>
        <v>0</v>
      </c>
      <c r="BE719" s="163">
        <f>IF(AZ719=5,G719,0)</f>
        <v>0</v>
      </c>
      <c r="CA719" s="191">
        <v>1</v>
      </c>
      <c r="CB719" s="191">
        <v>7</v>
      </c>
      <c r="CZ719" s="163">
        <v>3.0999999999999999E-3</v>
      </c>
    </row>
    <row r="720" spans="1:104" x14ac:dyDescent="0.2">
      <c r="A720" s="198"/>
      <c r="B720" s="200"/>
      <c r="C720" s="201" t="s">
        <v>783</v>
      </c>
      <c r="D720" s="202"/>
      <c r="E720" s="203">
        <v>0</v>
      </c>
      <c r="F720" s="204"/>
      <c r="G720" s="205"/>
      <c r="M720" s="199" t="s">
        <v>783</v>
      </c>
      <c r="O720" s="191"/>
    </row>
    <row r="721" spans="1:104" x14ac:dyDescent="0.2">
      <c r="A721" s="198"/>
      <c r="B721" s="200"/>
      <c r="C721" s="201" t="s">
        <v>784</v>
      </c>
      <c r="D721" s="202"/>
      <c r="E721" s="203">
        <v>34.56</v>
      </c>
      <c r="F721" s="204"/>
      <c r="G721" s="205"/>
      <c r="M721" s="199" t="s">
        <v>784</v>
      </c>
      <c r="O721" s="191"/>
    </row>
    <row r="722" spans="1:104" x14ac:dyDescent="0.2">
      <c r="A722" s="192">
        <v>167</v>
      </c>
      <c r="B722" s="193" t="s">
        <v>785</v>
      </c>
      <c r="C722" s="194" t="s">
        <v>786</v>
      </c>
      <c r="D722" s="195" t="s">
        <v>145</v>
      </c>
      <c r="E722" s="196">
        <v>69.805999999999997</v>
      </c>
      <c r="F722" s="196">
        <v>0</v>
      </c>
      <c r="G722" s="197">
        <f>E722*F722</f>
        <v>0</v>
      </c>
      <c r="O722" s="191">
        <v>2</v>
      </c>
      <c r="AA722" s="163">
        <v>1</v>
      </c>
      <c r="AB722" s="163">
        <v>7</v>
      </c>
      <c r="AC722" s="163">
        <v>7</v>
      </c>
      <c r="AZ722" s="163">
        <v>2</v>
      </c>
      <c r="BA722" s="163">
        <f>IF(AZ722=1,G722,0)</f>
        <v>0</v>
      </c>
      <c r="BB722" s="163">
        <f>IF(AZ722=2,G722,0)</f>
        <v>0</v>
      </c>
      <c r="BC722" s="163">
        <f>IF(AZ722=3,G722,0)</f>
        <v>0</v>
      </c>
      <c r="BD722" s="163">
        <f>IF(AZ722=4,G722,0)</f>
        <v>0</v>
      </c>
      <c r="BE722" s="163">
        <f>IF(AZ722=5,G722,0)</f>
        <v>0</v>
      </c>
      <c r="CA722" s="191">
        <v>1</v>
      </c>
      <c r="CB722" s="191">
        <v>7</v>
      </c>
      <c r="CZ722" s="163">
        <v>2.4000000000000001E-4</v>
      </c>
    </row>
    <row r="723" spans="1:104" x14ac:dyDescent="0.2">
      <c r="A723" s="198"/>
      <c r="B723" s="200"/>
      <c r="C723" s="201" t="s">
        <v>787</v>
      </c>
      <c r="D723" s="202"/>
      <c r="E723" s="203">
        <v>0</v>
      </c>
      <c r="F723" s="204"/>
      <c r="G723" s="205"/>
      <c r="M723" s="199" t="s">
        <v>787</v>
      </c>
      <c r="O723" s="191"/>
    </row>
    <row r="724" spans="1:104" x14ac:dyDescent="0.2">
      <c r="A724" s="198"/>
      <c r="B724" s="200"/>
      <c r="C724" s="201" t="s">
        <v>788</v>
      </c>
      <c r="D724" s="202"/>
      <c r="E724" s="203">
        <v>29.37</v>
      </c>
      <c r="F724" s="204"/>
      <c r="G724" s="205"/>
      <c r="M724" s="199" t="s">
        <v>788</v>
      </c>
      <c r="O724" s="191"/>
    </row>
    <row r="725" spans="1:104" x14ac:dyDescent="0.2">
      <c r="A725" s="198"/>
      <c r="B725" s="200"/>
      <c r="C725" s="201" t="s">
        <v>789</v>
      </c>
      <c r="D725" s="202"/>
      <c r="E725" s="203">
        <v>0</v>
      </c>
      <c r="F725" s="204"/>
      <c r="G725" s="205"/>
      <c r="M725" s="199" t="s">
        <v>789</v>
      </c>
      <c r="O725" s="191"/>
    </row>
    <row r="726" spans="1:104" x14ac:dyDescent="0.2">
      <c r="A726" s="198"/>
      <c r="B726" s="200"/>
      <c r="C726" s="201" t="s">
        <v>206</v>
      </c>
      <c r="D726" s="202"/>
      <c r="E726" s="203">
        <v>0</v>
      </c>
      <c r="F726" s="204"/>
      <c r="G726" s="205"/>
      <c r="M726" s="199">
        <v>0</v>
      </c>
      <c r="O726" s="191"/>
    </row>
    <row r="727" spans="1:104" x14ac:dyDescent="0.2">
      <c r="A727" s="198"/>
      <c r="B727" s="200"/>
      <c r="C727" s="201" t="s">
        <v>346</v>
      </c>
      <c r="D727" s="202"/>
      <c r="E727" s="203">
        <v>0</v>
      </c>
      <c r="F727" s="204"/>
      <c r="G727" s="205"/>
      <c r="M727" s="199" t="s">
        <v>346</v>
      </c>
      <c r="O727" s="191"/>
    </row>
    <row r="728" spans="1:104" x14ac:dyDescent="0.2">
      <c r="A728" s="198"/>
      <c r="B728" s="200"/>
      <c r="C728" s="201" t="s">
        <v>790</v>
      </c>
      <c r="D728" s="202"/>
      <c r="E728" s="203">
        <v>3.9</v>
      </c>
      <c r="F728" s="204"/>
      <c r="G728" s="205"/>
      <c r="M728" s="199" t="s">
        <v>790</v>
      </c>
      <c r="O728" s="191"/>
    </row>
    <row r="729" spans="1:104" x14ac:dyDescent="0.2">
      <c r="A729" s="198"/>
      <c r="B729" s="200"/>
      <c r="C729" s="201" t="s">
        <v>791</v>
      </c>
      <c r="D729" s="202"/>
      <c r="E729" s="203">
        <v>2.6</v>
      </c>
      <c r="F729" s="204"/>
      <c r="G729" s="205"/>
      <c r="M729" s="199" t="s">
        <v>791</v>
      </c>
      <c r="O729" s="191"/>
    </row>
    <row r="730" spans="1:104" x14ac:dyDescent="0.2">
      <c r="A730" s="198"/>
      <c r="B730" s="200"/>
      <c r="C730" s="201" t="s">
        <v>349</v>
      </c>
      <c r="D730" s="202"/>
      <c r="E730" s="203">
        <v>0</v>
      </c>
      <c r="F730" s="204"/>
      <c r="G730" s="205"/>
      <c r="M730" s="199" t="s">
        <v>349</v>
      </c>
      <c r="O730" s="191"/>
    </row>
    <row r="731" spans="1:104" x14ac:dyDescent="0.2">
      <c r="A731" s="198"/>
      <c r="B731" s="200"/>
      <c r="C731" s="201" t="s">
        <v>792</v>
      </c>
      <c r="D731" s="202"/>
      <c r="E731" s="203">
        <v>3.6</v>
      </c>
      <c r="F731" s="204"/>
      <c r="G731" s="205"/>
      <c r="M731" s="199" t="s">
        <v>792</v>
      </c>
      <c r="O731" s="191"/>
    </row>
    <row r="732" spans="1:104" x14ac:dyDescent="0.2">
      <c r="A732" s="198"/>
      <c r="B732" s="200"/>
      <c r="C732" s="201" t="s">
        <v>793</v>
      </c>
      <c r="D732" s="202"/>
      <c r="E732" s="203">
        <v>3</v>
      </c>
      <c r="F732" s="204"/>
      <c r="G732" s="205"/>
      <c r="M732" s="199" t="s">
        <v>793</v>
      </c>
      <c r="O732" s="191"/>
    </row>
    <row r="733" spans="1:104" x14ac:dyDescent="0.2">
      <c r="A733" s="198"/>
      <c r="B733" s="200"/>
      <c r="C733" s="201" t="s">
        <v>794</v>
      </c>
      <c r="D733" s="202"/>
      <c r="E733" s="203">
        <v>1.8</v>
      </c>
      <c r="F733" s="204"/>
      <c r="G733" s="205"/>
      <c r="M733" s="199" t="s">
        <v>794</v>
      </c>
      <c r="O733" s="191"/>
    </row>
    <row r="734" spans="1:104" x14ac:dyDescent="0.2">
      <c r="A734" s="198"/>
      <c r="B734" s="200"/>
      <c r="C734" s="201" t="s">
        <v>795</v>
      </c>
      <c r="D734" s="202"/>
      <c r="E734" s="203">
        <v>1.8</v>
      </c>
      <c r="F734" s="204"/>
      <c r="G734" s="205"/>
      <c r="M734" s="199" t="s">
        <v>795</v>
      </c>
      <c r="O734" s="191"/>
    </row>
    <row r="735" spans="1:104" x14ac:dyDescent="0.2">
      <c r="A735" s="198"/>
      <c r="B735" s="200"/>
      <c r="C735" s="201" t="s">
        <v>354</v>
      </c>
      <c r="D735" s="202"/>
      <c r="E735" s="203">
        <v>0</v>
      </c>
      <c r="F735" s="204"/>
      <c r="G735" s="205"/>
      <c r="M735" s="199" t="s">
        <v>354</v>
      </c>
      <c r="O735" s="191"/>
    </row>
    <row r="736" spans="1:104" x14ac:dyDescent="0.2">
      <c r="A736" s="198"/>
      <c r="B736" s="200"/>
      <c r="C736" s="201" t="s">
        <v>355</v>
      </c>
      <c r="D736" s="202"/>
      <c r="E736" s="203">
        <v>0</v>
      </c>
      <c r="F736" s="204"/>
      <c r="G736" s="205"/>
      <c r="M736" s="199" t="s">
        <v>355</v>
      </c>
      <c r="O736" s="191"/>
    </row>
    <row r="737" spans="1:15" x14ac:dyDescent="0.2">
      <c r="A737" s="198"/>
      <c r="B737" s="200"/>
      <c r="C737" s="201" t="s">
        <v>796</v>
      </c>
      <c r="D737" s="202"/>
      <c r="E737" s="203">
        <v>1.35</v>
      </c>
      <c r="F737" s="204"/>
      <c r="G737" s="205"/>
      <c r="M737" s="199" t="s">
        <v>796</v>
      </c>
      <c r="O737" s="191"/>
    </row>
    <row r="738" spans="1:15" x14ac:dyDescent="0.2">
      <c r="A738" s="198"/>
      <c r="B738" s="200"/>
      <c r="C738" s="201" t="s">
        <v>357</v>
      </c>
      <c r="D738" s="202"/>
      <c r="E738" s="203">
        <v>0</v>
      </c>
      <c r="F738" s="204"/>
      <c r="G738" s="205"/>
      <c r="M738" s="199" t="s">
        <v>357</v>
      </c>
      <c r="O738" s="191"/>
    </row>
    <row r="739" spans="1:15" x14ac:dyDescent="0.2">
      <c r="A739" s="198"/>
      <c r="B739" s="200"/>
      <c r="C739" s="201" t="s">
        <v>358</v>
      </c>
      <c r="D739" s="202"/>
      <c r="E739" s="203">
        <v>0</v>
      </c>
      <c r="F739" s="204"/>
      <c r="G739" s="205"/>
      <c r="M739" s="199" t="s">
        <v>358</v>
      </c>
      <c r="O739" s="191"/>
    </row>
    <row r="740" spans="1:15" x14ac:dyDescent="0.2">
      <c r="A740" s="198"/>
      <c r="B740" s="200"/>
      <c r="C740" s="201" t="s">
        <v>359</v>
      </c>
      <c r="D740" s="202"/>
      <c r="E740" s="203">
        <v>0</v>
      </c>
      <c r="F740" s="204"/>
      <c r="G740" s="205"/>
      <c r="M740" s="199" t="s">
        <v>359</v>
      </c>
      <c r="O740" s="191"/>
    </row>
    <row r="741" spans="1:15" x14ac:dyDescent="0.2">
      <c r="A741" s="198"/>
      <c r="B741" s="200"/>
      <c r="C741" s="201" t="s">
        <v>797</v>
      </c>
      <c r="D741" s="202"/>
      <c r="E741" s="203">
        <v>0.625</v>
      </c>
      <c r="F741" s="204"/>
      <c r="G741" s="205"/>
      <c r="M741" s="199" t="s">
        <v>797</v>
      </c>
      <c r="O741" s="191"/>
    </row>
    <row r="742" spans="1:15" x14ac:dyDescent="0.2">
      <c r="A742" s="198"/>
      <c r="B742" s="200"/>
      <c r="C742" s="201" t="s">
        <v>361</v>
      </c>
      <c r="D742" s="202"/>
      <c r="E742" s="203">
        <v>0</v>
      </c>
      <c r="F742" s="204"/>
      <c r="G742" s="205"/>
      <c r="M742" s="199" t="s">
        <v>361</v>
      </c>
      <c r="O742" s="191"/>
    </row>
    <row r="743" spans="1:15" x14ac:dyDescent="0.2">
      <c r="A743" s="198"/>
      <c r="B743" s="200"/>
      <c r="C743" s="201" t="s">
        <v>798</v>
      </c>
      <c r="D743" s="202"/>
      <c r="E743" s="203">
        <v>1.35</v>
      </c>
      <c r="F743" s="204"/>
      <c r="G743" s="205"/>
      <c r="M743" s="199" t="s">
        <v>798</v>
      </c>
      <c r="O743" s="191"/>
    </row>
    <row r="744" spans="1:15" x14ac:dyDescent="0.2">
      <c r="A744" s="198"/>
      <c r="B744" s="200"/>
      <c r="C744" s="201" t="s">
        <v>799</v>
      </c>
      <c r="D744" s="202"/>
      <c r="E744" s="203">
        <v>1.8</v>
      </c>
      <c r="F744" s="204"/>
      <c r="G744" s="205"/>
      <c r="M744" s="199" t="s">
        <v>799</v>
      </c>
      <c r="O744" s="191"/>
    </row>
    <row r="745" spans="1:15" x14ac:dyDescent="0.2">
      <c r="A745" s="198"/>
      <c r="B745" s="200"/>
      <c r="C745" s="201" t="s">
        <v>364</v>
      </c>
      <c r="D745" s="202"/>
      <c r="E745" s="203">
        <v>0</v>
      </c>
      <c r="F745" s="204"/>
      <c r="G745" s="205"/>
      <c r="M745" s="199" t="s">
        <v>364</v>
      </c>
      <c r="O745" s="191"/>
    </row>
    <row r="746" spans="1:15" x14ac:dyDescent="0.2">
      <c r="A746" s="198"/>
      <c r="B746" s="200"/>
      <c r="C746" s="201" t="s">
        <v>365</v>
      </c>
      <c r="D746" s="202"/>
      <c r="E746" s="203">
        <v>0</v>
      </c>
      <c r="F746" s="204"/>
      <c r="G746" s="205"/>
      <c r="M746" s="199" t="s">
        <v>365</v>
      </c>
      <c r="O746" s="191"/>
    </row>
    <row r="747" spans="1:15" x14ac:dyDescent="0.2">
      <c r="A747" s="198"/>
      <c r="B747" s="200"/>
      <c r="C747" s="201" t="s">
        <v>373</v>
      </c>
      <c r="D747" s="202"/>
      <c r="E747" s="203">
        <v>0</v>
      </c>
      <c r="F747" s="204"/>
      <c r="G747" s="205"/>
      <c r="M747" s="199" t="s">
        <v>373</v>
      </c>
      <c r="O747" s="191"/>
    </row>
    <row r="748" spans="1:15" x14ac:dyDescent="0.2">
      <c r="A748" s="198"/>
      <c r="B748" s="200"/>
      <c r="C748" s="201" t="s">
        <v>374</v>
      </c>
      <c r="D748" s="202"/>
      <c r="E748" s="203">
        <v>0</v>
      </c>
      <c r="F748" s="204"/>
      <c r="G748" s="205"/>
      <c r="M748" s="199" t="s">
        <v>374</v>
      </c>
      <c r="O748" s="191"/>
    </row>
    <row r="749" spans="1:15" x14ac:dyDescent="0.2">
      <c r="A749" s="198"/>
      <c r="B749" s="200"/>
      <c r="C749" s="201" t="s">
        <v>800</v>
      </c>
      <c r="D749" s="202"/>
      <c r="E749" s="203">
        <v>1.2</v>
      </c>
      <c r="F749" s="204"/>
      <c r="G749" s="205"/>
      <c r="M749" s="199" t="s">
        <v>800</v>
      </c>
      <c r="O749" s="191"/>
    </row>
    <row r="750" spans="1:15" x14ac:dyDescent="0.2">
      <c r="A750" s="198"/>
      <c r="B750" s="200"/>
      <c r="C750" s="201" t="s">
        <v>376</v>
      </c>
      <c r="D750" s="202"/>
      <c r="E750" s="203">
        <v>0</v>
      </c>
      <c r="F750" s="204"/>
      <c r="G750" s="205"/>
      <c r="M750" s="199" t="s">
        <v>376</v>
      </c>
      <c r="O750" s="191"/>
    </row>
    <row r="751" spans="1:15" x14ac:dyDescent="0.2">
      <c r="A751" s="198"/>
      <c r="B751" s="200"/>
      <c r="C751" s="201" t="s">
        <v>801</v>
      </c>
      <c r="D751" s="202"/>
      <c r="E751" s="203">
        <v>1.125</v>
      </c>
      <c r="F751" s="204"/>
      <c r="G751" s="205"/>
      <c r="M751" s="199" t="s">
        <v>801</v>
      </c>
      <c r="O751" s="191"/>
    </row>
    <row r="752" spans="1:15" x14ac:dyDescent="0.2">
      <c r="A752" s="198"/>
      <c r="B752" s="200"/>
      <c r="C752" s="201" t="s">
        <v>206</v>
      </c>
      <c r="D752" s="202"/>
      <c r="E752" s="203">
        <v>0</v>
      </c>
      <c r="F752" s="204"/>
      <c r="G752" s="205"/>
      <c r="M752" s="199">
        <v>0</v>
      </c>
      <c r="O752" s="191"/>
    </row>
    <row r="753" spans="1:104" x14ac:dyDescent="0.2">
      <c r="A753" s="198"/>
      <c r="B753" s="200"/>
      <c r="C753" s="201" t="s">
        <v>783</v>
      </c>
      <c r="D753" s="202"/>
      <c r="E753" s="203">
        <v>0</v>
      </c>
      <c r="F753" s="204"/>
      <c r="G753" s="205"/>
      <c r="M753" s="199" t="s">
        <v>783</v>
      </c>
      <c r="O753" s="191"/>
    </row>
    <row r="754" spans="1:104" x14ac:dyDescent="0.2">
      <c r="A754" s="198"/>
      <c r="B754" s="200"/>
      <c r="C754" s="201" t="s">
        <v>802</v>
      </c>
      <c r="D754" s="202"/>
      <c r="E754" s="203">
        <v>16.286000000000001</v>
      </c>
      <c r="F754" s="204"/>
      <c r="G754" s="205"/>
      <c r="M754" s="199" t="s">
        <v>802</v>
      </c>
      <c r="O754" s="191"/>
    </row>
    <row r="755" spans="1:104" x14ac:dyDescent="0.2">
      <c r="A755" s="192">
        <v>168</v>
      </c>
      <c r="B755" s="193" t="s">
        <v>803</v>
      </c>
      <c r="C755" s="194" t="s">
        <v>804</v>
      </c>
      <c r="D755" s="195" t="s">
        <v>134</v>
      </c>
      <c r="E755" s="196">
        <v>0.60908043999999995</v>
      </c>
      <c r="F755" s="196">
        <v>0</v>
      </c>
      <c r="G755" s="197">
        <f>E755*F755</f>
        <v>0</v>
      </c>
      <c r="O755" s="191">
        <v>2</v>
      </c>
      <c r="AA755" s="163">
        <v>7</v>
      </c>
      <c r="AB755" s="163">
        <v>1001</v>
      </c>
      <c r="AC755" s="163">
        <v>5</v>
      </c>
      <c r="AZ755" s="163">
        <v>2</v>
      </c>
      <c r="BA755" s="163">
        <f>IF(AZ755=1,G755,0)</f>
        <v>0</v>
      </c>
      <c r="BB755" s="163">
        <f>IF(AZ755=2,G755,0)</f>
        <v>0</v>
      </c>
      <c r="BC755" s="163">
        <f>IF(AZ755=3,G755,0)</f>
        <v>0</v>
      </c>
      <c r="BD755" s="163">
        <f>IF(AZ755=4,G755,0)</f>
        <v>0</v>
      </c>
      <c r="BE755" s="163">
        <f>IF(AZ755=5,G755,0)</f>
        <v>0</v>
      </c>
      <c r="CA755" s="191">
        <v>7</v>
      </c>
      <c r="CB755" s="191">
        <v>1001</v>
      </c>
      <c r="CZ755" s="163">
        <v>0</v>
      </c>
    </row>
    <row r="756" spans="1:104" x14ac:dyDescent="0.2">
      <c r="A756" s="206"/>
      <c r="B756" s="207" t="s">
        <v>76</v>
      </c>
      <c r="C756" s="208" t="str">
        <f>CONCATENATE(B687," ",C687)</f>
        <v>764 Konstrukce klempířské</v>
      </c>
      <c r="D756" s="209"/>
      <c r="E756" s="210"/>
      <c r="F756" s="211"/>
      <c r="G756" s="212">
        <f>SUM(G687:G755)</f>
        <v>0</v>
      </c>
      <c r="O756" s="191">
        <v>4</v>
      </c>
      <c r="BA756" s="213">
        <f>SUM(BA687:BA755)</f>
        <v>0</v>
      </c>
      <c r="BB756" s="213">
        <f>SUM(BB687:BB755)</f>
        <v>0</v>
      </c>
      <c r="BC756" s="213">
        <f>SUM(BC687:BC755)</f>
        <v>0</v>
      </c>
      <c r="BD756" s="213">
        <f>SUM(BD687:BD755)</f>
        <v>0</v>
      </c>
      <c r="BE756" s="213">
        <f>SUM(BE687:BE755)</f>
        <v>0</v>
      </c>
    </row>
    <row r="757" spans="1:104" x14ac:dyDescent="0.2">
      <c r="A757" s="184" t="s">
        <v>72</v>
      </c>
      <c r="B757" s="185" t="s">
        <v>805</v>
      </c>
      <c r="C757" s="186" t="s">
        <v>806</v>
      </c>
      <c r="D757" s="187"/>
      <c r="E757" s="188"/>
      <c r="F757" s="188"/>
      <c r="G757" s="189"/>
      <c r="H757" s="190"/>
      <c r="I757" s="190"/>
      <c r="O757" s="191">
        <v>1</v>
      </c>
    </row>
    <row r="758" spans="1:104" x14ac:dyDescent="0.2">
      <c r="A758" s="192">
        <v>169</v>
      </c>
      <c r="B758" s="193" t="s">
        <v>807</v>
      </c>
      <c r="C758" s="194" t="s">
        <v>808</v>
      </c>
      <c r="D758" s="195" t="s">
        <v>145</v>
      </c>
      <c r="E758" s="196">
        <v>472.03620000000001</v>
      </c>
      <c r="F758" s="196">
        <v>0</v>
      </c>
      <c r="G758" s="197">
        <f>E758*F758</f>
        <v>0</v>
      </c>
      <c r="O758" s="191">
        <v>2</v>
      </c>
      <c r="AA758" s="163">
        <v>1</v>
      </c>
      <c r="AB758" s="163">
        <v>7</v>
      </c>
      <c r="AC758" s="163">
        <v>7</v>
      </c>
      <c r="AZ758" s="163">
        <v>2</v>
      </c>
      <c r="BA758" s="163">
        <f>IF(AZ758=1,G758,0)</f>
        <v>0</v>
      </c>
      <c r="BB758" s="163">
        <f>IF(AZ758=2,G758,0)</f>
        <v>0</v>
      </c>
      <c r="BC758" s="163">
        <f>IF(AZ758=3,G758,0)</f>
        <v>0</v>
      </c>
      <c r="BD758" s="163">
        <f>IF(AZ758=4,G758,0)</f>
        <v>0</v>
      </c>
      <c r="BE758" s="163">
        <f>IF(AZ758=5,G758,0)</f>
        <v>0</v>
      </c>
      <c r="CA758" s="191">
        <v>1</v>
      </c>
      <c r="CB758" s="191">
        <v>7</v>
      </c>
      <c r="CZ758" s="163">
        <v>1.64E-3</v>
      </c>
    </row>
    <row r="759" spans="1:104" x14ac:dyDescent="0.2">
      <c r="A759" s="198"/>
      <c r="B759" s="200"/>
      <c r="C759" s="201" t="s">
        <v>809</v>
      </c>
      <c r="D759" s="202"/>
      <c r="E759" s="203">
        <v>0</v>
      </c>
      <c r="F759" s="204"/>
      <c r="G759" s="205"/>
      <c r="M759" s="199" t="s">
        <v>809</v>
      </c>
      <c r="O759" s="191"/>
    </row>
    <row r="760" spans="1:104" ht="22.5" x14ac:dyDescent="0.2">
      <c r="A760" s="198"/>
      <c r="B760" s="200"/>
      <c r="C760" s="201" t="s">
        <v>810</v>
      </c>
      <c r="D760" s="202"/>
      <c r="E760" s="203">
        <v>472.03620000000001</v>
      </c>
      <c r="F760" s="204"/>
      <c r="G760" s="205"/>
      <c r="M760" s="199" t="s">
        <v>810</v>
      </c>
      <c r="O760" s="191"/>
    </row>
    <row r="761" spans="1:104" x14ac:dyDescent="0.2">
      <c r="A761" s="198"/>
      <c r="B761" s="200"/>
      <c r="C761" s="201" t="s">
        <v>811</v>
      </c>
      <c r="D761" s="202"/>
      <c r="E761" s="203">
        <v>0</v>
      </c>
      <c r="F761" s="204"/>
      <c r="G761" s="205"/>
      <c r="M761" s="199" t="s">
        <v>811</v>
      </c>
      <c r="O761" s="191"/>
    </row>
    <row r="762" spans="1:104" x14ac:dyDescent="0.2">
      <c r="A762" s="192">
        <v>170</v>
      </c>
      <c r="B762" s="193" t="s">
        <v>812</v>
      </c>
      <c r="C762" s="194" t="s">
        <v>813</v>
      </c>
      <c r="D762" s="195" t="s">
        <v>145</v>
      </c>
      <c r="E762" s="196">
        <v>472.03620000000001</v>
      </c>
      <c r="F762" s="196">
        <v>0</v>
      </c>
      <c r="G762" s="197">
        <f>E762*F762</f>
        <v>0</v>
      </c>
      <c r="O762" s="191">
        <v>2</v>
      </c>
      <c r="AA762" s="163">
        <v>1</v>
      </c>
      <c r="AB762" s="163">
        <v>7</v>
      </c>
      <c r="AC762" s="163">
        <v>7</v>
      </c>
      <c r="AZ762" s="163">
        <v>2</v>
      </c>
      <c r="BA762" s="163">
        <f>IF(AZ762=1,G762,0)</f>
        <v>0</v>
      </c>
      <c r="BB762" s="163">
        <f>IF(AZ762=2,G762,0)</f>
        <v>0</v>
      </c>
      <c r="BC762" s="163">
        <f>IF(AZ762=3,G762,0)</f>
        <v>0</v>
      </c>
      <c r="BD762" s="163">
        <f>IF(AZ762=4,G762,0)</f>
        <v>0</v>
      </c>
      <c r="BE762" s="163">
        <f>IF(AZ762=5,G762,0)</f>
        <v>0</v>
      </c>
      <c r="CA762" s="191">
        <v>1</v>
      </c>
      <c r="CB762" s="191">
        <v>7</v>
      </c>
      <c r="CZ762" s="163">
        <v>8.0000000000000007E-5</v>
      </c>
    </row>
    <row r="763" spans="1:104" x14ac:dyDescent="0.2">
      <c r="A763" s="192">
        <v>171</v>
      </c>
      <c r="B763" s="193" t="s">
        <v>814</v>
      </c>
      <c r="C763" s="194" t="s">
        <v>815</v>
      </c>
      <c r="D763" s="195" t="s">
        <v>185</v>
      </c>
      <c r="E763" s="196">
        <v>11.4</v>
      </c>
      <c r="F763" s="196">
        <v>0</v>
      </c>
      <c r="G763" s="197">
        <f>E763*F763</f>
        <v>0</v>
      </c>
      <c r="O763" s="191">
        <v>2</v>
      </c>
      <c r="AA763" s="163">
        <v>1</v>
      </c>
      <c r="AB763" s="163">
        <v>7</v>
      </c>
      <c r="AC763" s="163">
        <v>7</v>
      </c>
      <c r="AZ763" s="163">
        <v>2</v>
      </c>
      <c r="BA763" s="163">
        <f>IF(AZ763=1,G763,0)</f>
        <v>0</v>
      </c>
      <c r="BB763" s="163">
        <f>IF(AZ763=2,G763,0)</f>
        <v>0</v>
      </c>
      <c r="BC763" s="163">
        <f>IF(AZ763=3,G763,0)</f>
        <v>0</v>
      </c>
      <c r="BD763" s="163">
        <f>IF(AZ763=4,G763,0)</f>
        <v>0</v>
      </c>
      <c r="BE763" s="163">
        <f>IF(AZ763=5,G763,0)</f>
        <v>0</v>
      </c>
      <c r="CA763" s="191">
        <v>1</v>
      </c>
      <c r="CB763" s="191">
        <v>7</v>
      </c>
      <c r="CZ763" s="163">
        <v>1.72E-2</v>
      </c>
    </row>
    <row r="764" spans="1:104" x14ac:dyDescent="0.2">
      <c r="A764" s="198"/>
      <c r="B764" s="200"/>
      <c r="C764" s="201" t="s">
        <v>816</v>
      </c>
      <c r="D764" s="202"/>
      <c r="E764" s="203">
        <v>11.4</v>
      </c>
      <c r="F764" s="204"/>
      <c r="G764" s="205"/>
      <c r="M764" s="199" t="s">
        <v>816</v>
      </c>
      <c r="O764" s="191"/>
    </row>
    <row r="765" spans="1:104" x14ac:dyDescent="0.2">
      <c r="A765" s="192">
        <v>172</v>
      </c>
      <c r="B765" s="193" t="s">
        <v>817</v>
      </c>
      <c r="C765" s="194" t="s">
        <v>818</v>
      </c>
      <c r="D765" s="195" t="s">
        <v>185</v>
      </c>
      <c r="E765" s="196">
        <v>78.319100000000006</v>
      </c>
      <c r="F765" s="196">
        <v>0</v>
      </c>
      <c r="G765" s="197">
        <f>E765*F765</f>
        <v>0</v>
      </c>
      <c r="O765" s="191">
        <v>2</v>
      </c>
      <c r="AA765" s="163">
        <v>1</v>
      </c>
      <c r="AB765" s="163">
        <v>7</v>
      </c>
      <c r="AC765" s="163">
        <v>7</v>
      </c>
      <c r="AZ765" s="163">
        <v>2</v>
      </c>
      <c r="BA765" s="163">
        <f>IF(AZ765=1,G765,0)</f>
        <v>0</v>
      </c>
      <c r="BB765" s="163">
        <f>IF(AZ765=2,G765,0)</f>
        <v>0</v>
      </c>
      <c r="BC765" s="163">
        <f>IF(AZ765=3,G765,0)</f>
        <v>0</v>
      </c>
      <c r="BD765" s="163">
        <f>IF(AZ765=4,G765,0)</f>
        <v>0</v>
      </c>
      <c r="BE765" s="163">
        <f>IF(AZ765=5,G765,0)</f>
        <v>0</v>
      </c>
      <c r="CA765" s="191">
        <v>1</v>
      </c>
      <c r="CB765" s="191">
        <v>7</v>
      </c>
      <c r="CZ765" s="163">
        <v>1.72E-2</v>
      </c>
    </row>
    <row r="766" spans="1:104" x14ac:dyDescent="0.2">
      <c r="A766" s="198"/>
      <c r="B766" s="200"/>
      <c r="C766" s="201" t="s">
        <v>819</v>
      </c>
      <c r="D766" s="202"/>
      <c r="E766" s="203">
        <v>41.408200000000001</v>
      </c>
      <c r="F766" s="204"/>
      <c r="G766" s="205"/>
      <c r="M766" s="199" t="s">
        <v>819</v>
      </c>
      <c r="O766" s="191"/>
    </row>
    <row r="767" spans="1:104" x14ac:dyDescent="0.2">
      <c r="A767" s="198"/>
      <c r="B767" s="200"/>
      <c r="C767" s="201" t="s">
        <v>820</v>
      </c>
      <c r="D767" s="202"/>
      <c r="E767" s="203">
        <v>36.911000000000001</v>
      </c>
      <c r="F767" s="204"/>
      <c r="G767" s="205"/>
      <c r="M767" s="199" t="s">
        <v>820</v>
      </c>
      <c r="O767" s="191"/>
    </row>
    <row r="768" spans="1:104" x14ac:dyDescent="0.2">
      <c r="A768" s="192">
        <v>173</v>
      </c>
      <c r="B768" s="193" t="s">
        <v>821</v>
      </c>
      <c r="C768" s="194" t="s">
        <v>822</v>
      </c>
      <c r="D768" s="195" t="s">
        <v>134</v>
      </c>
      <c r="E768" s="196">
        <v>2.355070784</v>
      </c>
      <c r="F768" s="196">
        <v>0</v>
      </c>
      <c r="G768" s="197">
        <f>E768*F768</f>
        <v>0</v>
      </c>
      <c r="O768" s="191">
        <v>2</v>
      </c>
      <c r="AA768" s="163">
        <v>7</v>
      </c>
      <c r="AB768" s="163">
        <v>1001</v>
      </c>
      <c r="AC768" s="163">
        <v>5</v>
      </c>
      <c r="AZ768" s="163">
        <v>2</v>
      </c>
      <c r="BA768" s="163">
        <f>IF(AZ768=1,G768,0)</f>
        <v>0</v>
      </c>
      <c r="BB768" s="163">
        <f>IF(AZ768=2,G768,0)</f>
        <v>0</v>
      </c>
      <c r="BC768" s="163">
        <f>IF(AZ768=3,G768,0)</f>
        <v>0</v>
      </c>
      <c r="BD768" s="163">
        <f>IF(AZ768=4,G768,0)</f>
        <v>0</v>
      </c>
      <c r="BE768" s="163">
        <f>IF(AZ768=5,G768,0)</f>
        <v>0</v>
      </c>
      <c r="CA768" s="191">
        <v>7</v>
      </c>
      <c r="CB768" s="191">
        <v>1001</v>
      </c>
      <c r="CZ768" s="163">
        <v>0</v>
      </c>
    </row>
    <row r="769" spans="1:104" x14ac:dyDescent="0.2">
      <c r="A769" s="206"/>
      <c r="B769" s="207" t="s">
        <v>76</v>
      </c>
      <c r="C769" s="208" t="str">
        <f>CONCATENATE(B757," ",C757)</f>
        <v>765 Krytiny tvrdé</v>
      </c>
      <c r="D769" s="209"/>
      <c r="E769" s="210"/>
      <c r="F769" s="211"/>
      <c r="G769" s="212">
        <f>SUM(G757:G768)</f>
        <v>0</v>
      </c>
      <c r="O769" s="191">
        <v>4</v>
      </c>
      <c r="BA769" s="213">
        <f>SUM(BA757:BA768)</f>
        <v>0</v>
      </c>
      <c r="BB769" s="213">
        <f>SUM(BB757:BB768)</f>
        <v>0</v>
      </c>
      <c r="BC769" s="213">
        <f>SUM(BC757:BC768)</f>
        <v>0</v>
      </c>
      <c r="BD769" s="213">
        <f>SUM(BD757:BD768)</f>
        <v>0</v>
      </c>
      <c r="BE769" s="213">
        <f>SUM(BE757:BE768)</f>
        <v>0</v>
      </c>
    </row>
    <row r="770" spans="1:104" x14ac:dyDescent="0.2">
      <c r="A770" s="184" t="s">
        <v>72</v>
      </c>
      <c r="B770" s="185" t="s">
        <v>823</v>
      </c>
      <c r="C770" s="186" t="s">
        <v>824</v>
      </c>
      <c r="D770" s="187"/>
      <c r="E770" s="188"/>
      <c r="F770" s="188"/>
      <c r="G770" s="189"/>
      <c r="H770" s="190"/>
      <c r="I770" s="190"/>
      <c r="O770" s="191">
        <v>1</v>
      </c>
    </row>
    <row r="771" spans="1:104" x14ac:dyDescent="0.2">
      <c r="A771" s="192">
        <v>174</v>
      </c>
      <c r="B771" s="193" t="s">
        <v>825</v>
      </c>
      <c r="C771" s="194" t="s">
        <v>826</v>
      </c>
      <c r="D771" s="195" t="s">
        <v>145</v>
      </c>
      <c r="E771" s="196">
        <v>11.7</v>
      </c>
      <c r="F771" s="196">
        <v>0</v>
      </c>
      <c r="G771" s="197">
        <f>E771*F771</f>
        <v>0</v>
      </c>
      <c r="O771" s="191">
        <v>2</v>
      </c>
      <c r="AA771" s="163">
        <v>1</v>
      </c>
      <c r="AB771" s="163">
        <v>7</v>
      </c>
      <c r="AC771" s="163">
        <v>7</v>
      </c>
      <c r="AZ771" s="163">
        <v>2</v>
      </c>
      <c r="BA771" s="163">
        <f>IF(AZ771=1,G771,0)</f>
        <v>0</v>
      </c>
      <c r="BB771" s="163">
        <f>IF(AZ771=2,G771,0)</f>
        <v>0</v>
      </c>
      <c r="BC771" s="163">
        <f>IF(AZ771=3,G771,0)</f>
        <v>0</v>
      </c>
      <c r="BD771" s="163">
        <f>IF(AZ771=4,G771,0)</f>
        <v>0</v>
      </c>
      <c r="BE771" s="163">
        <f>IF(AZ771=5,G771,0)</f>
        <v>0</v>
      </c>
      <c r="CA771" s="191">
        <v>1</v>
      </c>
      <c r="CB771" s="191">
        <v>7</v>
      </c>
      <c r="CZ771" s="163">
        <v>2.5000000000000001E-4</v>
      </c>
    </row>
    <row r="772" spans="1:104" x14ac:dyDescent="0.2">
      <c r="A772" s="198"/>
      <c r="B772" s="200"/>
      <c r="C772" s="201" t="s">
        <v>827</v>
      </c>
      <c r="D772" s="202"/>
      <c r="E772" s="203">
        <v>0</v>
      </c>
      <c r="F772" s="204"/>
      <c r="G772" s="205"/>
      <c r="M772" s="199" t="s">
        <v>827</v>
      </c>
      <c r="O772" s="191"/>
    </row>
    <row r="773" spans="1:104" x14ac:dyDescent="0.2">
      <c r="A773" s="198"/>
      <c r="B773" s="200"/>
      <c r="C773" s="201" t="s">
        <v>828</v>
      </c>
      <c r="D773" s="202"/>
      <c r="E773" s="203">
        <v>11.7</v>
      </c>
      <c r="F773" s="204"/>
      <c r="G773" s="205"/>
      <c r="M773" s="199" t="s">
        <v>828</v>
      </c>
      <c r="O773" s="191"/>
    </row>
    <row r="774" spans="1:104" x14ac:dyDescent="0.2">
      <c r="A774" s="192">
        <v>175</v>
      </c>
      <c r="B774" s="193" t="s">
        <v>829</v>
      </c>
      <c r="C774" s="194" t="s">
        <v>830</v>
      </c>
      <c r="D774" s="195" t="s">
        <v>185</v>
      </c>
      <c r="E774" s="196">
        <v>129.88</v>
      </c>
      <c r="F774" s="196">
        <v>0</v>
      </c>
      <c r="G774" s="197">
        <f>E774*F774</f>
        <v>0</v>
      </c>
      <c r="O774" s="191">
        <v>2</v>
      </c>
      <c r="AA774" s="163">
        <v>1</v>
      </c>
      <c r="AB774" s="163">
        <v>7</v>
      </c>
      <c r="AC774" s="163">
        <v>7</v>
      </c>
      <c r="AZ774" s="163">
        <v>2</v>
      </c>
      <c r="BA774" s="163">
        <f>IF(AZ774=1,G774,0)</f>
        <v>0</v>
      </c>
      <c r="BB774" s="163">
        <f>IF(AZ774=2,G774,0)</f>
        <v>0</v>
      </c>
      <c r="BC774" s="163">
        <f>IF(AZ774=3,G774,0)</f>
        <v>0</v>
      </c>
      <c r="BD774" s="163">
        <f>IF(AZ774=4,G774,0)</f>
        <v>0</v>
      </c>
      <c r="BE774" s="163">
        <f>IF(AZ774=5,G774,0)</f>
        <v>0</v>
      </c>
      <c r="CA774" s="191">
        <v>1</v>
      </c>
      <c r="CB774" s="191">
        <v>7</v>
      </c>
      <c r="CZ774" s="163">
        <v>2.0000000000000002E-5</v>
      </c>
    </row>
    <row r="775" spans="1:104" x14ac:dyDescent="0.2">
      <c r="A775" s="198"/>
      <c r="B775" s="200"/>
      <c r="C775" s="201" t="s">
        <v>345</v>
      </c>
      <c r="D775" s="202"/>
      <c r="E775" s="203">
        <v>0</v>
      </c>
      <c r="F775" s="204"/>
      <c r="G775" s="205"/>
      <c r="M775" s="199" t="s">
        <v>345</v>
      </c>
      <c r="O775" s="191"/>
    </row>
    <row r="776" spans="1:104" x14ac:dyDescent="0.2">
      <c r="A776" s="198"/>
      <c r="B776" s="200"/>
      <c r="C776" s="201" t="s">
        <v>346</v>
      </c>
      <c r="D776" s="202"/>
      <c r="E776" s="203">
        <v>0</v>
      </c>
      <c r="F776" s="204"/>
      <c r="G776" s="205"/>
      <c r="M776" s="199" t="s">
        <v>346</v>
      </c>
      <c r="O776" s="191"/>
    </row>
    <row r="777" spans="1:104" x14ac:dyDescent="0.2">
      <c r="A777" s="198"/>
      <c r="B777" s="200"/>
      <c r="C777" s="201" t="s">
        <v>347</v>
      </c>
      <c r="D777" s="202"/>
      <c r="E777" s="203">
        <v>26.4</v>
      </c>
      <c r="F777" s="204"/>
      <c r="G777" s="205"/>
      <c r="M777" s="199" t="s">
        <v>347</v>
      </c>
      <c r="O777" s="191"/>
    </row>
    <row r="778" spans="1:104" x14ac:dyDescent="0.2">
      <c r="A778" s="198"/>
      <c r="B778" s="200"/>
      <c r="C778" s="201" t="s">
        <v>348</v>
      </c>
      <c r="D778" s="202"/>
      <c r="E778" s="203">
        <v>17.600000000000001</v>
      </c>
      <c r="F778" s="204"/>
      <c r="G778" s="205"/>
      <c r="M778" s="199" t="s">
        <v>348</v>
      </c>
      <c r="O778" s="191"/>
    </row>
    <row r="779" spans="1:104" x14ac:dyDescent="0.2">
      <c r="A779" s="198"/>
      <c r="B779" s="200"/>
      <c r="C779" s="201" t="s">
        <v>349</v>
      </c>
      <c r="D779" s="202"/>
      <c r="E779" s="203">
        <v>0</v>
      </c>
      <c r="F779" s="204"/>
      <c r="G779" s="205"/>
      <c r="M779" s="199" t="s">
        <v>349</v>
      </c>
      <c r="O779" s="191"/>
    </row>
    <row r="780" spans="1:104" x14ac:dyDescent="0.2">
      <c r="A780" s="198"/>
      <c r="B780" s="200"/>
      <c r="C780" s="201" t="s">
        <v>350</v>
      </c>
      <c r="D780" s="202"/>
      <c r="E780" s="203">
        <v>23.4</v>
      </c>
      <c r="F780" s="204"/>
      <c r="G780" s="205"/>
      <c r="M780" s="199" t="s">
        <v>350</v>
      </c>
      <c r="O780" s="191"/>
    </row>
    <row r="781" spans="1:104" x14ac:dyDescent="0.2">
      <c r="A781" s="198"/>
      <c r="B781" s="200"/>
      <c r="C781" s="201" t="s">
        <v>351</v>
      </c>
      <c r="D781" s="202"/>
      <c r="E781" s="203">
        <v>19.5</v>
      </c>
      <c r="F781" s="204"/>
      <c r="G781" s="205"/>
      <c r="M781" s="199" t="s">
        <v>351</v>
      </c>
      <c r="O781" s="191"/>
    </row>
    <row r="782" spans="1:104" x14ac:dyDescent="0.2">
      <c r="A782" s="198"/>
      <c r="B782" s="200"/>
      <c r="C782" s="201" t="s">
        <v>352</v>
      </c>
      <c r="D782" s="202"/>
      <c r="E782" s="203">
        <v>11.7</v>
      </c>
      <c r="F782" s="204"/>
      <c r="G782" s="205"/>
      <c r="M782" s="199" t="s">
        <v>352</v>
      </c>
      <c r="O782" s="191"/>
    </row>
    <row r="783" spans="1:104" x14ac:dyDescent="0.2">
      <c r="A783" s="198"/>
      <c r="B783" s="200"/>
      <c r="C783" s="201" t="s">
        <v>353</v>
      </c>
      <c r="D783" s="202"/>
      <c r="E783" s="203">
        <v>11.7</v>
      </c>
      <c r="F783" s="204"/>
      <c r="G783" s="205"/>
      <c r="M783" s="199" t="s">
        <v>353</v>
      </c>
      <c r="O783" s="191"/>
    </row>
    <row r="784" spans="1:104" x14ac:dyDescent="0.2">
      <c r="A784" s="198"/>
      <c r="B784" s="200"/>
      <c r="C784" s="201" t="s">
        <v>354</v>
      </c>
      <c r="D784" s="202"/>
      <c r="E784" s="203">
        <v>0</v>
      </c>
      <c r="F784" s="204"/>
      <c r="G784" s="205"/>
      <c r="M784" s="199" t="s">
        <v>354</v>
      </c>
      <c r="O784" s="191"/>
    </row>
    <row r="785" spans="1:104" x14ac:dyDescent="0.2">
      <c r="A785" s="198"/>
      <c r="B785" s="200"/>
      <c r="C785" s="201" t="s">
        <v>355</v>
      </c>
      <c r="D785" s="202"/>
      <c r="E785" s="203">
        <v>0</v>
      </c>
      <c r="F785" s="204"/>
      <c r="G785" s="205"/>
      <c r="M785" s="199" t="s">
        <v>355</v>
      </c>
      <c r="O785" s="191"/>
    </row>
    <row r="786" spans="1:104" x14ac:dyDescent="0.2">
      <c r="A786" s="198"/>
      <c r="B786" s="200"/>
      <c r="C786" s="201" t="s">
        <v>356</v>
      </c>
      <c r="D786" s="202"/>
      <c r="E786" s="203">
        <v>10.8</v>
      </c>
      <c r="F786" s="204"/>
      <c r="G786" s="205"/>
      <c r="M786" s="199" t="s">
        <v>356</v>
      </c>
      <c r="O786" s="191"/>
    </row>
    <row r="787" spans="1:104" x14ac:dyDescent="0.2">
      <c r="A787" s="198"/>
      <c r="B787" s="200"/>
      <c r="C787" s="201" t="s">
        <v>357</v>
      </c>
      <c r="D787" s="202"/>
      <c r="E787" s="203">
        <v>0</v>
      </c>
      <c r="F787" s="204"/>
      <c r="G787" s="205"/>
      <c r="M787" s="199" t="s">
        <v>357</v>
      </c>
      <c r="O787" s="191"/>
    </row>
    <row r="788" spans="1:104" x14ac:dyDescent="0.2">
      <c r="A788" s="198"/>
      <c r="B788" s="200"/>
      <c r="C788" s="201" t="s">
        <v>358</v>
      </c>
      <c r="D788" s="202"/>
      <c r="E788" s="203">
        <v>0</v>
      </c>
      <c r="F788" s="204"/>
      <c r="G788" s="205"/>
      <c r="M788" s="199" t="s">
        <v>358</v>
      </c>
      <c r="O788" s="191"/>
    </row>
    <row r="789" spans="1:104" x14ac:dyDescent="0.2">
      <c r="A789" s="198"/>
      <c r="B789" s="200"/>
      <c r="C789" s="201" t="s">
        <v>359</v>
      </c>
      <c r="D789" s="202"/>
      <c r="E789" s="203">
        <v>0</v>
      </c>
      <c r="F789" s="204"/>
      <c r="G789" s="205"/>
      <c r="M789" s="199" t="s">
        <v>359</v>
      </c>
      <c r="O789" s="191"/>
    </row>
    <row r="790" spans="1:104" x14ac:dyDescent="0.2">
      <c r="A790" s="198"/>
      <c r="B790" s="200"/>
      <c r="C790" s="201" t="s">
        <v>360</v>
      </c>
      <c r="D790" s="202"/>
      <c r="E790" s="203">
        <v>5</v>
      </c>
      <c r="F790" s="204"/>
      <c r="G790" s="205"/>
      <c r="M790" s="199" t="s">
        <v>360</v>
      </c>
      <c r="O790" s="191"/>
    </row>
    <row r="791" spans="1:104" x14ac:dyDescent="0.2">
      <c r="A791" s="198"/>
      <c r="B791" s="200"/>
      <c r="C791" s="201" t="s">
        <v>361</v>
      </c>
      <c r="D791" s="202"/>
      <c r="E791" s="203">
        <v>0</v>
      </c>
      <c r="F791" s="204"/>
      <c r="G791" s="205"/>
      <c r="M791" s="199" t="s">
        <v>361</v>
      </c>
      <c r="O791" s="191"/>
    </row>
    <row r="792" spans="1:104" x14ac:dyDescent="0.2">
      <c r="A792" s="198"/>
      <c r="B792" s="200"/>
      <c r="C792" s="201" t="s">
        <v>362</v>
      </c>
      <c r="D792" s="202"/>
      <c r="E792" s="203">
        <v>1.62</v>
      </c>
      <c r="F792" s="204"/>
      <c r="G792" s="205"/>
      <c r="M792" s="199" t="s">
        <v>362</v>
      </c>
      <c r="O792" s="191"/>
    </row>
    <row r="793" spans="1:104" x14ac:dyDescent="0.2">
      <c r="A793" s="198"/>
      <c r="B793" s="200"/>
      <c r="C793" s="201" t="s">
        <v>363</v>
      </c>
      <c r="D793" s="202"/>
      <c r="E793" s="203">
        <v>2.16</v>
      </c>
      <c r="F793" s="204"/>
      <c r="G793" s="205"/>
      <c r="M793" s="199" t="s">
        <v>363</v>
      </c>
      <c r="O793" s="191"/>
    </row>
    <row r="794" spans="1:104" x14ac:dyDescent="0.2">
      <c r="A794" s="192">
        <v>176</v>
      </c>
      <c r="B794" s="193" t="s">
        <v>831</v>
      </c>
      <c r="C794" s="194" t="s">
        <v>832</v>
      </c>
      <c r="D794" s="195" t="s">
        <v>185</v>
      </c>
      <c r="E794" s="196">
        <v>38.700000000000003</v>
      </c>
      <c r="F794" s="196">
        <v>0</v>
      </c>
      <c r="G794" s="197">
        <f>E794*F794</f>
        <v>0</v>
      </c>
      <c r="O794" s="191">
        <v>2</v>
      </c>
      <c r="AA794" s="163">
        <v>1</v>
      </c>
      <c r="AB794" s="163">
        <v>7</v>
      </c>
      <c r="AC794" s="163">
        <v>7</v>
      </c>
      <c r="AZ794" s="163">
        <v>2</v>
      </c>
      <c r="BA794" s="163">
        <f>IF(AZ794=1,G794,0)</f>
        <v>0</v>
      </c>
      <c r="BB794" s="163">
        <f>IF(AZ794=2,G794,0)</f>
        <v>0</v>
      </c>
      <c r="BC794" s="163">
        <f>IF(AZ794=3,G794,0)</f>
        <v>0</v>
      </c>
      <c r="BD794" s="163">
        <f>IF(AZ794=4,G794,0)</f>
        <v>0</v>
      </c>
      <c r="BE794" s="163">
        <f>IF(AZ794=5,G794,0)</f>
        <v>0</v>
      </c>
      <c r="CA794" s="191">
        <v>1</v>
      </c>
      <c r="CB794" s="191">
        <v>7</v>
      </c>
      <c r="CZ794" s="163">
        <v>2.0000000000000002E-5</v>
      </c>
    </row>
    <row r="795" spans="1:104" x14ac:dyDescent="0.2">
      <c r="A795" s="198"/>
      <c r="B795" s="200"/>
      <c r="C795" s="201" t="s">
        <v>364</v>
      </c>
      <c r="D795" s="202"/>
      <c r="E795" s="203">
        <v>0</v>
      </c>
      <c r="F795" s="204"/>
      <c r="G795" s="205"/>
      <c r="M795" s="199" t="s">
        <v>364</v>
      </c>
      <c r="O795" s="191"/>
    </row>
    <row r="796" spans="1:104" x14ac:dyDescent="0.2">
      <c r="A796" s="198"/>
      <c r="B796" s="200"/>
      <c r="C796" s="201" t="s">
        <v>365</v>
      </c>
      <c r="D796" s="202"/>
      <c r="E796" s="203">
        <v>0</v>
      </c>
      <c r="F796" s="204"/>
      <c r="G796" s="205"/>
      <c r="M796" s="199" t="s">
        <v>365</v>
      </c>
      <c r="O796" s="191"/>
    </row>
    <row r="797" spans="1:104" x14ac:dyDescent="0.2">
      <c r="A797" s="198"/>
      <c r="B797" s="200"/>
      <c r="C797" s="201" t="s">
        <v>366</v>
      </c>
      <c r="D797" s="202"/>
      <c r="E797" s="203">
        <v>0</v>
      </c>
      <c r="F797" s="204"/>
      <c r="G797" s="205"/>
      <c r="M797" s="199" t="s">
        <v>366</v>
      </c>
      <c r="O797" s="191"/>
    </row>
    <row r="798" spans="1:104" x14ac:dyDescent="0.2">
      <c r="A798" s="198"/>
      <c r="B798" s="200"/>
      <c r="C798" s="201" t="s">
        <v>367</v>
      </c>
      <c r="D798" s="202"/>
      <c r="E798" s="203">
        <v>5.95</v>
      </c>
      <c r="F798" s="204"/>
      <c r="G798" s="205"/>
      <c r="M798" s="199" t="s">
        <v>367</v>
      </c>
      <c r="O798" s="191"/>
    </row>
    <row r="799" spans="1:104" x14ac:dyDescent="0.2">
      <c r="A799" s="198"/>
      <c r="B799" s="200"/>
      <c r="C799" s="201" t="s">
        <v>368</v>
      </c>
      <c r="D799" s="202"/>
      <c r="E799" s="203">
        <v>5.95</v>
      </c>
      <c r="F799" s="204"/>
      <c r="G799" s="205"/>
      <c r="M799" s="199" t="s">
        <v>368</v>
      </c>
      <c r="O799" s="191"/>
    </row>
    <row r="800" spans="1:104" x14ac:dyDescent="0.2">
      <c r="A800" s="198"/>
      <c r="B800" s="200"/>
      <c r="C800" s="201" t="s">
        <v>369</v>
      </c>
      <c r="D800" s="202"/>
      <c r="E800" s="203">
        <v>5.95</v>
      </c>
      <c r="F800" s="204"/>
      <c r="G800" s="205"/>
      <c r="M800" s="199" t="s">
        <v>369</v>
      </c>
      <c r="O800" s="191"/>
    </row>
    <row r="801" spans="1:104" ht="22.5" x14ac:dyDescent="0.2">
      <c r="A801" s="198"/>
      <c r="B801" s="200"/>
      <c r="C801" s="201" t="s">
        <v>370</v>
      </c>
      <c r="D801" s="202"/>
      <c r="E801" s="203">
        <v>0</v>
      </c>
      <c r="F801" s="204"/>
      <c r="G801" s="205"/>
      <c r="M801" s="199" t="s">
        <v>370</v>
      </c>
      <c r="O801" s="191"/>
    </row>
    <row r="802" spans="1:104" x14ac:dyDescent="0.2">
      <c r="A802" s="198"/>
      <c r="B802" s="200"/>
      <c r="C802" s="201" t="s">
        <v>371</v>
      </c>
      <c r="D802" s="202"/>
      <c r="E802" s="203">
        <v>0</v>
      </c>
      <c r="F802" s="204"/>
      <c r="G802" s="205"/>
      <c r="M802" s="199" t="s">
        <v>371</v>
      </c>
      <c r="O802" s="191"/>
    </row>
    <row r="803" spans="1:104" ht="22.5" x14ac:dyDescent="0.2">
      <c r="A803" s="198"/>
      <c r="B803" s="200"/>
      <c r="C803" s="201" t="s">
        <v>372</v>
      </c>
      <c r="D803" s="202"/>
      <c r="E803" s="203">
        <v>6.6</v>
      </c>
      <c r="F803" s="204"/>
      <c r="G803" s="205"/>
      <c r="M803" s="199" t="s">
        <v>372</v>
      </c>
      <c r="O803" s="191"/>
    </row>
    <row r="804" spans="1:104" x14ac:dyDescent="0.2">
      <c r="A804" s="198"/>
      <c r="B804" s="200"/>
      <c r="C804" s="201" t="s">
        <v>373</v>
      </c>
      <c r="D804" s="202"/>
      <c r="E804" s="203">
        <v>0</v>
      </c>
      <c r="F804" s="204"/>
      <c r="G804" s="205"/>
      <c r="M804" s="199" t="s">
        <v>373</v>
      </c>
      <c r="O804" s="191"/>
    </row>
    <row r="805" spans="1:104" x14ac:dyDescent="0.2">
      <c r="A805" s="198"/>
      <c r="B805" s="200"/>
      <c r="C805" s="201" t="s">
        <v>374</v>
      </c>
      <c r="D805" s="202"/>
      <c r="E805" s="203">
        <v>0</v>
      </c>
      <c r="F805" s="204"/>
      <c r="G805" s="205"/>
      <c r="M805" s="199" t="s">
        <v>374</v>
      </c>
      <c r="O805" s="191"/>
    </row>
    <row r="806" spans="1:104" x14ac:dyDescent="0.2">
      <c r="A806" s="198"/>
      <c r="B806" s="200"/>
      <c r="C806" s="201" t="s">
        <v>375</v>
      </c>
      <c r="D806" s="202"/>
      <c r="E806" s="203">
        <v>7.2</v>
      </c>
      <c r="F806" s="204"/>
      <c r="G806" s="205"/>
      <c r="M806" s="199" t="s">
        <v>375</v>
      </c>
      <c r="O806" s="191"/>
    </row>
    <row r="807" spans="1:104" x14ac:dyDescent="0.2">
      <c r="A807" s="198"/>
      <c r="B807" s="200"/>
      <c r="C807" s="201" t="s">
        <v>376</v>
      </c>
      <c r="D807" s="202"/>
      <c r="E807" s="203">
        <v>0</v>
      </c>
      <c r="F807" s="204"/>
      <c r="G807" s="205"/>
      <c r="M807" s="199" t="s">
        <v>376</v>
      </c>
      <c r="O807" s="191"/>
    </row>
    <row r="808" spans="1:104" x14ac:dyDescent="0.2">
      <c r="A808" s="198"/>
      <c r="B808" s="200"/>
      <c r="C808" s="201" t="s">
        <v>377</v>
      </c>
      <c r="D808" s="202"/>
      <c r="E808" s="203">
        <v>7.05</v>
      </c>
      <c r="F808" s="204"/>
      <c r="G808" s="205"/>
      <c r="M808" s="199" t="s">
        <v>377</v>
      </c>
      <c r="O808" s="191"/>
    </row>
    <row r="809" spans="1:104" ht="22.5" x14ac:dyDescent="0.2">
      <c r="A809" s="192">
        <v>177</v>
      </c>
      <c r="B809" s="193" t="s">
        <v>833</v>
      </c>
      <c r="C809" s="194" t="s">
        <v>834</v>
      </c>
      <c r="D809" s="195" t="s">
        <v>145</v>
      </c>
      <c r="E809" s="196">
        <v>30.93</v>
      </c>
      <c r="F809" s="196">
        <v>0</v>
      </c>
      <c r="G809" s="197">
        <f>E809*F809</f>
        <v>0</v>
      </c>
      <c r="O809" s="191">
        <v>2</v>
      </c>
      <c r="AA809" s="163">
        <v>2</v>
      </c>
      <c r="AB809" s="163">
        <v>7</v>
      </c>
      <c r="AC809" s="163">
        <v>7</v>
      </c>
      <c r="AZ809" s="163">
        <v>2</v>
      </c>
      <c r="BA809" s="163">
        <f>IF(AZ809=1,G809,0)</f>
        <v>0</v>
      </c>
      <c r="BB809" s="163">
        <f>IF(AZ809=2,G809,0)</f>
        <v>0</v>
      </c>
      <c r="BC809" s="163">
        <f>IF(AZ809=3,G809,0)</f>
        <v>0</v>
      </c>
      <c r="BD809" s="163">
        <f>IF(AZ809=4,G809,0)</f>
        <v>0</v>
      </c>
      <c r="BE809" s="163">
        <f>IF(AZ809=5,G809,0)</f>
        <v>0</v>
      </c>
      <c r="CA809" s="191">
        <v>2</v>
      </c>
      <c r="CB809" s="191">
        <v>7</v>
      </c>
      <c r="CZ809" s="163">
        <v>2.0400000000000001E-3</v>
      </c>
    </row>
    <row r="810" spans="1:104" ht="22.5" x14ac:dyDescent="0.2">
      <c r="A810" s="198"/>
      <c r="B810" s="200"/>
      <c r="C810" s="201" t="s">
        <v>835</v>
      </c>
      <c r="D810" s="202"/>
      <c r="E810" s="203">
        <v>0</v>
      </c>
      <c r="F810" s="204"/>
      <c r="G810" s="205"/>
      <c r="M810" s="199" t="s">
        <v>835</v>
      </c>
      <c r="O810" s="191"/>
    </row>
    <row r="811" spans="1:104" x14ac:dyDescent="0.2">
      <c r="A811" s="198"/>
      <c r="B811" s="200"/>
      <c r="C811" s="201" t="s">
        <v>836</v>
      </c>
      <c r="D811" s="202"/>
      <c r="E811" s="203">
        <v>30.93</v>
      </c>
      <c r="F811" s="204"/>
      <c r="G811" s="205"/>
      <c r="M811" s="199" t="s">
        <v>836</v>
      </c>
      <c r="O811" s="191"/>
    </row>
    <row r="812" spans="1:104" x14ac:dyDescent="0.2">
      <c r="A812" s="192">
        <v>178</v>
      </c>
      <c r="B812" s="193" t="s">
        <v>837</v>
      </c>
      <c r="C812" s="194" t="s">
        <v>838</v>
      </c>
      <c r="D812" s="195" t="s">
        <v>145</v>
      </c>
      <c r="E812" s="196">
        <v>21.65</v>
      </c>
      <c r="F812" s="196">
        <v>0</v>
      </c>
      <c r="G812" s="197">
        <f>E812*F812</f>
        <v>0</v>
      </c>
      <c r="O812" s="191">
        <v>2</v>
      </c>
      <c r="AA812" s="163">
        <v>12</v>
      </c>
      <c r="AB812" s="163">
        <v>0</v>
      </c>
      <c r="AC812" s="163">
        <v>172</v>
      </c>
      <c r="AZ812" s="163">
        <v>2</v>
      </c>
      <c r="BA812" s="163">
        <f>IF(AZ812=1,G812,0)</f>
        <v>0</v>
      </c>
      <c r="BB812" s="163">
        <f>IF(AZ812=2,G812,0)</f>
        <v>0</v>
      </c>
      <c r="BC812" s="163">
        <f>IF(AZ812=3,G812,0)</f>
        <v>0</v>
      </c>
      <c r="BD812" s="163">
        <f>IF(AZ812=4,G812,0)</f>
        <v>0</v>
      </c>
      <c r="BE812" s="163">
        <f>IF(AZ812=5,G812,0)</f>
        <v>0</v>
      </c>
      <c r="CA812" s="191">
        <v>12</v>
      </c>
      <c r="CB812" s="191">
        <v>0</v>
      </c>
      <c r="CZ812" s="163">
        <v>0</v>
      </c>
    </row>
    <row r="813" spans="1:104" x14ac:dyDescent="0.2">
      <c r="A813" s="198"/>
      <c r="B813" s="200"/>
      <c r="C813" s="201" t="s">
        <v>839</v>
      </c>
      <c r="D813" s="202"/>
      <c r="E813" s="203">
        <v>10</v>
      </c>
      <c r="F813" s="204"/>
      <c r="G813" s="205"/>
      <c r="M813" s="199" t="s">
        <v>839</v>
      </c>
      <c r="O813" s="191"/>
    </row>
    <row r="814" spans="1:104" x14ac:dyDescent="0.2">
      <c r="A814" s="198"/>
      <c r="B814" s="200"/>
      <c r="C814" s="201" t="s">
        <v>840</v>
      </c>
      <c r="D814" s="202"/>
      <c r="E814" s="203">
        <v>11.65</v>
      </c>
      <c r="F814" s="204"/>
      <c r="G814" s="205"/>
      <c r="M814" s="199" t="s">
        <v>840</v>
      </c>
      <c r="O814" s="191"/>
    </row>
    <row r="815" spans="1:104" x14ac:dyDescent="0.2">
      <c r="A815" s="192">
        <v>179</v>
      </c>
      <c r="B815" s="193" t="s">
        <v>841</v>
      </c>
      <c r="C815" s="194" t="s">
        <v>842</v>
      </c>
      <c r="D815" s="195" t="s">
        <v>152</v>
      </c>
      <c r="E815" s="196">
        <v>70.2</v>
      </c>
      <c r="F815" s="196">
        <v>0</v>
      </c>
      <c r="G815" s="197">
        <f>E815*F815</f>
        <v>0</v>
      </c>
      <c r="O815" s="191">
        <v>2</v>
      </c>
      <c r="AA815" s="163">
        <v>3</v>
      </c>
      <c r="AB815" s="163">
        <v>0</v>
      </c>
      <c r="AC815" s="163">
        <v>27314382</v>
      </c>
      <c r="AZ815" s="163">
        <v>2</v>
      </c>
      <c r="BA815" s="163">
        <f>IF(AZ815=1,G815,0)</f>
        <v>0</v>
      </c>
      <c r="BB815" s="163">
        <f>IF(AZ815=2,G815,0)</f>
        <v>0</v>
      </c>
      <c r="BC815" s="163">
        <f>IF(AZ815=3,G815,0)</f>
        <v>0</v>
      </c>
      <c r="BD815" s="163">
        <f>IF(AZ815=4,G815,0)</f>
        <v>0</v>
      </c>
      <c r="BE815" s="163">
        <f>IF(AZ815=5,G815,0)</f>
        <v>0</v>
      </c>
      <c r="CA815" s="191">
        <v>3</v>
      </c>
      <c r="CB815" s="191">
        <v>0</v>
      </c>
      <c r="CZ815" s="163">
        <v>2.0000000000000002E-5</v>
      </c>
    </row>
    <row r="816" spans="1:104" x14ac:dyDescent="0.2">
      <c r="A816" s="198"/>
      <c r="B816" s="200"/>
      <c r="C816" s="201" t="s">
        <v>827</v>
      </c>
      <c r="D816" s="202"/>
      <c r="E816" s="203">
        <v>0</v>
      </c>
      <c r="F816" s="204"/>
      <c r="G816" s="205"/>
      <c r="M816" s="199" t="s">
        <v>827</v>
      </c>
      <c r="O816" s="191"/>
    </row>
    <row r="817" spans="1:104" x14ac:dyDescent="0.2">
      <c r="A817" s="198"/>
      <c r="B817" s="200"/>
      <c r="C817" s="201" t="s">
        <v>843</v>
      </c>
      <c r="D817" s="202"/>
      <c r="E817" s="203">
        <v>0</v>
      </c>
      <c r="F817" s="204"/>
      <c r="G817" s="205"/>
      <c r="M817" s="199" t="s">
        <v>843</v>
      </c>
      <c r="O817" s="191"/>
    </row>
    <row r="818" spans="1:104" x14ac:dyDescent="0.2">
      <c r="A818" s="198"/>
      <c r="B818" s="200"/>
      <c r="C818" s="201" t="s">
        <v>844</v>
      </c>
      <c r="D818" s="202"/>
      <c r="E818" s="203">
        <v>70.2</v>
      </c>
      <c r="F818" s="204"/>
      <c r="G818" s="205"/>
      <c r="M818" s="199" t="s">
        <v>844</v>
      </c>
      <c r="O818" s="191"/>
    </row>
    <row r="819" spans="1:104" x14ac:dyDescent="0.2">
      <c r="A819" s="192">
        <v>180</v>
      </c>
      <c r="B819" s="193" t="s">
        <v>845</v>
      </c>
      <c r="C819" s="194" t="s">
        <v>846</v>
      </c>
      <c r="D819" s="195" t="s">
        <v>145</v>
      </c>
      <c r="E819" s="196">
        <v>14.04</v>
      </c>
      <c r="F819" s="196">
        <v>0</v>
      </c>
      <c r="G819" s="197">
        <f>E819*F819</f>
        <v>0</v>
      </c>
      <c r="O819" s="191">
        <v>2</v>
      </c>
      <c r="AA819" s="163">
        <v>3</v>
      </c>
      <c r="AB819" s="163">
        <v>7</v>
      </c>
      <c r="AC819" s="163">
        <v>61198106</v>
      </c>
      <c r="AZ819" s="163">
        <v>2</v>
      </c>
      <c r="BA819" s="163">
        <f>IF(AZ819=1,G819,0)</f>
        <v>0</v>
      </c>
      <c r="BB819" s="163">
        <f>IF(AZ819=2,G819,0)</f>
        <v>0</v>
      </c>
      <c r="BC819" s="163">
        <f>IF(AZ819=3,G819,0)</f>
        <v>0</v>
      </c>
      <c r="BD819" s="163">
        <f>IF(AZ819=4,G819,0)</f>
        <v>0</v>
      </c>
      <c r="BE819" s="163">
        <f>IF(AZ819=5,G819,0)</f>
        <v>0</v>
      </c>
      <c r="CA819" s="191">
        <v>3</v>
      </c>
      <c r="CB819" s="191">
        <v>7</v>
      </c>
      <c r="CZ819" s="163">
        <v>2.1999999999999999E-2</v>
      </c>
    </row>
    <row r="820" spans="1:104" x14ac:dyDescent="0.2">
      <c r="A820" s="198"/>
      <c r="B820" s="200"/>
      <c r="C820" s="201" t="s">
        <v>827</v>
      </c>
      <c r="D820" s="202"/>
      <c r="E820" s="203">
        <v>0</v>
      </c>
      <c r="F820" s="204"/>
      <c r="G820" s="205"/>
      <c r="M820" s="199" t="s">
        <v>827</v>
      </c>
      <c r="O820" s="191"/>
    </row>
    <row r="821" spans="1:104" x14ac:dyDescent="0.2">
      <c r="A821" s="198"/>
      <c r="B821" s="200"/>
      <c r="C821" s="201" t="s">
        <v>843</v>
      </c>
      <c r="D821" s="202"/>
      <c r="E821" s="203">
        <v>0</v>
      </c>
      <c r="F821" s="204"/>
      <c r="G821" s="205"/>
      <c r="M821" s="199" t="s">
        <v>843</v>
      </c>
      <c r="O821" s="191"/>
    </row>
    <row r="822" spans="1:104" x14ac:dyDescent="0.2">
      <c r="A822" s="198"/>
      <c r="B822" s="200"/>
      <c r="C822" s="201" t="s">
        <v>206</v>
      </c>
      <c r="D822" s="202"/>
      <c r="E822" s="203">
        <v>0</v>
      </c>
      <c r="F822" s="204"/>
      <c r="G822" s="205"/>
      <c r="M822" s="199">
        <v>0</v>
      </c>
      <c r="O822" s="191"/>
    </row>
    <row r="823" spans="1:104" x14ac:dyDescent="0.2">
      <c r="A823" s="198"/>
      <c r="B823" s="200"/>
      <c r="C823" s="201" t="s">
        <v>847</v>
      </c>
      <c r="D823" s="202"/>
      <c r="E823" s="203">
        <v>14.04</v>
      </c>
      <c r="F823" s="204"/>
      <c r="G823" s="205"/>
      <c r="M823" s="199" t="s">
        <v>847</v>
      </c>
      <c r="O823" s="191"/>
    </row>
    <row r="824" spans="1:104" x14ac:dyDescent="0.2">
      <c r="A824" s="192">
        <v>181</v>
      </c>
      <c r="B824" s="193" t="s">
        <v>848</v>
      </c>
      <c r="C824" s="194" t="s">
        <v>849</v>
      </c>
      <c r="D824" s="195" t="s">
        <v>185</v>
      </c>
      <c r="E824" s="196">
        <v>34.200000000000003</v>
      </c>
      <c r="F824" s="196">
        <v>0</v>
      </c>
      <c r="G824" s="197">
        <f>E824*F824</f>
        <v>0</v>
      </c>
      <c r="O824" s="191">
        <v>2</v>
      </c>
      <c r="AA824" s="163">
        <v>3</v>
      </c>
      <c r="AB824" s="163">
        <v>0</v>
      </c>
      <c r="AC824" s="163">
        <v>61198192</v>
      </c>
      <c r="AZ824" s="163">
        <v>2</v>
      </c>
      <c r="BA824" s="163">
        <f>IF(AZ824=1,G824,0)</f>
        <v>0</v>
      </c>
      <c r="BB824" s="163">
        <f>IF(AZ824=2,G824,0)</f>
        <v>0</v>
      </c>
      <c r="BC824" s="163">
        <f>IF(AZ824=3,G824,0)</f>
        <v>0</v>
      </c>
      <c r="BD824" s="163">
        <f>IF(AZ824=4,G824,0)</f>
        <v>0</v>
      </c>
      <c r="BE824" s="163">
        <f>IF(AZ824=5,G824,0)</f>
        <v>0</v>
      </c>
      <c r="CA824" s="191">
        <v>3</v>
      </c>
      <c r="CB824" s="191">
        <v>0</v>
      </c>
      <c r="CZ824" s="163">
        <v>2.5000000000000001E-3</v>
      </c>
    </row>
    <row r="825" spans="1:104" x14ac:dyDescent="0.2">
      <c r="A825" s="198"/>
      <c r="B825" s="200"/>
      <c r="C825" s="201" t="s">
        <v>827</v>
      </c>
      <c r="D825" s="202"/>
      <c r="E825" s="203">
        <v>0</v>
      </c>
      <c r="F825" s="204"/>
      <c r="G825" s="205"/>
      <c r="M825" s="199" t="s">
        <v>827</v>
      </c>
      <c r="O825" s="191"/>
    </row>
    <row r="826" spans="1:104" x14ac:dyDescent="0.2">
      <c r="A826" s="198"/>
      <c r="B826" s="200"/>
      <c r="C826" s="201" t="s">
        <v>828</v>
      </c>
      <c r="D826" s="202"/>
      <c r="E826" s="203">
        <v>11.7</v>
      </c>
      <c r="F826" s="204"/>
      <c r="G826" s="205"/>
      <c r="M826" s="199" t="s">
        <v>828</v>
      </c>
      <c r="O826" s="191"/>
    </row>
    <row r="827" spans="1:104" x14ac:dyDescent="0.2">
      <c r="A827" s="198"/>
      <c r="B827" s="200"/>
      <c r="C827" s="201" t="s">
        <v>206</v>
      </c>
      <c r="D827" s="202"/>
      <c r="E827" s="203">
        <v>0</v>
      </c>
      <c r="F827" s="204"/>
      <c r="G827" s="205"/>
      <c r="M827" s="199">
        <v>0</v>
      </c>
      <c r="O827" s="191"/>
    </row>
    <row r="828" spans="1:104" x14ac:dyDescent="0.2">
      <c r="A828" s="198"/>
      <c r="B828" s="200"/>
      <c r="C828" s="201" t="s">
        <v>850</v>
      </c>
      <c r="D828" s="202"/>
      <c r="E828" s="203">
        <v>22.5</v>
      </c>
      <c r="F828" s="204"/>
      <c r="G828" s="205"/>
      <c r="M828" s="199" t="s">
        <v>850</v>
      </c>
      <c r="O828" s="191"/>
    </row>
    <row r="829" spans="1:104" x14ac:dyDescent="0.2">
      <c r="A829" s="192">
        <v>182</v>
      </c>
      <c r="B829" s="193" t="s">
        <v>851</v>
      </c>
      <c r="C829" s="194" t="s">
        <v>852</v>
      </c>
      <c r="D829" s="195" t="s">
        <v>145</v>
      </c>
      <c r="E829" s="196">
        <v>37.116</v>
      </c>
      <c r="F829" s="196">
        <v>0</v>
      </c>
      <c r="G829" s="197">
        <f>E829*F829</f>
        <v>0</v>
      </c>
      <c r="O829" s="191">
        <v>2</v>
      </c>
      <c r="AA829" s="163">
        <v>3</v>
      </c>
      <c r="AB829" s="163">
        <v>7</v>
      </c>
      <c r="AC829" s="163" t="s">
        <v>851</v>
      </c>
      <c r="AZ829" s="163">
        <v>2</v>
      </c>
      <c r="BA829" s="163">
        <f>IF(AZ829=1,G829,0)</f>
        <v>0</v>
      </c>
      <c r="BB829" s="163">
        <f>IF(AZ829=2,G829,0)</f>
        <v>0</v>
      </c>
      <c r="BC829" s="163">
        <f>IF(AZ829=3,G829,0)</f>
        <v>0</v>
      </c>
      <c r="BD829" s="163">
        <f>IF(AZ829=4,G829,0)</f>
        <v>0</v>
      </c>
      <c r="BE829" s="163">
        <f>IF(AZ829=5,G829,0)</f>
        <v>0</v>
      </c>
      <c r="CA829" s="191">
        <v>3</v>
      </c>
      <c r="CB829" s="191">
        <v>7</v>
      </c>
      <c r="CZ829" s="163">
        <v>1.2200000000000001E-2</v>
      </c>
    </row>
    <row r="830" spans="1:104" ht="22.5" x14ac:dyDescent="0.2">
      <c r="A830" s="198"/>
      <c r="B830" s="200"/>
      <c r="C830" s="201" t="s">
        <v>835</v>
      </c>
      <c r="D830" s="202"/>
      <c r="E830" s="203">
        <v>0</v>
      </c>
      <c r="F830" s="204"/>
      <c r="G830" s="205"/>
      <c r="M830" s="199" t="s">
        <v>835</v>
      </c>
      <c r="O830" s="191"/>
    </row>
    <row r="831" spans="1:104" x14ac:dyDescent="0.2">
      <c r="A831" s="198"/>
      <c r="B831" s="200"/>
      <c r="C831" s="201" t="s">
        <v>836</v>
      </c>
      <c r="D831" s="202"/>
      <c r="E831" s="203">
        <v>30.93</v>
      </c>
      <c r="F831" s="204"/>
      <c r="G831" s="205"/>
      <c r="M831" s="199" t="s">
        <v>836</v>
      </c>
      <c r="O831" s="191"/>
    </row>
    <row r="832" spans="1:104" x14ac:dyDescent="0.2">
      <c r="A832" s="198"/>
      <c r="B832" s="200"/>
      <c r="C832" s="201" t="s">
        <v>853</v>
      </c>
      <c r="D832" s="202"/>
      <c r="E832" s="203">
        <v>6.1859999999999999</v>
      </c>
      <c r="F832" s="204"/>
      <c r="G832" s="205"/>
      <c r="M832" s="199" t="s">
        <v>853</v>
      </c>
      <c r="O832" s="191"/>
    </row>
    <row r="833" spans="1:104" ht="22.5" x14ac:dyDescent="0.2">
      <c r="A833" s="192">
        <v>183</v>
      </c>
      <c r="B833" s="193" t="s">
        <v>854</v>
      </c>
      <c r="C833" s="194" t="s">
        <v>855</v>
      </c>
      <c r="D833" s="195" t="s">
        <v>75</v>
      </c>
      <c r="E833" s="196">
        <v>3</v>
      </c>
      <c r="F833" s="196">
        <v>0</v>
      </c>
      <c r="G833" s="197">
        <f>E833*F833</f>
        <v>0</v>
      </c>
      <c r="O833" s="191">
        <v>2</v>
      </c>
      <c r="AA833" s="163">
        <v>12</v>
      </c>
      <c r="AB833" s="163">
        <v>1</v>
      </c>
      <c r="AC833" s="163">
        <v>72</v>
      </c>
      <c r="AZ833" s="163">
        <v>2</v>
      </c>
      <c r="BA833" s="163">
        <f>IF(AZ833=1,G833,0)</f>
        <v>0</v>
      </c>
      <c r="BB833" s="163">
        <f>IF(AZ833=2,G833,0)</f>
        <v>0</v>
      </c>
      <c r="BC833" s="163">
        <f>IF(AZ833=3,G833,0)</f>
        <v>0</v>
      </c>
      <c r="BD833" s="163">
        <f>IF(AZ833=4,G833,0)</f>
        <v>0</v>
      </c>
      <c r="BE833" s="163">
        <f>IF(AZ833=5,G833,0)</f>
        <v>0</v>
      </c>
      <c r="CA833" s="191">
        <v>12</v>
      </c>
      <c r="CB833" s="191">
        <v>1</v>
      </c>
      <c r="CZ833" s="163">
        <v>0</v>
      </c>
    </row>
    <row r="834" spans="1:104" x14ac:dyDescent="0.2">
      <c r="A834" s="198"/>
      <c r="B834" s="200"/>
      <c r="C834" s="201" t="s">
        <v>365</v>
      </c>
      <c r="D834" s="202"/>
      <c r="E834" s="203">
        <v>0</v>
      </c>
      <c r="F834" s="204"/>
      <c r="G834" s="205"/>
      <c r="M834" s="199" t="s">
        <v>365</v>
      </c>
      <c r="O834" s="191"/>
    </row>
    <row r="835" spans="1:104" x14ac:dyDescent="0.2">
      <c r="A835" s="198"/>
      <c r="B835" s="200"/>
      <c r="C835" s="201" t="s">
        <v>366</v>
      </c>
      <c r="D835" s="202"/>
      <c r="E835" s="203">
        <v>0</v>
      </c>
      <c r="F835" s="204"/>
      <c r="G835" s="205"/>
      <c r="M835" s="199" t="s">
        <v>366</v>
      </c>
      <c r="O835" s="191"/>
    </row>
    <row r="836" spans="1:104" x14ac:dyDescent="0.2">
      <c r="A836" s="198"/>
      <c r="B836" s="200"/>
      <c r="C836" s="201" t="s">
        <v>856</v>
      </c>
      <c r="D836" s="202"/>
      <c r="E836" s="203">
        <v>1</v>
      </c>
      <c r="F836" s="204"/>
      <c r="G836" s="205"/>
      <c r="M836" s="199" t="s">
        <v>856</v>
      </c>
      <c r="O836" s="191"/>
    </row>
    <row r="837" spans="1:104" x14ac:dyDescent="0.2">
      <c r="A837" s="198"/>
      <c r="B837" s="200"/>
      <c r="C837" s="201" t="s">
        <v>857</v>
      </c>
      <c r="D837" s="202"/>
      <c r="E837" s="203">
        <v>1</v>
      </c>
      <c r="F837" s="204"/>
      <c r="G837" s="205"/>
      <c r="M837" s="199" t="s">
        <v>857</v>
      </c>
      <c r="O837" s="191"/>
    </row>
    <row r="838" spans="1:104" x14ac:dyDescent="0.2">
      <c r="A838" s="198"/>
      <c r="B838" s="200"/>
      <c r="C838" s="201" t="s">
        <v>858</v>
      </c>
      <c r="D838" s="202"/>
      <c r="E838" s="203">
        <v>1</v>
      </c>
      <c r="F838" s="204"/>
      <c r="G838" s="205"/>
      <c r="M838" s="199" t="s">
        <v>858</v>
      </c>
      <c r="O838" s="191"/>
    </row>
    <row r="839" spans="1:104" ht="22.5" x14ac:dyDescent="0.2">
      <c r="A839" s="192">
        <v>184</v>
      </c>
      <c r="B839" s="193" t="s">
        <v>859</v>
      </c>
      <c r="C839" s="194" t="s">
        <v>860</v>
      </c>
      <c r="D839" s="195" t="s">
        <v>75</v>
      </c>
      <c r="E839" s="196">
        <v>1</v>
      </c>
      <c r="F839" s="196">
        <v>0</v>
      </c>
      <c r="G839" s="197">
        <f>E839*F839</f>
        <v>0</v>
      </c>
      <c r="O839" s="191">
        <v>2</v>
      </c>
      <c r="AA839" s="163">
        <v>12</v>
      </c>
      <c r="AB839" s="163">
        <v>1</v>
      </c>
      <c r="AC839" s="163">
        <v>71</v>
      </c>
      <c r="AZ839" s="163">
        <v>2</v>
      </c>
      <c r="BA839" s="163">
        <f>IF(AZ839=1,G839,0)</f>
        <v>0</v>
      </c>
      <c r="BB839" s="163">
        <f>IF(AZ839=2,G839,0)</f>
        <v>0</v>
      </c>
      <c r="BC839" s="163">
        <f>IF(AZ839=3,G839,0)</f>
        <v>0</v>
      </c>
      <c r="BD839" s="163">
        <f>IF(AZ839=4,G839,0)</f>
        <v>0</v>
      </c>
      <c r="BE839" s="163">
        <f>IF(AZ839=5,G839,0)</f>
        <v>0</v>
      </c>
      <c r="CA839" s="191">
        <v>12</v>
      </c>
      <c r="CB839" s="191">
        <v>1</v>
      </c>
      <c r="CZ839" s="163">
        <v>0</v>
      </c>
    </row>
    <row r="840" spans="1:104" x14ac:dyDescent="0.2">
      <c r="A840" s="198"/>
      <c r="B840" s="200"/>
      <c r="C840" s="201" t="s">
        <v>861</v>
      </c>
      <c r="D840" s="202"/>
      <c r="E840" s="203">
        <v>0</v>
      </c>
      <c r="F840" s="204"/>
      <c r="G840" s="205"/>
      <c r="M840" s="199" t="s">
        <v>861</v>
      </c>
      <c r="O840" s="191"/>
    </row>
    <row r="841" spans="1:104" x14ac:dyDescent="0.2">
      <c r="A841" s="198"/>
      <c r="B841" s="200"/>
      <c r="C841" s="201" t="s">
        <v>371</v>
      </c>
      <c r="D841" s="202"/>
      <c r="E841" s="203">
        <v>0</v>
      </c>
      <c r="F841" s="204"/>
      <c r="G841" s="205"/>
      <c r="M841" s="199" t="s">
        <v>371</v>
      </c>
      <c r="O841" s="191"/>
    </row>
    <row r="842" spans="1:104" x14ac:dyDescent="0.2">
      <c r="A842" s="198"/>
      <c r="B842" s="200"/>
      <c r="C842" s="201" t="s">
        <v>862</v>
      </c>
      <c r="D842" s="202"/>
      <c r="E842" s="203">
        <v>1</v>
      </c>
      <c r="F842" s="204"/>
      <c r="G842" s="205"/>
      <c r="M842" s="199" t="s">
        <v>862</v>
      </c>
      <c r="O842" s="191"/>
    </row>
    <row r="843" spans="1:104" ht="22.5" x14ac:dyDescent="0.2">
      <c r="A843" s="192">
        <v>185</v>
      </c>
      <c r="B843" s="193" t="s">
        <v>863</v>
      </c>
      <c r="C843" s="194" t="s">
        <v>864</v>
      </c>
      <c r="D843" s="195" t="s">
        <v>75</v>
      </c>
      <c r="E843" s="196">
        <v>1</v>
      </c>
      <c r="F843" s="196">
        <v>0</v>
      </c>
      <c r="G843" s="197">
        <f>E843*F843</f>
        <v>0</v>
      </c>
      <c r="O843" s="191">
        <v>2</v>
      </c>
      <c r="AA843" s="163">
        <v>12</v>
      </c>
      <c r="AB843" s="163">
        <v>1</v>
      </c>
      <c r="AC843" s="163">
        <v>74</v>
      </c>
      <c r="AZ843" s="163">
        <v>2</v>
      </c>
      <c r="BA843" s="163">
        <f>IF(AZ843=1,G843,0)</f>
        <v>0</v>
      </c>
      <c r="BB843" s="163">
        <f>IF(AZ843=2,G843,0)</f>
        <v>0</v>
      </c>
      <c r="BC843" s="163">
        <f>IF(AZ843=3,G843,0)</f>
        <v>0</v>
      </c>
      <c r="BD843" s="163">
        <f>IF(AZ843=4,G843,0)</f>
        <v>0</v>
      </c>
      <c r="BE843" s="163">
        <f>IF(AZ843=5,G843,0)</f>
        <v>0</v>
      </c>
      <c r="CA843" s="191">
        <v>12</v>
      </c>
      <c r="CB843" s="191">
        <v>1</v>
      </c>
      <c r="CZ843" s="163">
        <v>0</v>
      </c>
    </row>
    <row r="844" spans="1:104" ht="22.5" x14ac:dyDescent="0.2">
      <c r="A844" s="198"/>
      <c r="B844" s="200"/>
      <c r="C844" s="201" t="s">
        <v>435</v>
      </c>
      <c r="D844" s="202"/>
      <c r="E844" s="203">
        <v>0</v>
      </c>
      <c r="F844" s="204"/>
      <c r="G844" s="205"/>
      <c r="M844" s="199" t="s">
        <v>435</v>
      </c>
      <c r="O844" s="191"/>
    </row>
    <row r="845" spans="1:104" x14ac:dyDescent="0.2">
      <c r="A845" s="198"/>
      <c r="B845" s="200"/>
      <c r="C845" s="201" t="s">
        <v>436</v>
      </c>
      <c r="D845" s="202"/>
      <c r="E845" s="203">
        <v>0</v>
      </c>
      <c r="F845" s="204"/>
      <c r="G845" s="205"/>
      <c r="M845" s="199" t="s">
        <v>436</v>
      </c>
      <c r="O845" s="191"/>
    </row>
    <row r="846" spans="1:104" x14ac:dyDescent="0.2">
      <c r="A846" s="198"/>
      <c r="B846" s="200"/>
      <c r="C846" s="201" t="s">
        <v>437</v>
      </c>
      <c r="D846" s="202"/>
      <c r="E846" s="203">
        <v>1</v>
      </c>
      <c r="F846" s="204"/>
      <c r="G846" s="205"/>
      <c r="M846" s="199" t="s">
        <v>437</v>
      </c>
      <c r="O846" s="191"/>
    </row>
    <row r="847" spans="1:104" x14ac:dyDescent="0.2">
      <c r="A847" s="192">
        <v>186</v>
      </c>
      <c r="B847" s="193" t="s">
        <v>865</v>
      </c>
      <c r="C847" s="194" t="s">
        <v>866</v>
      </c>
      <c r="D847" s="195" t="s">
        <v>75</v>
      </c>
      <c r="E847" s="196">
        <v>1</v>
      </c>
      <c r="F847" s="196">
        <v>0</v>
      </c>
      <c r="G847" s="197">
        <f>E847*F847</f>
        <v>0</v>
      </c>
      <c r="O847" s="191">
        <v>2</v>
      </c>
      <c r="AA847" s="163">
        <v>12</v>
      </c>
      <c r="AB847" s="163">
        <v>1</v>
      </c>
      <c r="AC847" s="163">
        <v>93</v>
      </c>
      <c r="AZ847" s="163">
        <v>2</v>
      </c>
      <c r="BA847" s="163">
        <f>IF(AZ847=1,G847,0)</f>
        <v>0</v>
      </c>
      <c r="BB847" s="163">
        <f>IF(AZ847=2,G847,0)</f>
        <v>0</v>
      </c>
      <c r="BC847" s="163">
        <f>IF(AZ847=3,G847,0)</f>
        <v>0</v>
      </c>
      <c r="BD847" s="163">
        <f>IF(AZ847=4,G847,0)</f>
        <v>0</v>
      </c>
      <c r="BE847" s="163">
        <f>IF(AZ847=5,G847,0)</f>
        <v>0</v>
      </c>
      <c r="CA847" s="191">
        <v>12</v>
      </c>
      <c r="CB847" s="191">
        <v>1</v>
      </c>
      <c r="CZ847" s="163">
        <v>0</v>
      </c>
    </row>
    <row r="848" spans="1:104" x14ac:dyDescent="0.2">
      <c r="A848" s="198"/>
      <c r="B848" s="200"/>
      <c r="C848" s="201" t="s">
        <v>429</v>
      </c>
      <c r="D848" s="202"/>
      <c r="E848" s="203">
        <v>0</v>
      </c>
      <c r="F848" s="204"/>
      <c r="G848" s="205"/>
      <c r="M848" s="199" t="s">
        <v>429</v>
      </c>
      <c r="O848" s="191"/>
    </row>
    <row r="849" spans="1:104" x14ac:dyDescent="0.2">
      <c r="A849" s="198"/>
      <c r="B849" s="200"/>
      <c r="C849" s="201" t="s">
        <v>366</v>
      </c>
      <c r="D849" s="202"/>
      <c r="E849" s="203">
        <v>0</v>
      </c>
      <c r="F849" s="204"/>
      <c r="G849" s="205"/>
      <c r="M849" s="199" t="s">
        <v>366</v>
      </c>
      <c r="O849" s="191"/>
    </row>
    <row r="850" spans="1:104" x14ac:dyDescent="0.2">
      <c r="A850" s="198"/>
      <c r="B850" s="200"/>
      <c r="C850" s="201" t="s">
        <v>867</v>
      </c>
      <c r="D850" s="202"/>
      <c r="E850" s="203">
        <v>1</v>
      </c>
      <c r="F850" s="204"/>
      <c r="G850" s="205"/>
      <c r="M850" s="199" t="s">
        <v>867</v>
      </c>
      <c r="O850" s="191"/>
    </row>
    <row r="851" spans="1:104" x14ac:dyDescent="0.2">
      <c r="A851" s="192">
        <v>187</v>
      </c>
      <c r="B851" s="193" t="s">
        <v>868</v>
      </c>
      <c r="C851" s="194" t="s">
        <v>869</v>
      </c>
      <c r="D851" s="195" t="s">
        <v>75</v>
      </c>
      <c r="E851" s="196">
        <v>1</v>
      </c>
      <c r="F851" s="196">
        <v>0</v>
      </c>
      <c r="G851" s="197">
        <f>E851*F851</f>
        <v>0</v>
      </c>
      <c r="O851" s="191">
        <v>2</v>
      </c>
      <c r="AA851" s="163">
        <v>12</v>
      </c>
      <c r="AB851" s="163">
        <v>1</v>
      </c>
      <c r="AC851" s="163">
        <v>90</v>
      </c>
      <c r="AZ851" s="163">
        <v>2</v>
      </c>
      <c r="BA851" s="163">
        <f>IF(AZ851=1,G851,0)</f>
        <v>0</v>
      </c>
      <c r="BB851" s="163">
        <f>IF(AZ851=2,G851,0)</f>
        <v>0</v>
      </c>
      <c r="BC851" s="163">
        <f>IF(AZ851=3,G851,0)</f>
        <v>0</v>
      </c>
      <c r="BD851" s="163">
        <f>IF(AZ851=4,G851,0)</f>
        <v>0</v>
      </c>
      <c r="BE851" s="163">
        <f>IF(AZ851=5,G851,0)</f>
        <v>0</v>
      </c>
      <c r="CA851" s="191">
        <v>12</v>
      </c>
      <c r="CB851" s="191">
        <v>1</v>
      </c>
      <c r="CZ851" s="163">
        <v>0</v>
      </c>
    </row>
    <row r="852" spans="1:104" x14ac:dyDescent="0.2">
      <c r="A852" s="198"/>
      <c r="B852" s="200"/>
      <c r="C852" s="201" t="s">
        <v>870</v>
      </c>
      <c r="D852" s="202"/>
      <c r="E852" s="203">
        <v>0</v>
      </c>
      <c r="F852" s="204"/>
      <c r="G852" s="205"/>
      <c r="M852" s="199" t="s">
        <v>870</v>
      </c>
      <c r="O852" s="191"/>
    </row>
    <row r="853" spans="1:104" x14ac:dyDescent="0.2">
      <c r="A853" s="198"/>
      <c r="B853" s="200"/>
      <c r="C853" s="201" t="s">
        <v>212</v>
      </c>
      <c r="D853" s="202"/>
      <c r="E853" s="203">
        <v>0</v>
      </c>
      <c r="F853" s="204"/>
      <c r="G853" s="205"/>
      <c r="M853" s="199" t="s">
        <v>212</v>
      </c>
      <c r="O853" s="191"/>
    </row>
    <row r="854" spans="1:104" x14ac:dyDescent="0.2">
      <c r="A854" s="198"/>
      <c r="B854" s="200"/>
      <c r="C854" s="201" t="s">
        <v>871</v>
      </c>
      <c r="D854" s="202"/>
      <c r="E854" s="203">
        <v>1</v>
      </c>
      <c r="F854" s="204"/>
      <c r="G854" s="205"/>
      <c r="M854" s="199" t="s">
        <v>871</v>
      </c>
      <c r="O854" s="191"/>
    </row>
    <row r="855" spans="1:104" x14ac:dyDescent="0.2">
      <c r="A855" s="192">
        <v>188</v>
      </c>
      <c r="B855" s="193" t="s">
        <v>872</v>
      </c>
      <c r="C855" s="194" t="s">
        <v>866</v>
      </c>
      <c r="D855" s="195" t="s">
        <v>75</v>
      </c>
      <c r="E855" s="196">
        <v>1</v>
      </c>
      <c r="F855" s="196">
        <v>0</v>
      </c>
      <c r="G855" s="197">
        <f>E855*F855</f>
        <v>0</v>
      </c>
      <c r="O855" s="191">
        <v>2</v>
      </c>
      <c r="AA855" s="163">
        <v>12</v>
      </c>
      <c r="AB855" s="163">
        <v>1</v>
      </c>
      <c r="AC855" s="163">
        <v>76</v>
      </c>
      <c r="AZ855" s="163">
        <v>2</v>
      </c>
      <c r="BA855" s="163">
        <f>IF(AZ855=1,G855,0)</f>
        <v>0</v>
      </c>
      <c r="BB855" s="163">
        <f>IF(AZ855=2,G855,0)</f>
        <v>0</v>
      </c>
      <c r="BC855" s="163">
        <f>IF(AZ855=3,G855,0)</f>
        <v>0</v>
      </c>
      <c r="BD855" s="163">
        <f>IF(AZ855=4,G855,0)</f>
        <v>0</v>
      </c>
      <c r="BE855" s="163">
        <f>IF(AZ855=5,G855,0)</f>
        <v>0</v>
      </c>
      <c r="CA855" s="191">
        <v>12</v>
      </c>
      <c r="CB855" s="191">
        <v>1</v>
      </c>
      <c r="CZ855" s="163">
        <v>0</v>
      </c>
    </row>
    <row r="856" spans="1:104" x14ac:dyDescent="0.2">
      <c r="A856" s="198"/>
      <c r="B856" s="200"/>
      <c r="C856" s="201" t="s">
        <v>429</v>
      </c>
      <c r="D856" s="202"/>
      <c r="E856" s="203">
        <v>0</v>
      </c>
      <c r="F856" s="204"/>
      <c r="G856" s="205"/>
      <c r="M856" s="199" t="s">
        <v>429</v>
      </c>
      <c r="O856" s="191"/>
    </row>
    <row r="857" spans="1:104" x14ac:dyDescent="0.2">
      <c r="A857" s="198"/>
      <c r="B857" s="200"/>
      <c r="C857" s="201" t="s">
        <v>373</v>
      </c>
      <c r="D857" s="202"/>
      <c r="E857" s="203">
        <v>0</v>
      </c>
      <c r="F857" s="204"/>
      <c r="G857" s="205"/>
      <c r="M857" s="199" t="s">
        <v>373</v>
      </c>
      <c r="O857" s="191"/>
    </row>
    <row r="858" spans="1:104" x14ac:dyDescent="0.2">
      <c r="A858" s="198"/>
      <c r="B858" s="200"/>
      <c r="C858" s="201" t="s">
        <v>430</v>
      </c>
      <c r="D858" s="202"/>
      <c r="E858" s="203">
        <v>1</v>
      </c>
      <c r="F858" s="204"/>
      <c r="G858" s="205"/>
      <c r="M858" s="199" t="s">
        <v>430</v>
      </c>
      <c r="O858" s="191"/>
    </row>
    <row r="859" spans="1:104" x14ac:dyDescent="0.2">
      <c r="A859" s="192">
        <v>189</v>
      </c>
      <c r="B859" s="193" t="s">
        <v>873</v>
      </c>
      <c r="C859" s="194" t="s">
        <v>874</v>
      </c>
      <c r="D859" s="195" t="s">
        <v>75</v>
      </c>
      <c r="E859" s="196">
        <v>3</v>
      </c>
      <c r="F859" s="196">
        <v>0</v>
      </c>
      <c r="G859" s="197">
        <f>E859*F859</f>
        <v>0</v>
      </c>
      <c r="O859" s="191">
        <v>2</v>
      </c>
      <c r="AA859" s="163">
        <v>12</v>
      </c>
      <c r="AB859" s="163">
        <v>1</v>
      </c>
      <c r="AC859" s="163">
        <v>77</v>
      </c>
      <c r="AZ859" s="163">
        <v>2</v>
      </c>
      <c r="BA859" s="163">
        <f>IF(AZ859=1,G859,0)</f>
        <v>0</v>
      </c>
      <c r="BB859" s="163">
        <f>IF(AZ859=2,G859,0)</f>
        <v>0</v>
      </c>
      <c r="BC859" s="163">
        <f>IF(AZ859=3,G859,0)</f>
        <v>0</v>
      </c>
      <c r="BD859" s="163">
        <f>IF(AZ859=4,G859,0)</f>
        <v>0</v>
      </c>
      <c r="BE859" s="163">
        <f>IF(AZ859=5,G859,0)</f>
        <v>0</v>
      </c>
      <c r="CA859" s="191">
        <v>12</v>
      </c>
      <c r="CB859" s="191">
        <v>1</v>
      </c>
      <c r="CZ859" s="163">
        <v>0</v>
      </c>
    </row>
    <row r="860" spans="1:104" x14ac:dyDescent="0.2">
      <c r="A860" s="198"/>
      <c r="B860" s="200"/>
      <c r="C860" s="201" t="s">
        <v>422</v>
      </c>
      <c r="D860" s="202"/>
      <c r="E860" s="203">
        <v>0</v>
      </c>
      <c r="F860" s="204"/>
      <c r="G860" s="205"/>
      <c r="M860" s="199" t="s">
        <v>422</v>
      </c>
      <c r="O860" s="191"/>
    </row>
    <row r="861" spans="1:104" x14ac:dyDescent="0.2">
      <c r="A861" s="198"/>
      <c r="B861" s="200"/>
      <c r="C861" s="201" t="s">
        <v>373</v>
      </c>
      <c r="D861" s="202"/>
      <c r="E861" s="203">
        <v>0</v>
      </c>
      <c r="F861" s="204"/>
      <c r="G861" s="205"/>
      <c r="M861" s="199" t="s">
        <v>373</v>
      </c>
      <c r="O861" s="191"/>
    </row>
    <row r="862" spans="1:104" x14ac:dyDescent="0.2">
      <c r="A862" s="198"/>
      <c r="B862" s="200"/>
      <c r="C862" s="201" t="s">
        <v>423</v>
      </c>
      <c r="D862" s="202"/>
      <c r="E862" s="203">
        <v>1</v>
      </c>
      <c r="F862" s="204"/>
      <c r="G862" s="205"/>
      <c r="M862" s="199" t="s">
        <v>423</v>
      </c>
      <c r="O862" s="191"/>
    </row>
    <row r="863" spans="1:104" x14ac:dyDescent="0.2">
      <c r="A863" s="198"/>
      <c r="B863" s="200"/>
      <c r="C863" s="201" t="s">
        <v>424</v>
      </c>
      <c r="D863" s="202"/>
      <c r="E863" s="203">
        <v>1</v>
      </c>
      <c r="F863" s="204"/>
      <c r="G863" s="205"/>
      <c r="M863" s="199" t="s">
        <v>424</v>
      </c>
      <c r="O863" s="191"/>
    </row>
    <row r="864" spans="1:104" x14ac:dyDescent="0.2">
      <c r="A864" s="198"/>
      <c r="B864" s="200"/>
      <c r="C864" s="201" t="s">
        <v>426</v>
      </c>
      <c r="D864" s="202"/>
      <c r="E864" s="203">
        <v>1</v>
      </c>
      <c r="F864" s="204"/>
      <c r="G864" s="205"/>
      <c r="M864" s="199" t="s">
        <v>426</v>
      </c>
      <c r="O864" s="191"/>
    </row>
    <row r="865" spans="1:104" ht="22.5" x14ac:dyDescent="0.2">
      <c r="A865" s="192">
        <v>190</v>
      </c>
      <c r="B865" s="193" t="s">
        <v>875</v>
      </c>
      <c r="C865" s="194" t="s">
        <v>876</v>
      </c>
      <c r="D865" s="195" t="s">
        <v>75</v>
      </c>
      <c r="E865" s="196">
        <v>1</v>
      </c>
      <c r="F865" s="196">
        <v>0</v>
      </c>
      <c r="G865" s="197">
        <f>E865*F865</f>
        <v>0</v>
      </c>
      <c r="O865" s="191">
        <v>2</v>
      </c>
      <c r="AA865" s="163">
        <v>12</v>
      </c>
      <c r="AB865" s="163">
        <v>1</v>
      </c>
      <c r="AC865" s="163">
        <v>173</v>
      </c>
      <c r="AZ865" s="163">
        <v>2</v>
      </c>
      <c r="BA865" s="163">
        <f>IF(AZ865=1,G865,0)</f>
        <v>0</v>
      </c>
      <c r="BB865" s="163">
        <f>IF(AZ865=2,G865,0)</f>
        <v>0</v>
      </c>
      <c r="BC865" s="163">
        <f>IF(AZ865=3,G865,0)</f>
        <v>0</v>
      </c>
      <c r="BD865" s="163">
        <f>IF(AZ865=4,G865,0)</f>
        <v>0</v>
      </c>
      <c r="BE865" s="163">
        <f>IF(AZ865=5,G865,0)</f>
        <v>0</v>
      </c>
      <c r="CA865" s="191">
        <v>12</v>
      </c>
      <c r="CB865" s="191">
        <v>1</v>
      </c>
      <c r="CZ865" s="163">
        <v>0</v>
      </c>
    </row>
    <row r="866" spans="1:104" x14ac:dyDescent="0.2">
      <c r="A866" s="198"/>
      <c r="B866" s="200"/>
      <c r="C866" s="201" t="s">
        <v>373</v>
      </c>
      <c r="D866" s="202"/>
      <c r="E866" s="203">
        <v>0</v>
      </c>
      <c r="F866" s="204"/>
      <c r="G866" s="205"/>
      <c r="M866" s="199" t="s">
        <v>373</v>
      </c>
      <c r="O866" s="191"/>
    </row>
    <row r="867" spans="1:104" x14ac:dyDescent="0.2">
      <c r="A867" s="198"/>
      <c r="B867" s="200"/>
      <c r="C867" s="201" t="s">
        <v>374</v>
      </c>
      <c r="D867" s="202"/>
      <c r="E867" s="203">
        <v>0</v>
      </c>
      <c r="F867" s="204"/>
      <c r="G867" s="205"/>
      <c r="M867" s="199" t="s">
        <v>374</v>
      </c>
      <c r="O867" s="191"/>
    </row>
    <row r="868" spans="1:104" x14ac:dyDescent="0.2">
      <c r="A868" s="198"/>
      <c r="B868" s="200"/>
      <c r="C868" s="201" t="s">
        <v>877</v>
      </c>
      <c r="D868" s="202"/>
      <c r="E868" s="203">
        <v>1</v>
      </c>
      <c r="F868" s="204"/>
      <c r="G868" s="205"/>
      <c r="M868" s="199" t="s">
        <v>877</v>
      </c>
      <c r="O868" s="191"/>
    </row>
    <row r="869" spans="1:104" ht="22.5" x14ac:dyDescent="0.2">
      <c r="A869" s="192">
        <v>191</v>
      </c>
      <c r="B869" s="193" t="s">
        <v>878</v>
      </c>
      <c r="C869" s="194" t="s">
        <v>879</v>
      </c>
      <c r="D869" s="195" t="s">
        <v>75</v>
      </c>
      <c r="E869" s="196">
        <v>1</v>
      </c>
      <c r="F869" s="196">
        <v>0</v>
      </c>
      <c r="G869" s="197">
        <f>E869*F869</f>
        <v>0</v>
      </c>
      <c r="O869" s="191">
        <v>2</v>
      </c>
      <c r="AA869" s="163">
        <v>12</v>
      </c>
      <c r="AB869" s="163">
        <v>1</v>
      </c>
      <c r="AC869" s="163">
        <v>174</v>
      </c>
      <c r="AZ869" s="163">
        <v>2</v>
      </c>
      <c r="BA869" s="163">
        <f>IF(AZ869=1,G869,0)</f>
        <v>0</v>
      </c>
      <c r="BB869" s="163">
        <f>IF(AZ869=2,G869,0)</f>
        <v>0</v>
      </c>
      <c r="BC869" s="163">
        <f>IF(AZ869=3,G869,0)</f>
        <v>0</v>
      </c>
      <c r="BD869" s="163">
        <f>IF(AZ869=4,G869,0)</f>
        <v>0</v>
      </c>
      <c r="BE869" s="163">
        <f>IF(AZ869=5,G869,0)</f>
        <v>0</v>
      </c>
      <c r="CA869" s="191">
        <v>12</v>
      </c>
      <c r="CB869" s="191">
        <v>1</v>
      </c>
      <c r="CZ869" s="163">
        <v>0</v>
      </c>
    </row>
    <row r="870" spans="1:104" x14ac:dyDescent="0.2">
      <c r="A870" s="198"/>
      <c r="B870" s="200"/>
      <c r="C870" s="201" t="s">
        <v>376</v>
      </c>
      <c r="D870" s="202"/>
      <c r="E870" s="203">
        <v>0</v>
      </c>
      <c r="F870" s="204"/>
      <c r="G870" s="205"/>
      <c r="M870" s="199" t="s">
        <v>376</v>
      </c>
      <c r="O870" s="191"/>
    </row>
    <row r="871" spans="1:104" x14ac:dyDescent="0.2">
      <c r="A871" s="198"/>
      <c r="B871" s="200"/>
      <c r="C871" s="201" t="s">
        <v>880</v>
      </c>
      <c r="D871" s="202"/>
      <c r="E871" s="203">
        <v>1</v>
      </c>
      <c r="F871" s="204"/>
      <c r="G871" s="205"/>
      <c r="M871" s="199" t="s">
        <v>880</v>
      </c>
      <c r="O871" s="191"/>
    </row>
    <row r="872" spans="1:104" x14ac:dyDescent="0.2">
      <c r="A872" s="192">
        <v>192</v>
      </c>
      <c r="B872" s="193" t="s">
        <v>881</v>
      </c>
      <c r="C872" s="194" t="s">
        <v>882</v>
      </c>
      <c r="D872" s="195" t="s">
        <v>75</v>
      </c>
      <c r="E872" s="196">
        <v>10</v>
      </c>
      <c r="F872" s="196">
        <v>0</v>
      </c>
      <c r="G872" s="197">
        <f>E872*F872</f>
        <v>0</v>
      </c>
      <c r="O872" s="191">
        <v>2</v>
      </c>
      <c r="AA872" s="163">
        <v>12</v>
      </c>
      <c r="AB872" s="163">
        <v>1</v>
      </c>
      <c r="AC872" s="163">
        <v>44</v>
      </c>
      <c r="AZ872" s="163">
        <v>2</v>
      </c>
      <c r="BA872" s="163">
        <f>IF(AZ872=1,G872,0)</f>
        <v>0</v>
      </c>
      <c r="BB872" s="163">
        <f>IF(AZ872=2,G872,0)</f>
        <v>0</v>
      </c>
      <c r="BC872" s="163">
        <f>IF(AZ872=3,G872,0)</f>
        <v>0</v>
      </c>
      <c r="BD872" s="163">
        <f>IF(AZ872=4,G872,0)</f>
        <v>0</v>
      </c>
      <c r="BE872" s="163">
        <f>IF(AZ872=5,G872,0)</f>
        <v>0</v>
      </c>
      <c r="CA872" s="191">
        <v>12</v>
      </c>
      <c r="CB872" s="191">
        <v>1</v>
      </c>
      <c r="CZ872" s="163">
        <v>0</v>
      </c>
    </row>
    <row r="873" spans="1:104" x14ac:dyDescent="0.2">
      <c r="A873" s="198"/>
      <c r="B873" s="200"/>
      <c r="C873" s="201" t="s">
        <v>346</v>
      </c>
      <c r="D873" s="202"/>
      <c r="E873" s="203">
        <v>0</v>
      </c>
      <c r="F873" s="204"/>
      <c r="G873" s="205"/>
      <c r="M873" s="199" t="s">
        <v>346</v>
      </c>
      <c r="O873" s="191"/>
    </row>
    <row r="874" spans="1:104" x14ac:dyDescent="0.2">
      <c r="A874" s="198"/>
      <c r="B874" s="200"/>
      <c r="C874" s="201" t="s">
        <v>883</v>
      </c>
      <c r="D874" s="202"/>
      <c r="E874" s="203">
        <v>6</v>
      </c>
      <c r="F874" s="204"/>
      <c r="G874" s="205"/>
      <c r="M874" s="199" t="s">
        <v>883</v>
      </c>
      <c r="O874" s="191"/>
    </row>
    <row r="875" spans="1:104" x14ac:dyDescent="0.2">
      <c r="A875" s="198"/>
      <c r="B875" s="200"/>
      <c r="C875" s="201" t="s">
        <v>884</v>
      </c>
      <c r="D875" s="202"/>
      <c r="E875" s="203">
        <v>4</v>
      </c>
      <c r="F875" s="204"/>
      <c r="G875" s="205"/>
      <c r="M875" s="199" t="s">
        <v>884</v>
      </c>
      <c r="O875" s="191"/>
    </row>
    <row r="876" spans="1:104" x14ac:dyDescent="0.2">
      <c r="A876" s="192">
        <v>193</v>
      </c>
      <c r="B876" s="193" t="s">
        <v>885</v>
      </c>
      <c r="C876" s="194" t="s">
        <v>886</v>
      </c>
      <c r="D876" s="195" t="s">
        <v>75</v>
      </c>
      <c r="E876" s="196">
        <v>17</v>
      </c>
      <c r="F876" s="196">
        <v>0</v>
      </c>
      <c r="G876" s="197">
        <f>E876*F876</f>
        <v>0</v>
      </c>
      <c r="O876" s="191">
        <v>2</v>
      </c>
      <c r="AA876" s="163">
        <v>12</v>
      </c>
      <c r="AB876" s="163">
        <v>1</v>
      </c>
      <c r="AC876" s="163">
        <v>45</v>
      </c>
      <c r="AZ876" s="163">
        <v>2</v>
      </c>
      <c r="BA876" s="163">
        <f>IF(AZ876=1,G876,0)</f>
        <v>0</v>
      </c>
      <c r="BB876" s="163">
        <f>IF(AZ876=2,G876,0)</f>
        <v>0</v>
      </c>
      <c r="BC876" s="163">
        <f>IF(AZ876=3,G876,0)</f>
        <v>0</v>
      </c>
      <c r="BD876" s="163">
        <f>IF(AZ876=4,G876,0)</f>
        <v>0</v>
      </c>
      <c r="BE876" s="163">
        <f>IF(AZ876=5,G876,0)</f>
        <v>0</v>
      </c>
      <c r="CA876" s="191">
        <v>12</v>
      </c>
      <c r="CB876" s="191">
        <v>1</v>
      </c>
      <c r="CZ876" s="163">
        <v>0</v>
      </c>
    </row>
    <row r="877" spans="1:104" x14ac:dyDescent="0.2">
      <c r="A877" s="198"/>
      <c r="B877" s="200"/>
      <c r="C877" s="201" t="s">
        <v>349</v>
      </c>
      <c r="D877" s="202"/>
      <c r="E877" s="203">
        <v>0</v>
      </c>
      <c r="F877" s="204"/>
      <c r="G877" s="205"/>
      <c r="M877" s="199" t="s">
        <v>349</v>
      </c>
      <c r="O877" s="191"/>
    </row>
    <row r="878" spans="1:104" x14ac:dyDescent="0.2">
      <c r="A878" s="198"/>
      <c r="B878" s="200"/>
      <c r="C878" s="201" t="s">
        <v>887</v>
      </c>
      <c r="D878" s="202"/>
      <c r="E878" s="203">
        <v>6</v>
      </c>
      <c r="F878" s="204"/>
      <c r="G878" s="205"/>
      <c r="M878" s="199" t="s">
        <v>887</v>
      </c>
      <c r="O878" s="191"/>
    </row>
    <row r="879" spans="1:104" x14ac:dyDescent="0.2">
      <c r="A879" s="198"/>
      <c r="B879" s="200"/>
      <c r="C879" s="201" t="s">
        <v>888</v>
      </c>
      <c r="D879" s="202"/>
      <c r="E879" s="203">
        <v>5</v>
      </c>
      <c r="F879" s="204"/>
      <c r="G879" s="205"/>
      <c r="M879" s="199" t="s">
        <v>888</v>
      </c>
      <c r="O879" s="191"/>
    </row>
    <row r="880" spans="1:104" x14ac:dyDescent="0.2">
      <c r="A880" s="198"/>
      <c r="B880" s="200"/>
      <c r="C880" s="201" t="s">
        <v>889</v>
      </c>
      <c r="D880" s="202"/>
      <c r="E880" s="203">
        <v>3</v>
      </c>
      <c r="F880" s="204"/>
      <c r="G880" s="205"/>
      <c r="M880" s="199" t="s">
        <v>889</v>
      </c>
      <c r="O880" s="191"/>
    </row>
    <row r="881" spans="1:104" x14ac:dyDescent="0.2">
      <c r="A881" s="198"/>
      <c r="B881" s="200"/>
      <c r="C881" s="201" t="s">
        <v>890</v>
      </c>
      <c r="D881" s="202"/>
      <c r="E881" s="203">
        <v>3</v>
      </c>
      <c r="F881" s="204"/>
      <c r="G881" s="205"/>
      <c r="M881" s="199" t="s">
        <v>890</v>
      </c>
      <c r="O881" s="191"/>
    </row>
    <row r="882" spans="1:104" x14ac:dyDescent="0.2">
      <c r="A882" s="192">
        <v>194</v>
      </c>
      <c r="B882" s="193" t="s">
        <v>891</v>
      </c>
      <c r="C882" s="194" t="s">
        <v>892</v>
      </c>
      <c r="D882" s="195" t="s">
        <v>75</v>
      </c>
      <c r="E882" s="196">
        <v>3</v>
      </c>
      <c r="F882" s="196">
        <v>0</v>
      </c>
      <c r="G882" s="197">
        <f>E882*F882</f>
        <v>0</v>
      </c>
      <c r="O882" s="191">
        <v>2</v>
      </c>
      <c r="AA882" s="163">
        <v>12</v>
      </c>
      <c r="AB882" s="163">
        <v>1</v>
      </c>
      <c r="AC882" s="163">
        <v>48</v>
      </c>
      <c r="AZ882" s="163">
        <v>2</v>
      </c>
      <c r="BA882" s="163">
        <f>IF(AZ882=1,G882,0)</f>
        <v>0</v>
      </c>
      <c r="BB882" s="163">
        <f>IF(AZ882=2,G882,0)</f>
        <v>0</v>
      </c>
      <c r="BC882" s="163">
        <f>IF(AZ882=3,G882,0)</f>
        <v>0</v>
      </c>
      <c r="BD882" s="163">
        <f>IF(AZ882=4,G882,0)</f>
        <v>0</v>
      </c>
      <c r="BE882" s="163">
        <f>IF(AZ882=5,G882,0)</f>
        <v>0</v>
      </c>
      <c r="CA882" s="191">
        <v>12</v>
      </c>
      <c r="CB882" s="191">
        <v>1</v>
      </c>
      <c r="CZ882" s="163">
        <v>0</v>
      </c>
    </row>
    <row r="883" spans="1:104" x14ac:dyDescent="0.2">
      <c r="A883" s="198"/>
      <c r="B883" s="200"/>
      <c r="C883" s="201" t="s">
        <v>354</v>
      </c>
      <c r="D883" s="202"/>
      <c r="E883" s="203">
        <v>0</v>
      </c>
      <c r="F883" s="204"/>
      <c r="G883" s="205"/>
      <c r="M883" s="199" t="s">
        <v>354</v>
      </c>
      <c r="O883" s="191"/>
    </row>
    <row r="884" spans="1:104" x14ac:dyDescent="0.2">
      <c r="A884" s="198"/>
      <c r="B884" s="200"/>
      <c r="C884" s="201" t="s">
        <v>355</v>
      </c>
      <c r="D884" s="202"/>
      <c r="E884" s="203">
        <v>0</v>
      </c>
      <c r="F884" s="204"/>
      <c r="G884" s="205"/>
      <c r="M884" s="199" t="s">
        <v>355</v>
      </c>
      <c r="O884" s="191"/>
    </row>
    <row r="885" spans="1:104" x14ac:dyDescent="0.2">
      <c r="A885" s="198"/>
      <c r="B885" s="200"/>
      <c r="C885" s="201" t="s">
        <v>893</v>
      </c>
      <c r="D885" s="202"/>
      <c r="E885" s="203">
        <v>3</v>
      </c>
      <c r="F885" s="204"/>
      <c r="G885" s="205"/>
      <c r="M885" s="199" t="s">
        <v>893</v>
      </c>
      <c r="O885" s="191"/>
    </row>
    <row r="886" spans="1:104" x14ac:dyDescent="0.2">
      <c r="A886" s="198"/>
      <c r="B886" s="200"/>
      <c r="C886" s="201" t="s">
        <v>357</v>
      </c>
      <c r="D886" s="202"/>
      <c r="E886" s="203">
        <v>0</v>
      </c>
      <c r="F886" s="204"/>
      <c r="G886" s="205"/>
      <c r="M886" s="199" t="s">
        <v>357</v>
      </c>
      <c r="O886" s="191"/>
    </row>
    <row r="887" spans="1:104" x14ac:dyDescent="0.2">
      <c r="A887" s="198"/>
      <c r="B887" s="200"/>
      <c r="C887" s="201" t="s">
        <v>358</v>
      </c>
      <c r="D887" s="202"/>
      <c r="E887" s="203">
        <v>0</v>
      </c>
      <c r="F887" s="204"/>
      <c r="G887" s="205"/>
      <c r="M887" s="199" t="s">
        <v>358</v>
      </c>
      <c r="O887" s="191"/>
    </row>
    <row r="888" spans="1:104" x14ac:dyDescent="0.2">
      <c r="A888" s="192">
        <v>195</v>
      </c>
      <c r="B888" s="193" t="s">
        <v>894</v>
      </c>
      <c r="C888" s="194" t="s">
        <v>895</v>
      </c>
      <c r="D888" s="195" t="s">
        <v>75</v>
      </c>
      <c r="E888" s="196">
        <v>1</v>
      </c>
      <c r="F888" s="196">
        <v>0</v>
      </c>
      <c r="G888" s="197">
        <f>E888*F888</f>
        <v>0</v>
      </c>
      <c r="O888" s="191">
        <v>2</v>
      </c>
      <c r="AA888" s="163">
        <v>12</v>
      </c>
      <c r="AB888" s="163">
        <v>1</v>
      </c>
      <c r="AC888" s="163">
        <v>49</v>
      </c>
      <c r="AZ888" s="163">
        <v>2</v>
      </c>
      <c r="BA888" s="163">
        <f>IF(AZ888=1,G888,0)</f>
        <v>0</v>
      </c>
      <c r="BB888" s="163">
        <f>IF(AZ888=2,G888,0)</f>
        <v>0</v>
      </c>
      <c r="BC888" s="163">
        <f>IF(AZ888=3,G888,0)</f>
        <v>0</v>
      </c>
      <c r="BD888" s="163">
        <f>IF(AZ888=4,G888,0)</f>
        <v>0</v>
      </c>
      <c r="BE888" s="163">
        <f>IF(AZ888=5,G888,0)</f>
        <v>0</v>
      </c>
      <c r="CA888" s="191">
        <v>12</v>
      </c>
      <c r="CB888" s="191">
        <v>1</v>
      </c>
      <c r="CZ888" s="163">
        <v>0</v>
      </c>
    </row>
    <row r="889" spans="1:104" x14ac:dyDescent="0.2">
      <c r="A889" s="198"/>
      <c r="B889" s="200"/>
      <c r="C889" s="201" t="s">
        <v>359</v>
      </c>
      <c r="D889" s="202"/>
      <c r="E889" s="203">
        <v>0</v>
      </c>
      <c r="F889" s="204"/>
      <c r="G889" s="205"/>
      <c r="M889" s="199" t="s">
        <v>359</v>
      </c>
      <c r="O889" s="191"/>
    </row>
    <row r="890" spans="1:104" x14ac:dyDescent="0.2">
      <c r="A890" s="198"/>
      <c r="B890" s="200"/>
      <c r="C890" s="201" t="s">
        <v>896</v>
      </c>
      <c r="D890" s="202"/>
      <c r="E890" s="203">
        <v>1</v>
      </c>
      <c r="F890" s="204"/>
      <c r="G890" s="205"/>
      <c r="M890" s="199" t="s">
        <v>896</v>
      </c>
      <c r="O890" s="191"/>
    </row>
    <row r="891" spans="1:104" x14ac:dyDescent="0.2">
      <c r="A891" s="192">
        <v>196</v>
      </c>
      <c r="B891" s="193" t="s">
        <v>897</v>
      </c>
      <c r="C891" s="194" t="s">
        <v>898</v>
      </c>
      <c r="D891" s="195" t="s">
        <v>75</v>
      </c>
      <c r="E891" s="196">
        <v>10</v>
      </c>
      <c r="F891" s="196">
        <v>0</v>
      </c>
      <c r="G891" s="197">
        <f>E891*F891</f>
        <v>0</v>
      </c>
      <c r="O891" s="191">
        <v>2</v>
      </c>
      <c r="AA891" s="163">
        <v>12</v>
      </c>
      <c r="AB891" s="163">
        <v>1</v>
      </c>
      <c r="AC891" s="163">
        <v>149</v>
      </c>
      <c r="AZ891" s="163">
        <v>2</v>
      </c>
      <c r="BA891" s="163">
        <f>IF(AZ891=1,G891,0)</f>
        <v>0</v>
      </c>
      <c r="BB891" s="163">
        <f>IF(AZ891=2,G891,0)</f>
        <v>0</v>
      </c>
      <c r="BC891" s="163">
        <f>IF(AZ891=3,G891,0)</f>
        <v>0</v>
      </c>
      <c r="BD891" s="163">
        <f>IF(AZ891=4,G891,0)</f>
        <v>0</v>
      </c>
      <c r="BE891" s="163">
        <f>IF(AZ891=5,G891,0)</f>
        <v>0</v>
      </c>
      <c r="CA891" s="191">
        <v>12</v>
      </c>
      <c r="CB891" s="191">
        <v>1</v>
      </c>
      <c r="CZ891" s="163">
        <v>0</v>
      </c>
    </row>
    <row r="892" spans="1:104" x14ac:dyDescent="0.2">
      <c r="A892" s="198"/>
      <c r="B892" s="200"/>
      <c r="C892" s="201" t="s">
        <v>361</v>
      </c>
      <c r="D892" s="202"/>
      <c r="E892" s="203">
        <v>0</v>
      </c>
      <c r="F892" s="204"/>
      <c r="G892" s="205"/>
      <c r="M892" s="199" t="s">
        <v>361</v>
      </c>
      <c r="O892" s="191"/>
    </row>
    <row r="893" spans="1:104" x14ac:dyDescent="0.2">
      <c r="A893" s="198"/>
      <c r="B893" s="200"/>
      <c r="C893" s="201" t="s">
        <v>899</v>
      </c>
      <c r="D893" s="202"/>
      <c r="E893" s="203">
        <v>3</v>
      </c>
      <c r="F893" s="204"/>
      <c r="G893" s="205"/>
      <c r="M893" s="199" t="s">
        <v>899</v>
      </c>
      <c r="O893" s="191"/>
    </row>
    <row r="894" spans="1:104" x14ac:dyDescent="0.2">
      <c r="A894" s="198"/>
      <c r="B894" s="200"/>
      <c r="C894" s="201" t="s">
        <v>900</v>
      </c>
      <c r="D894" s="202"/>
      <c r="E894" s="203">
        <v>4</v>
      </c>
      <c r="F894" s="204"/>
      <c r="G894" s="205"/>
      <c r="M894" s="199" t="s">
        <v>900</v>
      </c>
      <c r="O894" s="191"/>
    </row>
    <row r="895" spans="1:104" x14ac:dyDescent="0.2">
      <c r="A895" s="198"/>
      <c r="B895" s="200"/>
      <c r="C895" s="201" t="s">
        <v>901</v>
      </c>
      <c r="D895" s="202"/>
      <c r="E895" s="203">
        <v>3</v>
      </c>
      <c r="F895" s="204"/>
      <c r="G895" s="205"/>
      <c r="M895" s="199">
        <v>3</v>
      </c>
      <c r="O895" s="191"/>
    </row>
    <row r="896" spans="1:104" ht="22.5" x14ac:dyDescent="0.2">
      <c r="A896" s="192">
        <v>197</v>
      </c>
      <c r="B896" s="193" t="s">
        <v>902</v>
      </c>
      <c r="C896" s="194" t="s">
        <v>903</v>
      </c>
      <c r="D896" s="195" t="s">
        <v>75</v>
      </c>
      <c r="E896" s="196">
        <v>2</v>
      </c>
      <c r="F896" s="196">
        <v>0</v>
      </c>
      <c r="G896" s="197">
        <f>E896*F896</f>
        <v>0</v>
      </c>
      <c r="O896" s="191">
        <v>2</v>
      </c>
      <c r="AA896" s="163">
        <v>12</v>
      </c>
      <c r="AB896" s="163">
        <v>1</v>
      </c>
      <c r="AC896" s="163">
        <v>75</v>
      </c>
      <c r="AZ896" s="163">
        <v>2</v>
      </c>
      <c r="BA896" s="163">
        <f>IF(AZ896=1,G896,0)</f>
        <v>0</v>
      </c>
      <c r="BB896" s="163">
        <f>IF(AZ896=2,G896,0)</f>
        <v>0</v>
      </c>
      <c r="BC896" s="163">
        <f>IF(AZ896=3,G896,0)</f>
        <v>0</v>
      </c>
      <c r="BD896" s="163">
        <f>IF(AZ896=4,G896,0)</f>
        <v>0</v>
      </c>
      <c r="BE896" s="163">
        <f>IF(AZ896=5,G896,0)</f>
        <v>0</v>
      </c>
      <c r="CA896" s="191">
        <v>12</v>
      </c>
      <c r="CB896" s="191">
        <v>1</v>
      </c>
      <c r="CZ896" s="163">
        <v>0</v>
      </c>
    </row>
    <row r="897" spans="1:104" x14ac:dyDescent="0.2">
      <c r="A897" s="198"/>
      <c r="B897" s="200"/>
      <c r="C897" s="201" t="s">
        <v>445</v>
      </c>
      <c r="D897" s="202"/>
      <c r="E897" s="203">
        <v>0</v>
      </c>
      <c r="F897" s="204"/>
      <c r="G897" s="205"/>
      <c r="M897" s="199" t="s">
        <v>445</v>
      </c>
      <c r="O897" s="191"/>
    </row>
    <row r="898" spans="1:104" x14ac:dyDescent="0.2">
      <c r="A898" s="198"/>
      <c r="B898" s="200"/>
      <c r="C898" s="201" t="s">
        <v>446</v>
      </c>
      <c r="D898" s="202"/>
      <c r="E898" s="203">
        <v>0</v>
      </c>
      <c r="F898" s="204"/>
      <c r="G898" s="205"/>
      <c r="M898" s="199" t="s">
        <v>446</v>
      </c>
      <c r="O898" s="191"/>
    </row>
    <row r="899" spans="1:104" x14ac:dyDescent="0.2">
      <c r="A899" s="198"/>
      <c r="B899" s="200"/>
      <c r="C899" s="201" t="s">
        <v>447</v>
      </c>
      <c r="D899" s="202"/>
      <c r="E899" s="203">
        <v>2</v>
      </c>
      <c r="F899" s="204"/>
      <c r="G899" s="205"/>
      <c r="M899" s="199" t="s">
        <v>447</v>
      </c>
      <c r="O899" s="191"/>
    </row>
    <row r="900" spans="1:104" ht="22.5" x14ac:dyDescent="0.2">
      <c r="A900" s="192">
        <v>198</v>
      </c>
      <c r="B900" s="193" t="s">
        <v>904</v>
      </c>
      <c r="C900" s="194" t="s">
        <v>905</v>
      </c>
      <c r="D900" s="195" t="s">
        <v>75</v>
      </c>
      <c r="E900" s="196">
        <v>1</v>
      </c>
      <c r="F900" s="196">
        <v>0</v>
      </c>
      <c r="G900" s="197">
        <f>E900*F900</f>
        <v>0</v>
      </c>
      <c r="O900" s="191">
        <v>2</v>
      </c>
      <c r="AA900" s="163">
        <v>12</v>
      </c>
      <c r="AB900" s="163">
        <v>1</v>
      </c>
      <c r="AC900" s="163">
        <v>94</v>
      </c>
      <c r="AZ900" s="163">
        <v>2</v>
      </c>
      <c r="BA900" s="163">
        <f>IF(AZ900=1,G900,0)</f>
        <v>0</v>
      </c>
      <c r="BB900" s="163">
        <f>IF(AZ900=2,G900,0)</f>
        <v>0</v>
      </c>
      <c r="BC900" s="163">
        <f>IF(AZ900=3,G900,0)</f>
        <v>0</v>
      </c>
      <c r="BD900" s="163">
        <f>IF(AZ900=4,G900,0)</f>
        <v>0</v>
      </c>
      <c r="BE900" s="163">
        <f>IF(AZ900=5,G900,0)</f>
        <v>0</v>
      </c>
      <c r="CA900" s="191">
        <v>12</v>
      </c>
      <c r="CB900" s="191">
        <v>1</v>
      </c>
      <c r="CZ900" s="163">
        <v>0</v>
      </c>
    </row>
    <row r="901" spans="1:104" ht="22.5" x14ac:dyDescent="0.2">
      <c r="A901" s="198"/>
      <c r="B901" s="200"/>
      <c r="C901" s="201" t="s">
        <v>438</v>
      </c>
      <c r="D901" s="202"/>
      <c r="E901" s="203">
        <v>0</v>
      </c>
      <c r="F901" s="204"/>
      <c r="G901" s="205"/>
      <c r="M901" s="199" t="s">
        <v>438</v>
      </c>
      <c r="O901" s="191"/>
    </row>
    <row r="902" spans="1:104" x14ac:dyDescent="0.2">
      <c r="A902" s="198"/>
      <c r="B902" s="200"/>
      <c r="C902" s="201" t="s">
        <v>212</v>
      </c>
      <c r="D902" s="202"/>
      <c r="E902" s="203">
        <v>0</v>
      </c>
      <c r="F902" s="204"/>
      <c r="G902" s="205"/>
      <c r="M902" s="199" t="s">
        <v>212</v>
      </c>
      <c r="O902" s="191"/>
    </row>
    <row r="903" spans="1:104" x14ac:dyDescent="0.2">
      <c r="A903" s="198"/>
      <c r="B903" s="200"/>
      <c r="C903" s="201" t="s">
        <v>441</v>
      </c>
      <c r="D903" s="202"/>
      <c r="E903" s="203">
        <v>1</v>
      </c>
      <c r="F903" s="204"/>
      <c r="G903" s="205"/>
      <c r="M903" s="199" t="s">
        <v>441</v>
      </c>
      <c r="O903" s="191"/>
    </row>
    <row r="904" spans="1:104" ht="22.5" x14ac:dyDescent="0.2">
      <c r="A904" s="192">
        <v>199</v>
      </c>
      <c r="B904" s="193" t="s">
        <v>906</v>
      </c>
      <c r="C904" s="194" t="s">
        <v>907</v>
      </c>
      <c r="D904" s="195" t="s">
        <v>75</v>
      </c>
      <c r="E904" s="196">
        <v>1</v>
      </c>
      <c r="F904" s="196">
        <v>0</v>
      </c>
      <c r="G904" s="197">
        <f>E904*F904</f>
        <v>0</v>
      </c>
      <c r="O904" s="191">
        <v>2</v>
      </c>
      <c r="AA904" s="163">
        <v>12</v>
      </c>
      <c r="AB904" s="163">
        <v>1</v>
      </c>
      <c r="AC904" s="163">
        <v>95</v>
      </c>
      <c r="AZ904" s="163">
        <v>2</v>
      </c>
      <c r="BA904" s="163">
        <f>IF(AZ904=1,G904,0)</f>
        <v>0</v>
      </c>
      <c r="BB904" s="163">
        <f>IF(AZ904=2,G904,0)</f>
        <v>0</v>
      </c>
      <c r="BC904" s="163">
        <f>IF(AZ904=3,G904,0)</f>
        <v>0</v>
      </c>
      <c r="BD904" s="163">
        <f>IF(AZ904=4,G904,0)</f>
        <v>0</v>
      </c>
      <c r="BE904" s="163">
        <f>IF(AZ904=5,G904,0)</f>
        <v>0</v>
      </c>
      <c r="CA904" s="191">
        <v>12</v>
      </c>
      <c r="CB904" s="191">
        <v>1</v>
      </c>
      <c r="CZ904" s="163">
        <v>0</v>
      </c>
    </row>
    <row r="905" spans="1:104" ht="22.5" x14ac:dyDescent="0.2">
      <c r="A905" s="198"/>
      <c r="B905" s="200"/>
      <c r="C905" s="201" t="s">
        <v>438</v>
      </c>
      <c r="D905" s="202"/>
      <c r="E905" s="203">
        <v>0</v>
      </c>
      <c r="F905" s="204"/>
      <c r="G905" s="205"/>
      <c r="M905" s="199" t="s">
        <v>438</v>
      </c>
      <c r="O905" s="191"/>
    </row>
    <row r="906" spans="1:104" x14ac:dyDescent="0.2">
      <c r="A906" s="198"/>
      <c r="B906" s="200"/>
      <c r="C906" s="201" t="s">
        <v>212</v>
      </c>
      <c r="D906" s="202"/>
      <c r="E906" s="203">
        <v>0</v>
      </c>
      <c r="F906" s="204"/>
      <c r="G906" s="205"/>
      <c r="M906" s="199" t="s">
        <v>212</v>
      </c>
      <c r="O906" s="191"/>
    </row>
    <row r="907" spans="1:104" x14ac:dyDescent="0.2">
      <c r="A907" s="198"/>
      <c r="B907" s="200"/>
      <c r="C907" s="201" t="s">
        <v>439</v>
      </c>
      <c r="D907" s="202"/>
      <c r="E907" s="203">
        <v>1</v>
      </c>
      <c r="F907" s="204"/>
      <c r="G907" s="205"/>
      <c r="M907" s="199" t="s">
        <v>439</v>
      </c>
      <c r="O907" s="191"/>
    </row>
    <row r="908" spans="1:104" x14ac:dyDescent="0.2">
      <c r="A908" s="192">
        <v>200</v>
      </c>
      <c r="B908" s="193" t="s">
        <v>908</v>
      </c>
      <c r="C908" s="194" t="s">
        <v>909</v>
      </c>
      <c r="D908" s="195" t="s">
        <v>61</v>
      </c>
      <c r="E908" s="196"/>
      <c r="F908" s="196">
        <v>0</v>
      </c>
      <c r="G908" s="197">
        <f>E908*F908</f>
        <v>0</v>
      </c>
      <c r="O908" s="191">
        <v>2</v>
      </c>
      <c r="AA908" s="163">
        <v>7</v>
      </c>
      <c r="AB908" s="163">
        <v>1002</v>
      </c>
      <c r="AC908" s="163">
        <v>5</v>
      </c>
      <c r="AZ908" s="163">
        <v>2</v>
      </c>
      <c r="BA908" s="163">
        <f>IF(AZ908=1,G908,0)</f>
        <v>0</v>
      </c>
      <c r="BB908" s="163">
        <f>IF(AZ908=2,G908,0)</f>
        <v>0</v>
      </c>
      <c r="BC908" s="163">
        <f>IF(AZ908=3,G908,0)</f>
        <v>0</v>
      </c>
      <c r="BD908" s="163">
        <f>IF(AZ908=4,G908,0)</f>
        <v>0</v>
      </c>
      <c r="BE908" s="163">
        <f>IF(AZ908=5,G908,0)</f>
        <v>0</v>
      </c>
      <c r="CA908" s="191">
        <v>7</v>
      </c>
      <c r="CB908" s="191">
        <v>1002</v>
      </c>
      <c r="CZ908" s="163">
        <v>0</v>
      </c>
    </row>
    <row r="909" spans="1:104" x14ac:dyDescent="0.2">
      <c r="A909" s="206"/>
      <c r="B909" s="207" t="s">
        <v>76</v>
      </c>
      <c r="C909" s="208" t="str">
        <f>CONCATENATE(B770," ",C770)</f>
        <v>766 Konstrukce truhlářské</v>
      </c>
      <c r="D909" s="209"/>
      <c r="E909" s="210"/>
      <c r="F909" s="211"/>
      <c r="G909" s="212">
        <f>SUM(G770:G908)</f>
        <v>0</v>
      </c>
      <c r="O909" s="191">
        <v>4</v>
      </c>
      <c r="BA909" s="213">
        <f>SUM(BA770:BA908)</f>
        <v>0</v>
      </c>
      <c r="BB909" s="213">
        <f>SUM(BB770:BB908)</f>
        <v>0</v>
      </c>
      <c r="BC909" s="213">
        <f>SUM(BC770:BC908)</f>
        <v>0</v>
      </c>
      <c r="BD909" s="213">
        <f>SUM(BD770:BD908)</f>
        <v>0</v>
      </c>
      <c r="BE909" s="213">
        <f>SUM(BE770:BE908)</f>
        <v>0</v>
      </c>
    </row>
    <row r="910" spans="1:104" x14ac:dyDescent="0.2">
      <c r="A910" s="184" t="s">
        <v>72</v>
      </c>
      <c r="B910" s="185" t="s">
        <v>910</v>
      </c>
      <c r="C910" s="186" t="s">
        <v>911</v>
      </c>
      <c r="D910" s="187"/>
      <c r="E910" s="188"/>
      <c r="F910" s="188"/>
      <c r="G910" s="189"/>
      <c r="H910" s="190"/>
      <c r="I910" s="190"/>
      <c r="O910" s="191">
        <v>1</v>
      </c>
    </row>
    <row r="911" spans="1:104" x14ac:dyDescent="0.2">
      <c r="A911" s="192">
        <v>201</v>
      </c>
      <c r="B911" s="193" t="s">
        <v>912</v>
      </c>
      <c r="C911" s="194" t="s">
        <v>913</v>
      </c>
      <c r="D911" s="195" t="s">
        <v>152</v>
      </c>
      <c r="E911" s="196">
        <v>10</v>
      </c>
      <c r="F911" s="196">
        <v>0</v>
      </c>
      <c r="G911" s="197">
        <f>E911*F911</f>
        <v>0</v>
      </c>
      <c r="O911" s="191">
        <v>2</v>
      </c>
      <c r="AA911" s="163">
        <v>1</v>
      </c>
      <c r="AB911" s="163">
        <v>7</v>
      </c>
      <c r="AC911" s="163">
        <v>7</v>
      </c>
      <c r="AZ911" s="163">
        <v>2</v>
      </c>
      <c r="BA911" s="163">
        <f>IF(AZ911=1,G911,0)</f>
        <v>0</v>
      </c>
      <c r="BB911" s="163">
        <f>IF(AZ911=2,G911,0)</f>
        <v>0</v>
      </c>
      <c r="BC911" s="163">
        <f>IF(AZ911=3,G911,0)</f>
        <v>0</v>
      </c>
      <c r="BD911" s="163">
        <f>IF(AZ911=4,G911,0)</f>
        <v>0</v>
      </c>
      <c r="BE911" s="163">
        <f>IF(AZ911=5,G911,0)</f>
        <v>0</v>
      </c>
      <c r="CA911" s="191">
        <v>1</v>
      </c>
      <c r="CB911" s="191">
        <v>7</v>
      </c>
      <c r="CZ911" s="163">
        <v>3.32E-3</v>
      </c>
    </row>
    <row r="912" spans="1:104" x14ac:dyDescent="0.2">
      <c r="A912" s="198"/>
      <c r="B912" s="200"/>
      <c r="C912" s="201" t="s">
        <v>914</v>
      </c>
      <c r="D912" s="202"/>
      <c r="E912" s="203">
        <v>0</v>
      </c>
      <c r="F912" s="204"/>
      <c r="G912" s="205"/>
      <c r="M912" s="199" t="s">
        <v>914</v>
      </c>
      <c r="O912" s="191"/>
    </row>
    <row r="913" spans="1:104" x14ac:dyDescent="0.2">
      <c r="A913" s="198"/>
      <c r="B913" s="200"/>
      <c r="C913" s="201" t="s">
        <v>915</v>
      </c>
      <c r="D913" s="202"/>
      <c r="E913" s="203">
        <v>0</v>
      </c>
      <c r="F913" s="204"/>
      <c r="G913" s="205"/>
      <c r="M913" s="199" t="s">
        <v>915</v>
      </c>
      <c r="O913" s="191"/>
    </row>
    <row r="914" spans="1:104" x14ac:dyDescent="0.2">
      <c r="A914" s="198"/>
      <c r="B914" s="200"/>
      <c r="C914" s="201" t="s">
        <v>916</v>
      </c>
      <c r="D914" s="202"/>
      <c r="E914" s="203">
        <v>10</v>
      </c>
      <c r="F914" s="204"/>
      <c r="G914" s="205"/>
      <c r="M914" s="199" t="s">
        <v>916</v>
      </c>
      <c r="O914" s="191"/>
    </row>
    <row r="915" spans="1:104" x14ac:dyDescent="0.2">
      <c r="A915" s="192">
        <v>202</v>
      </c>
      <c r="B915" s="193" t="s">
        <v>917</v>
      </c>
      <c r="C915" s="194" t="s">
        <v>918</v>
      </c>
      <c r="D915" s="195" t="s">
        <v>134</v>
      </c>
      <c r="E915" s="196">
        <v>232.875</v>
      </c>
      <c r="F915" s="196">
        <v>0</v>
      </c>
      <c r="G915" s="197">
        <f>E915*F915</f>
        <v>0</v>
      </c>
      <c r="O915" s="191">
        <v>2</v>
      </c>
      <c r="AA915" s="163">
        <v>1</v>
      </c>
      <c r="AB915" s="163">
        <v>7</v>
      </c>
      <c r="AC915" s="163">
        <v>7</v>
      </c>
      <c r="AZ915" s="163">
        <v>2</v>
      </c>
      <c r="BA915" s="163">
        <f>IF(AZ915=1,G915,0)</f>
        <v>0</v>
      </c>
      <c r="BB915" s="163">
        <f>IF(AZ915=2,G915,0)</f>
        <v>0</v>
      </c>
      <c r="BC915" s="163">
        <f>IF(AZ915=3,G915,0)</f>
        <v>0</v>
      </c>
      <c r="BD915" s="163">
        <f>IF(AZ915=4,G915,0)</f>
        <v>0</v>
      </c>
      <c r="BE915" s="163">
        <f>IF(AZ915=5,G915,0)</f>
        <v>0</v>
      </c>
      <c r="CA915" s="191">
        <v>1</v>
      </c>
      <c r="CB915" s="191">
        <v>7</v>
      </c>
      <c r="CZ915" s="163">
        <v>2.0000000000000002E-5</v>
      </c>
    </row>
    <row r="916" spans="1:104" x14ac:dyDescent="0.2">
      <c r="A916" s="198"/>
      <c r="B916" s="200"/>
      <c r="C916" s="201" t="s">
        <v>919</v>
      </c>
      <c r="D916" s="202"/>
      <c r="E916" s="203">
        <v>0</v>
      </c>
      <c r="F916" s="204"/>
      <c r="G916" s="205"/>
      <c r="M916" s="199" t="s">
        <v>919</v>
      </c>
      <c r="O916" s="191"/>
    </row>
    <row r="917" spans="1:104" x14ac:dyDescent="0.2">
      <c r="A917" s="198"/>
      <c r="B917" s="200"/>
      <c r="C917" s="201" t="s">
        <v>915</v>
      </c>
      <c r="D917" s="202"/>
      <c r="E917" s="203">
        <v>0</v>
      </c>
      <c r="F917" s="204"/>
      <c r="G917" s="205"/>
      <c r="M917" s="199" t="s">
        <v>915</v>
      </c>
      <c r="O917" s="191"/>
    </row>
    <row r="918" spans="1:104" x14ac:dyDescent="0.2">
      <c r="A918" s="198"/>
      <c r="B918" s="200"/>
      <c r="C918" s="201" t="s">
        <v>920</v>
      </c>
      <c r="D918" s="202"/>
      <c r="E918" s="203">
        <v>232.875</v>
      </c>
      <c r="F918" s="204"/>
      <c r="G918" s="205"/>
      <c r="M918" s="199" t="s">
        <v>920</v>
      </c>
      <c r="O918" s="191"/>
    </row>
    <row r="919" spans="1:104" ht="22.5" x14ac:dyDescent="0.2">
      <c r="A919" s="192">
        <v>203</v>
      </c>
      <c r="B919" s="193" t="s">
        <v>921</v>
      </c>
      <c r="C919" s="194" t="s">
        <v>922</v>
      </c>
      <c r="D919" s="195" t="s">
        <v>185</v>
      </c>
      <c r="E919" s="196">
        <v>1.5</v>
      </c>
      <c r="F919" s="196">
        <v>0</v>
      </c>
      <c r="G919" s="197">
        <f>E919*F919</f>
        <v>0</v>
      </c>
      <c r="O919" s="191">
        <v>2</v>
      </c>
      <c r="AA919" s="163">
        <v>1</v>
      </c>
      <c r="AB919" s="163">
        <v>7</v>
      </c>
      <c r="AC919" s="163">
        <v>7</v>
      </c>
      <c r="AZ919" s="163">
        <v>2</v>
      </c>
      <c r="BA919" s="163">
        <f>IF(AZ919=1,G919,0)</f>
        <v>0</v>
      </c>
      <c r="BB919" s="163">
        <f>IF(AZ919=2,G919,0)</f>
        <v>0</v>
      </c>
      <c r="BC919" s="163">
        <f>IF(AZ919=3,G919,0)</f>
        <v>0</v>
      </c>
      <c r="BD919" s="163">
        <f>IF(AZ919=4,G919,0)</f>
        <v>0</v>
      </c>
      <c r="BE919" s="163">
        <f>IF(AZ919=5,G919,0)</f>
        <v>0</v>
      </c>
      <c r="CA919" s="191">
        <v>1</v>
      </c>
      <c r="CB919" s="191">
        <v>7</v>
      </c>
      <c r="CZ919" s="163">
        <v>2.928E-2</v>
      </c>
    </row>
    <row r="920" spans="1:104" x14ac:dyDescent="0.2">
      <c r="A920" s="198"/>
      <c r="B920" s="200"/>
      <c r="C920" s="201" t="s">
        <v>923</v>
      </c>
      <c r="D920" s="202"/>
      <c r="E920" s="203">
        <v>0</v>
      </c>
      <c r="F920" s="204"/>
      <c r="G920" s="205"/>
      <c r="M920" s="199" t="s">
        <v>923</v>
      </c>
      <c r="O920" s="191"/>
    </row>
    <row r="921" spans="1:104" x14ac:dyDescent="0.2">
      <c r="A921" s="198"/>
      <c r="B921" s="200"/>
      <c r="C921" s="201" t="s">
        <v>924</v>
      </c>
      <c r="D921" s="202"/>
      <c r="E921" s="203">
        <v>1.5</v>
      </c>
      <c r="F921" s="204"/>
      <c r="G921" s="205"/>
      <c r="M921" s="199" t="s">
        <v>924</v>
      </c>
      <c r="O921" s="191"/>
    </row>
    <row r="922" spans="1:104" x14ac:dyDescent="0.2">
      <c r="A922" s="192">
        <v>204</v>
      </c>
      <c r="B922" s="193" t="s">
        <v>925</v>
      </c>
      <c r="C922" s="194" t="s">
        <v>926</v>
      </c>
      <c r="D922" s="195" t="s">
        <v>87</v>
      </c>
      <c r="E922" s="196">
        <v>0.06</v>
      </c>
      <c r="F922" s="196">
        <v>0</v>
      </c>
      <c r="G922" s="197">
        <f>E922*F922</f>
        <v>0</v>
      </c>
      <c r="O922" s="191">
        <v>2</v>
      </c>
      <c r="AA922" s="163">
        <v>1</v>
      </c>
      <c r="AB922" s="163">
        <v>7</v>
      </c>
      <c r="AC922" s="163">
        <v>7</v>
      </c>
      <c r="AZ922" s="163">
        <v>2</v>
      </c>
      <c r="BA922" s="163">
        <f>IF(AZ922=1,G922,0)</f>
        <v>0</v>
      </c>
      <c r="BB922" s="163">
        <f>IF(AZ922=2,G922,0)</f>
        <v>0</v>
      </c>
      <c r="BC922" s="163">
        <f>IF(AZ922=3,G922,0)</f>
        <v>0</v>
      </c>
      <c r="BD922" s="163">
        <f>IF(AZ922=4,G922,0)</f>
        <v>0</v>
      </c>
      <c r="BE922" s="163">
        <f>IF(AZ922=5,G922,0)</f>
        <v>0</v>
      </c>
      <c r="CA922" s="191">
        <v>1</v>
      </c>
      <c r="CB922" s="191">
        <v>7</v>
      </c>
      <c r="CZ922" s="163">
        <v>2.9100000000000001E-2</v>
      </c>
    </row>
    <row r="923" spans="1:104" x14ac:dyDescent="0.2">
      <c r="A923" s="198"/>
      <c r="B923" s="200"/>
      <c r="C923" s="201" t="s">
        <v>927</v>
      </c>
      <c r="D923" s="202"/>
      <c r="E923" s="203">
        <v>0</v>
      </c>
      <c r="F923" s="204"/>
      <c r="G923" s="205"/>
      <c r="M923" s="199" t="s">
        <v>927</v>
      </c>
      <c r="O923" s="191"/>
    </row>
    <row r="924" spans="1:104" x14ac:dyDescent="0.2">
      <c r="A924" s="198"/>
      <c r="B924" s="200"/>
      <c r="C924" s="201" t="s">
        <v>923</v>
      </c>
      <c r="D924" s="202"/>
      <c r="E924" s="203">
        <v>0</v>
      </c>
      <c r="F924" s="204"/>
      <c r="G924" s="205"/>
      <c r="M924" s="199" t="s">
        <v>923</v>
      </c>
      <c r="O924" s="191"/>
    </row>
    <row r="925" spans="1:104" x14ac:dyDescent="0.2">
      <c r="A925" s="198"/>
      <c r="B925" s="200"/>
      <c r="C925" s="201" t="s">
        <v>928</v>
      </c>
      <c r="D925" s="202"/>
      <c r="E925" s="203">
        <v>0.06</v>
      </c>
      <c r="F925" s="204"/>
      <c r="G925" s="205"/>
      <c r="M925" s="199" t="s">
        <v>928</v>
      </c>
      <c r="O925" s="191"/>
    </row>
    <row r="926" spans="1:104" x14ac:dyDescent="0.2">
      <c r="A926" s="192">
        <v>205</v>
      </c>
      <c r="B926" s="193" t="s">
        <v>929</v>
      </c>
      <c r="C926" s="194" t="s">
        <v>930</v>
      </c>
      <c r="D926" s="195" t="s">
        <v>274</v>
      </c>
      <c r="E926" s="196">
        <v>232.875</v>
      </c>
      <c r="F926" s="196">
        <v>0</v>
      </c>
      <c r="G926" s="197">
        <f>E926*F926</f>
        <v>0</v>
      </c>
      <c r="O926" s="191">
        <v>2</v>
      </c>
      <c r="AA926" s="163">
        <v>1</v>
      </c>
      <c r="AB926" s="163">
        <v>7</v>
      </c>
      <c r="AC926" s="163">
        <v>7</v>
      </c>
      <c r="AZ926" s="163">
        <v>2</v>
      </c>
      <c r="BA926" s="163">
        <f>IF(AZ926=1,G926,0)</f>
        <v>0</v>
      </c>
      <c r="BB926" s="163">
        <f>IF(AZ926=2,G926,0)</f>
        <v>0</v>
      </c>
      <c r="BC926" s="163">
        <f>IF(AZ926=3,G926,0)</f>
        <v>0</v>
      </c>
      <c r="BD926" s="163">
        <f>IF(AZ926=4,G926,0)</f>
        <v>0</v>
      </c>
      <c r="BE926" s="163">
        <f>IF(AZ926=5,G926,0)</f>
        <v>0</v>
      </c>
      <c r="CA926" s="191">
        <v>1</v>
      </c>
      <c r="CB926" s="191">
        <v>7</v>
      </c>
      <c r="CZ926" s="163">
        <v>5.0000000000000002E-5</v>
      </c>
    </row>
    <row r="927" spans="1:104" x14ac:dyDescent="0.2">
      <c r="A927" s="198"/>
      <c r="B927" s="200"/>
      <c r="C927" s="201" t="s">
        <v>914</v>
      </c>
      <c r="D927" s="202"/>
      <c r="E927" s="203">
        <v>0</v>
      </c>
      <c r="F927" s="204"/>
      <c r="G927" s="205"/>
      <c r="M927" s="199" t="s">
        <v>914</v>
      </c>
      <c r="O927" s="191"/>
    </row>
    <row r="928" spans="1:104" x14ac:dyDescent="0.2">
      <c r="A928" s="198"/>
      <c r="B928" s="200"/>
      <c r="C928" s="201" t="s">
        <v>931</v>
      </c>
      <c r="D928" s="202"/>
      <c r="E928" s="203">
        <v>0</v>
      </c>
      <c r="F928" s="204"/>
      <c r="G928" s="205"/>
      <c r="M928" s="199" t="s">
        <v>931</v>
      </c>
      <c r="O928" s="191"/>
    </row>
    <row r="929" spans="1:104" x14ac:dyDescent="0.2">
      <c r="A929" s="198"/>
      <c r="B929" s="200"/>
      <c r="C929" s="201" t="s">
        <v>915</v>
      </c>
      <c r="D929" s="202"/>
      <c r="E929" s="203">
        <v>0</v>
      </c>
      <c r="F929" s="204"/>
      <c r="G929" s="205"/>
      <c r="M929" s="199" t="s">
        <v>915</v>
      </c>
      <c r="O929" s="191"/>
    </row>
    <row r="930" spans="1:104" ht="22.5" x14ac:dyDescent="0.2">
      <c r="A930" s="198"/>
      <c r="B930" s="200"/>
      <c r="C930" s="201" t="s">
        <v>932</v>
      </c>
      <c r="D930" s="202"/>
      <c r="E930" s="203">
        <v>232.875</v>
      </c>
      <c r="F930" s="204"/>
      <c r="G930" s="205"/>
      <c r="M930" s="199" t="s">
        <v>932</v>
      </c>
      <c r="O930" s="191"/>
    </row>
    <row r="931" spans="1:104" ht="22.5" x14ac:dyDescent="0.2">
      <c r="A931" s="192">
        <v>206</v>
      </c>
      <c r="B931" s="193" t="s">
        <v>933</v>
      </c>
      <c r="C931" s="194" t="s">
        <v>934</v>
      </c>
      <c r="D931" s="195" t="s">
        <v>145</v>
      </c>
      <c r="E931" s="196">
        <v>5.4337999999999997</v>
      </c>
      <c r="F931" s="196">
        <v>0</v>
      </c>
      <c r="G931" s="197">
        <f>E931*F931</f>
        <v>0</v>
      </c>
      <c r="O931" s="191">
        <v>2</v>
      </c>
      <c r="AA931" s="163">
        <v>1</v>
      </c>
      <c r="AB931" s="163">
        <v>7</v>
      </c>
      <c r="AC931" s="163">
        <v>7</v>
      </c>
      <c r="AZ931" s="163">
        <v>2</v>
      </c>
      <c r="BA931" s="163">
        <f>IF(AZ931=1,G931,0)</f>
        <v>0</v>
      </c>
      <c r="BB931" s="163">
        <f>IF(AZ931=2,G931,0)</f>
        <v>0</v>
      </c>
      <c r="BC931" s="163">
        <f>IF(AZ931=3,G931,0)</f>
        <v>0</v>
      </c>
      <c r="BD931" s="163">
        <f>IF(AZ931=4,G931,0)</f>
        <v>0</v>
      </c>
      <c r="BE931" s="163">
        <f>IF(AZ931=5,G931,0)</f>
        <v>0</v>
      </c>
      <c r="CA931" s="191">
        <v>1</v>
      </c>
      <c r="CB931" s="191">
        <v>7</v>
      </c>
      <c r="CZ931" s="163">
        <v>4.0000000000000002E-4</v>
      </c>
    </row>
    <row r="932" spans="1:104" x14ac:dyDescent="0.2">
      <c r="A932" s="198"/>
      <c r="B932" s="200"/>
      <c r="C932" s="201" t="s">
        <v>935</v>
      </c>
      <c r="D932" s="202"/>
      <c r="E932" s="203">
        <v>0</v>
      </c>
      <c r="F932" s="204"/>
      <c r="G932" s="205"/>
      <c r="M932" s="199" t="s">
        <v>935</v>
      </c>
      <c r="O932" s="191"/>
    </row>
    <row r="933" spans="1:104" x14ac:dyDescent="0.2">
      <c r="A933" s="198"/>
      <c r="B933" s="200"/>
      <c r="C933" s="201" t="s">
        <v>915</v>
      </c>
      <c r="D933" s="202"/>
      <c r="E933" s="203">
        <v>0</v>
      </c>
      <c r="F933" s="204"/>
      <c r="G933" s="205"/>
      <c r="M933" s="199" t="s">
        <v>915</v>
      </c>
      <c r="O933" s="191"/>
    </row>
    <row r="934" spans="1:104" x14ac:dyDescent="0.2">
      <c r="A934" s="198"/>
      <c r="B934" s="200"/>
      <c r="C934" s="201" t="s">
        <v>936</v>
      </c>
      <c r="D934" s="202"/>
      <c r="E934" s="203">
        <v>5.4337999999999997</v>
      </c>
      <c r="F934" s="204"/>
      <c r="G934" s="205"/>
      <c r="M934" s="199" t="s">
        <v>936</v>
      </c>
      <c r="O934" s="191"/>
    </row>
    <row r="935" spans="1:104" x14ac:dyDescent="0.2">
      <c r="A935" s="192">
        <v>207</v>
      </c>
      <c r="B935" s="193" t="s">
        <v>937</v>
      </c>
      <c r="C935" s="194" t="s">
        <v>938</v>
      </c>
      <c r="D935" s="195" t="s">
        <v>134</v>
      </c>
      <c r="E935" s="196">
        <v>0.25619999999999998</v>
      </c>
      <c r="F935" s="196">
        <v>0</v>
      </c>
      <c r="G935" s="197">
        <f>E935*F935</f>
        <v>0</v>
      </c>
      <c r="O935" s="191">
        <v>2</v>
      </c>
      <c r="AA935" s="163">
        <v>3</v>
      </c>
      <c r="AB935" s="163">
        <v>7</v>
      </c>
      <c r="AC935" s="163">
        <v>13388435</v>
      </c>
      <c r="AZ935" s="163">
        <v>2</v>
      </c>
      <c r="BA935" s="163">
        <f>IF(AZ935=1,G935,0)</f>
        <v>0</v>
      </c>
      <c r="BB935" s="163">
        <f>IF(AZ935=2,G935,0)</f>
        <v>0</v>
      </c>
      <c r="BC935" s="163">
        <f>IF(AZ935=3,G935,0)</f>
        <v>0</v>
      </c>
      <c r="BD935" s="163">
        <f>IF(AZ935=4,G935,0)</f>
        <v>0</v>
      </c>
      <c r="BE935" s="163">
        <f>IF(AZ935=5,G935,0)</f>
        <v>0</v>
      </c>
      <c r="CA935" s="191">
        <v>3</v>
      </c>
      <c r="CB935" s="191">
        <v>7</v>
      </c>
      <c r="CZ935" s="163">
        <v>1</v>
      </c>
    </row>
    <row r="936" spans="1:104" x14ac:dyDescent="0.2">
      <c r="A936" s="198"/>
      <c r="B936" s="200"/>
      <c r="C936" s="201" t="s">
        <v>939</v>
      </c>
      <c r="D936" s="202"/>
      <c r="E936" s="203">
        <v>0</v>
      </c>
      <c r="F936" s="204"/>
      <c r="G936" s="205"/>
      <c r="M936" s="199" t="s">
        <v>939</v>
      </c>
      <c r="O936" s="191"/>
    </row>
    <row r="937" spans="1:104" x14ac:dyDescent="0.2">
      <c r="A937" s="198"/>
      <c r="B937" s="200"/>
      <c r="C937" s="201" t="s">
        <v>915</v>
      </c>
      <c r="D937" s="202"/>
      <c r="E937" s="203">
        <v>0</v>
      </c>
      <c r="F937" s="204"/>
      <c r="G937" s="205"/>
      <c r="M937" s="199" t="s">
        <v>915</v>
      </c>
      <c r="O937" s="191"/>
    </row>
    <row r="938" spans="1:104" ht="22.5" x14ac:dyDescent="0.2">
      <c r="A938" s="198"/>
      <c r="B938" s="200"/>
      <c r="C938" s="201" t="s">
        <v>940</v>
      </c>
      <c r="D938" s="202"/>
      <c r="E938" s="203">
        <v>0.25619999999999998</v>
      </c>
      <c r="F938" s="204"/>
      <c r="G938" s="205"/>
      <c r="M938" s="199" t="s">
        <v>940</v>
      </c>
      <c r="O938" s="191"/>
    </row>
    <row r="939" spans="1:104" x14ac:dyDescent="0.2">
      <c r="A939" s="192">
        <v>208</v>
      </c>
      <c r="B939" s="193" t="s">
        <v>941</v>
      </c>
      <c r="C939" s="194" t="s">
        <v>942</v>
      </c>
      <c r="D939" s="195" t="s">
        <v>152</v>
      </c>
      <c r="E939" s="196">
        <v>10</v>
      </c>
      <c r="F939" s="196">
        <v>0</v>
      </c>
      <c r="G939" s="197">
        <f>E939*F939</f>
        <v>0</v>
      </c>
      <c r="O939" s="191">
        <v>2</v>
      </c>
      <c r="AA939" s="163">
        <v>3</v>
      </c>
      <c r="AB939" s="163">
        <v>7</v>
      </c>
      <c r="AC939" s="163">
        <v>31175329</v>
      </c>
      <c r="AZ939" s="163">
        <v>2</v>
      </c>
      <c r="BA939" s="163">
        <f>IF(AZ939=1,G939,0)</f>
        <v>0</v>
      </c>
      <c r="BB939" s="163">
        <f>IF(AZ939=2,G939,0)</f>
        <v>0</v>
      </c>
      <c r="BC939" s="163">
        <f>IF(AZ939=3,G939,0)</f>
        <v>0</v>
      </c>
      <c r="BD939" s="163">
        <f>IF(AZ939=4,G939,0)</f>
        <v>0</v>
      </c>
      <c r="BE939" s="163">
        <f>IF(AZ939=5,G939,0)</f>
        <v>0</v>
      </c>
      <c r="CA939" s="191">
        <v>3</v>
      </c>
      <c r="CB939" s="191">
        <v>7</v>
      </c>
      <c r="CZ939" s="163">
        <v>2.3999999999999998E-3</v>
      </c>
    </row>
    <row r="940" spans="1:104" x14ac:dyDescent="0.2">
      <c r="A940" s="198"/>
      <c r="B940" s="200"/>
      <c r="C940" s="201" t="s">
        <v>939</v>
      </c>
      <c r="D940" s="202"/>
      <c r="E940" s="203">
        <v>0</v>
      </c>
      <c r="F940" s="204"/>
      <c r="G940" s="205"/>
      <c r="M940" s="199" t="s">
        <v>939</v>
      </c>
      <c r="O940" s="191"/>
    </row>
    <row r="941" spans="1:104" x14ac:dyDescent="0.2">
      <c r="A941" s="198"/>
      <c r="B941" s="200"/>
      <c r="C941" s="201" t="s">
        <v>915</v>
      </c>
      <c r="D941" s="202"/>
      <c r="E941" s="203">
        <v>0</v>
      </c>
      <c r="F941" s="204"/>
      <c r="G941" s="205"/>
      <c r="M941" s="199" t="s">
        <v>915</v>
      </c>
      <c r="O941" s="191"/>
    </row>
    <row r="942" spans="1:104" x14ac:dyDescent="0.2">
      <c r="A942" s="198"/>
      <c r="B942" s="200"/>
      <c r="C942" s="201" t="s">
        <v>916</v>
      </c>
      <c r="D942" s="202"/>
      <c r="E942" s="203">
        <v>10</v>
      </c>
      <c r="F942" s="204"/>
      <c r="G942" s="205"/>
      <c r="M942" s="199" t="s">
        <v>916</v>
      </c>
      <c r="O942" s="191"/>
    </row>
    <row r="943" spans="1:104" x14ac:dyDescent="0.2">
      <c r="A943" s="192">
        <v>209</v>
      </c>
      <c r="B943" s="193" t="s">
        <v>943</v>
      </c>
      <c r="C943" s="194" t="s">
        <v>944</v>
      </c>
      <c r="D943" s="195" t="s">
        <v>134</v>
      </c>
      <c r="E943" s="196">
        <v>0.37754077000000003</v>
      </c>
      <c r="F943" s="196">
        <v>0</v>
      </c>
      <c r="G943" s="197">
        <f>E943*F943</f>
        <v>0</v>
      </c>
      <c r="O943" s="191">
        <v>2</v>
      </c>
      <c r="AA943" s="163">
        <v>7</v>
      </c>
      <c r="AB943" s="163">
        <v>1001</v>
      </c>
      <c r="AC943" s="163">
        <v>5</v>
      </c>
      <c r="AZ943" s="163">
        <v>2</v>
      </c>
      <c r="BA943" s="163">
        <f>IF(AZ943=1,G943,0)</f>
        <v>0</v>
      </c>
      <c r="BB943" s="163">
        <f>IF(AZ943=2,G943,0)</f>
        <v>0</v>
      </c>
      <c r="BC943" s="163">
        <f>IF(AZ943=3,G943,0)</f>
        <v>0</v>
      </c>
      <c r="BD943" s="163">
        <f>IF(AZ943=4,G943,0)</f>
        <v>0</v>
      </c>
      <c r="BE943" s="163">
        <f>IF(AZ943=5,G943,0)</f>
        <v>0</v>
      </c>
      <c r="CA943" s="191">
        <v>7</v>
      </c>
      <c r="CB943" s="191">
        <v>1001</v>
      </c>
      <c r="CZ943" s="163">
        <v>0</v>
      </c>
    </row>
    <row r="944" spans="1:104" x14ac:dyDescent="0.2">
      <c r="A944" s="206"/>
      <c r="B944" s="207" t="s">
        <v>76</v>
      </c>
      <c r="C944" s="208" t="str">
        <f>CONCATENATE(B910," ",C910)</f>
        <v>767 Konstrukce zámečnické</v>
      </c>
      <c r="D944" s="209"/>
      <c r="E944" s="210"/>
      <c r="F944" s="211"/>
      <c r="G944" s="212">
        <f>SUM(G910:G943)</f>
        <v>0</v>
      </c>
      <c r="O944" s="191">
        <v>4</v>
      </c>
      <c r="BA944" s="213">
        <f>SUM(BA910:BA943)</f>
        <v>0</v>
      </c>
      <c r="BB944" s="213">
        <f>SUM(BB910:BB943)</f>
        <v>0</v>
      </c>
      <c r="BC944" s="213">
        <f>SUM(BC910:BC943)</f>
        <v>0</v>
      </c>
      <c r="BD944" s="213">
        <f>SUM(BD910:BD943)</f>
        <v>0</v>
      </c>
      <c r="BE944" s="213">
        <f>SUM(BE910:BE943)</f>
        <v>0</v>
      </c>
    </row>
    <row r="945" spans="1:104" x14ac:dyDescent="0.2">
      <c r="A945" s="184" t="s">
        <v>72</v>
      </c>
      <c r="B945" s="185" t="s">
        <v>945</v>
      </c>
      <c r="C945" s="186" t="s">
        <v>946</v>
      </c>
      <c r="D945" s="187"/>
      <c r="E945" s="188"/>
      <c r="F945" s="188"/>
      <c r="G945" s="189"/>
      <c r="H945" s="190"/>
      <c r="I945" s="190"/>
      <c r="O945" s="191">
        <v>1</v>
      </c>
    </row>
    <row r="946" spans="1:104" ht="22.5" x14ac:dyDescent="0.2">
      <c r="A946" s="192">
        <v>210</v>
      </c>
      <c r="B946" s="193" t="s">
        <v>947</v>
      </c>
      <c r="C946" s="194" t="s">
        <v>948</v>
      </c>
      <c r="D946" s="195" t="s">
        <v>145</v>
      </c>
      <c r="E946" s="196">
        <v>249.7</v>
      </c>
      <c r="F946" s="196">
        <v>0</v>
      </c>
      <c r="G946" s="197">
        <f>E946*F946</f>
        <v>0</v>
      </c>
      <c r="O946" s="191">
        <v>2</v>
      </c>
      <c r="AA946" s="163">
        <v>1</v>
      </c>
      <c r="AB946" s="163">
        <v>1</v>
      </c>
      <c r="AC946" s="163">
        <v>1</v>
      </c>
      <c r="AZ946" s="163">
        <v>2</v>
      </c>
      <c r="BA946" s="163">
        <f>IF(AZ946=1,G946,0)</f>
        <v>0</v>
      </c>
      <c r="BB946" s="163">
        <f>IF(AZ946=2,G946,0)</f>
        <v>0</v>
      </c>
      <c r="BC946" s="163">
        <f>IF(AZ946=3,G946,0)</f>
        <v>0</v>
      </c>
      <c r="BD946" s="163">
        <f>IF(AZ946=4,G946,0)</f>
        <v>0</v>
      </c>
      <c r="BE946" s="163">
        <f>IF(AZ946=5,G946,0)</f>
        <v>0</v>
      </c>
      <c r="CA946" s="191">
        <v>1</v>
      </c>
      <c r="CB946" s="191">
        <v>1</v>
      </c>
      <c r="CZ946" s="163">
        <v>1.806E-2</v>
      </c>
    </row>
    <row r="947" spans="1:104" x14ac:dyDescent="0.2">
      <c r="A947" s="198"/>
      <c r="B947" s="200"/>
      <c r="C947" s="201" t="s">
        <v>949</v>
      </c>
      <c r="D947" s="202"/>
      <c r="E947" s="203">
        <v>0</v>
      </c>
      <c r="F947" s="204"/>
      <c r="G947" s="205"/>
      <c r="M947" s="199" t="s">
        <v>949</v>
      </c>
      <c r="O947" s="191"/>
    </row>
    <row r="948" spans="1:104" x14ac:dyDescent="0.2">
      <c r="A948" s="198"/>
      <c r="B948" s="200"/>
      <c r="C948" s="201" t="s">
        <v>950</v>
      </c>
      <c r="D948" s="202"/>
      <c r="E948" s="203">
        <v>243.4</v>
      </c>
      <c r="F948" s="204"/>
      <c r="G948" s="205"/>
      <c r="M948" s="199" t="s">
        <v>950</v>
      </c>
      <c r="O948" s="191"/>
    </row>
    <row r="949" spans="1:104" x14ac:dyDescent="0.2">
      <c r="A949" s="198"/>
      <c r="B949" s="200"/>
      <c r="C949" s="201" t="s">
        <v>951</v>
      </c>
      <c r="D949" s="202"/>
      <c r="E949" s="203">
        <v>6.3</v>
      </c>
      <c r="F949" s="204"/>
      <c r="G949" s="205"/>
      <c r="M949" s="199" t="s">
        <v>951</v>
      </c>
      <c r="O949" s="191"/>
    </row>
    <row r="950" spans="1:104" x14ac:dyDescent="0.2">
      <c r="A950" s="192">
        <v>211</v>
      </c>
      <c r="B950" s="193" t="s">
        <v>952</v>
      </c>
      <c r="C950" s="194" t="s">
        <v>953</v>
      </c>
      <c r="D950" s="195" t="s">
        <v>145</v>
      </c>
      <c r="E950" s="196">
        <v>261.39999999999998</v>
      </c>
      <c r="F950" s="196">
        <v>0</v>
      </c>
      <c r="G950" s="197">
        <f>E950*F950</f>
        <v>0</v>
      </c>
      <c r="O950" s="191">
        <v>2</v>
      </c>
      <c r="AA950" s="163">
        <v>1</v>
      </c>
      <c r="AB950" s="163">
        <v>7</v>
      </c>
      <c r="AC950" s="163">
        <v>7</v>
      </c>
      <c r="AZ950" s="163">
        <v>2</v>
      </c>
      <c r="BA950" s="163">
        <f>IF(AZ950=1,G950,0)</f>
        <v>0</v>
      </c>
      <c r="BB950" s="163">
        <f>IF(AZ950=2,G950,0)</f>
        <v>0</v>
      </c>
      <c r="BC950" s="163">
        <f>IF(AZ950=3,G950,0)</f>
        <v>0</v>
      </c>
      <c r="BD950" s="163">
        <f>IF(AZ950=4,G950,0)</f>
        <v>0</v>
      </c>
      <c r="BE950" s="163">
        <f>IF(AZ950=5,G950,0)</f>
        <v>0</v>
      </c>
      <c r="CA950" s="191">
        <v>1</v>
      </c>
      <c r="CB950" s="191">
        <v>7</v>
      </c>
      <c r="CZ950" s="163">
        <v>0</v>
      </c>
    </row>
    <row r="951" spans="1:104" x14ac:dyDescent="0.2">
      <c r="A951" s="198"/>
      <c r="B951" s="200"/>
      <c r="C951" s="201" t="s">
        <v>949</v>
      </c>
      <c r="D951" s="202"/>
      <c r="E951" s="203">
        <v>0</v>
      </c>
      <c r="F951" s="204"/>
      <c r="G951" s="205"/>
      <c r="M951" s="199" t="s">
        <v>949</v>
      </c>
      <c r="O951" s="191"/>
    </row>
    <row r="952" spans="1:104" x14ac:dyDescent="0.2">
      <c r="A952" s="198"/>
      <c r="B952" s="200"/>
      <c r="C952" s="201" t="s">
        <v>954</v>
      </c>
      <c r="D952" s="202"/>
      <c r="E952" s="203">
        <v>243.4</v>
      </c>
      <c r="F952" s="204"/>
      <c r="G952" s="205"/>
      <c r="M952" s="199" t="s">
        <v>954</v>
      </c>
      <c r="O952" s="191"/>
    </row>
    <row r="953" spans="1:104" x14ac:dyDescent="0.2">
      <c r="A953" s="198"/>
      <c r="B953" s="200"/>
      <c r="C953" s="201" t="s">
        <v>951</v>
      </c>
      <c r="D953" s="202"/>
      <c r="E953" s="203">
        <v>6.3</v>
      </c>
      <c r="F953" s="204"/>
      <c r="G953" s="205"/>
      <c r="M953" s="199" t="s">
        <v>951</v>
      </c>
      <c r="O953" s="191"/>
    </row>
    <row r="954" spans="1:104" x14ac:dyDescent="0.2">
      <c r="A954" s="198"/>
      <c r="B954" s="200"/>
      <c r="C954" s="201" t="s">
        <v>955</v>
      </c>
      <c r="D954" s="202"/>
      <c r="E954" s="203">
        <v>11.7</v>
      </c>
      <c r="F954" s="204"/>
      <c r="G954" s="205"/>
      <c r="M954" s="199" t="s">
        <v>955</v>
      </c>
      <c r="O954" s="191"/>
    </row>
    <row r="955" spans="1:104" ht="22.5" x14ac:dyDescent="0.2">
      <c r="A955" s="192">
        <v>212</v>
      </c>
      <c r="B955" s="193" t="s">
        <v>956</v>
      </c>
      <c r="C955" s="194" t="s">
        <v>957</v>
      </c>
      <c r="D955" s="195" t="s">
        <v>185</v>
      </c>
      <c r="E955" s="196">
        <v>104.4</v>
      </c>
      <c r="F955" s="196">
        <v>0</v>
      </c>
      <c r="G955" s="197">
        <f>E955*F955</f>
        <v>0</v>
      </c>
      <c r="O955" s="191">
        <v>2</v>
      </c>
      <c r="AA955" s="163">
        <v>1</v>
      </c>
      <c r="AB955" s="163">
        <v>7</v>
      </c>
      <c r="AC955" s="163">
        <v>7</v>
      </c>
      <c r="AZ955" s="163">
        <v>2</v>
      </c>
      <c r="BA955" s="163">
        <f>IF(AZ955=1,G955,0)</f>
        <v>0</v>
      </c>
      <c r="BB955" s="163">
        <f>IF(AZ955=2,G955,0)</f>
        <v>0</v>
      </c>
      <c r="BC955" s="163">
        <f>IF(AZ955=3,G955,0)</f>
        <v>0</v>
      </c>
      <c r="BD955" s="163">
        <f>IF(AZ955=4,G955,0)</f>
        <v>0</v>
      </c>
      <c r="BE955" s="163">
        <f>IF(AZ955=5,G955,0)</f>
        <v>0</v>
      </c>
      <c r="CA955" s="191">
        <v>1</v>
      </c>
      <c r="CB955" s="191">
        <v>7</v>
      </c>
      <c r="CZ955" s="163">
        <v>3.2000000000000003E-4</v>
      </c>
    </row>
    <row r="956" spans="1:104" x14ac:dyDescent="0.2">
      <c r="A956" s="198"/>
      <c r="B956" s="200"/>
      <c r="C956" s="201" t="s">
        <v>949</v>
      </c>
      <c r="D956" s="202"/>
      <c r="E956" s="203">
        <v>0</v>
      </c>
      <c r="F956" s="204"/>
      <c r="G956" s="205"/>
      <c r="M956" s="199" t="s">
        <v>949</v>
      </c>
      <c r="O956" s="191"/>
    </row>
    <row r="957" spans="1:104" x14ac:dyDescent="0.2">
      <c r="A957" s="198"/>
      <c r="B957" s="200"/>
      <c r="C957" s="201" t="s">
        <v>958</v>
      </c>
      <c r="D957" s="202"/>
      <c r="E957" s="203">
        <v>75</v>
      </c>
      <c r="F957" s="204"/>
      <c r="G957" s="205"/>
      <c r="M957" s="199" t="s">
        <v>958</v>
      </c>
      <c r="O957" s="191"/>
    </row>
    <row r="958" spans="1:104" x14ac:dyDescent="0.2">
      <c r="A958" s="198"/>
      <c r="B958" s="200"/>
      <c r="C958" s="201" t="s">
        <v>959</v>
      </c>
      <c r="D958" s="202"/>
      <c r="E958" s="203">
        <v>13.5</v>
      </c>
      <c r="F958" s="204"/>
      <c r="G958" s="205"/>
      <c r="M958" s="199" t="s">
        <v>959</v>
      </c>
      <c r="O958" s="191"/>
    </row>
    <row r="959" spans="1:104" x14ac:dyDescent="0.2">
      <c r="A959" s="198"/>
      <c r="B959" s="200"/>
      <c r="C959" s="201" t="s">
        <v>960</v>
      </c>
      <c r="D959" s="202"/>
      <c r="E959" s="203">
        <v>15.9</v>
      </c>
      <c r="F959" s="204"/>
      <c r="G959" s="205"/>
      <c r="M959" s="199" t="s">
        <v>960</v>
      </c>
      <c r="O959" s="191"/>
    </row>
    <row r="960" spans="1:104" x14ac:dyDescent="0.2">
      <c r="A960" s="192">
        <v>213</v>
      </c>
      <c r="B960" s="193" t="s">
        <v>961</v>
      </c>
      <c r="C960" s="194" t="s">
        <v>962</v>
      </c>
      <c r="D960" s="195" t="s">
        <v>145</v>
      </c>
      <c r="E960" s="196">
        <v>261.39999999999998</v>
      </c>
      <c r="F960" s="196">
        <v>0</v>
      </c>
      <c r="G960" s="197">
        <f>E960*F960</f>
        <v>0</v>
      </c>
      <c r="O960" s="191">
        <v>2</v>
      </c>
      <c r="AA960" s="163">
        <v>1</v>
      </c>
      <c r="AB960" s="163">
        <v>7</v>
      </c>
      <c r="AC960" s="163">
        <v>7</v>
      </c>
      <c r="AZ960" s="163">
        <v>2</v>
      </c>
      <c r="BA960" s="163">
        <f>IF(AZ960=1,G960,0)</f>
        <v>0</v>
      </c>
      <c r="BB960" s="163">
        <f>IF(AZ960=2,G960,0)</f>
        <v>0</v>
      </c>
      <c r="BC960" s="163">
        <f>IF(AZ960=3,G960,0)</f>
        <v>0</v>
      </c>
      <c r="BD960" s="163">
        <f>IF(AZ960=4,G960,0)</f>
        <v>0</v>
      </c>
      <c r="BE960" s="163">
        <f>IF(AZ960=5,G960,0)</f>
        <v>0</v>
      </c>
      <c r="CA960" s="191">
        <v>1</v>
      </c>
      <c r="CB960" s="191">
        <v>7</v>
      </c>
      <c r="CZ960" s="163">
        <v>6.3780000000000003E-2</v>
      </c>
    </row>
    <row r="961" spans="1:104" x14ac:dyDescent="0.2">
      <c r="A961" s="198"/>
      <c r="B961" s="200"/>
      <c r="C961" s="201" t="s">
        <v>949</v>
      </c>
      <c r="D961" s="202"/>
      <c r="E961" s="203">
        <v>0</v>
      </c>
      <c r="F961" s="204"/>
      <c r="G961" s="205"/>
      <c r="M961" s="199" t="s">
        <v>949</v>
      </c>
      <c r="O961" s="191"/>
    </row>
    <row r="962" spans="1:104" x14ac:dyDescent="0.2">
      <c r="A962" s="198"/>
      <c r="B962" s="200"/>
      <c r="C962" s="201" t="s">
        <v>950</v>
      </c>
      <c r="D962" s="202"/>
      <c r="E962" s="203">
        <v>243.4</v>
      </c>
      <c r="F962" s="204"/>
      <c r="G962" s="205"/>
      <c r="M962" s="199" t="s">
        <v>950</v>
      </c>
      <c r="O962" s="191"/>
    </row>
    <row r="963" spans="1:104" x14ac:dyDescent="0.2">
      <c r="A963" s="198"/>
      <c r="B963" s="200"/>
      <c r="C963" s="201" t="s">
        <v>951</v>
      </c>
      <c r="D963" s="202"/>
      <c r="E963" s="203">
        <v>6.3</v>
      </c>
      <c r="F963" s="204"/>
      <c r="G963" s="205"/>
      <c r="M963" s="199" t="s">
        <v>951</v>
      </c>
      <c r="O963" s="191"/>
    </row>
    <row r="964" spans="1:104" x14ac:dyDescent="0.2">
      <c r="A964" s="198"/>
      <c r="B964" s="200"/>
      <c r="C964" s="201" t="s">
        <v>955</v>
      </c>
      <c r="D964" s="202"/>
      <c r="E964" s="203">
        <v>11.7</v>
      </c>
      <c r="F964" s="204"/>
      <c r="G964" s="205"/>
      <c r="M964" s="199" t="s">
        <v>955</v>
      </c>
      <c r="O964" s="191"/>
    </row>
    <row r="965" spans="1:104" x14ac:dyDescent="0.2">
      <c r="A965" s="192">
        <v>214</v>
      </c>
      <c r="B965" s="193" t="s">
        <v>963</v>
      </c>
      <c r="C965" s="194" t="s">
        <v>964</v>
      </c>
      <c r="D965" s="195" t="s">
        <v>152</v>
      </c>
      <c r="E965" s="196">
        <v>2592</v>
      </c>
      <c r="F965" s="196">
        <v>0</v>
      </c>
      <c r="G965" s="197">
        <f>E965*F965</f>
        <v>0</v>
      </c>
      <c r="O965" s="191">
        <v>2</v>
      </c>
      <c r="AA965" s="163">
        <v>3</v>
      </c>
      <c r="AB965" s="163">
        <v>7</v>
      </c>
      <c r="AC965" s="163" t="s">
        <v>963</v>
      </c>
      <c r="AZ965" s="163">
        <v>2</v>
      </c>
      <c r="BA965" s="163">
        <f>IF(AZ965=1,G965,0)</f>
        <v>0</v>
      </c>
      <c r="BB965" s="163">
        <f>IF(AZ965=2,G965,0)</f>
        <v>0</v>
      </c>
      <c r="BC965" s="163">
        <f>IF(AZ965=3,G965,0)</f>
        <v>0</v>
      </c>
      <c r="BD965" s="163">
        <f>IF(AZ965=4,G965,0)</f>
        <v>0</v>
      </c>
      <c r="BE965" s="163">
        <f>IF(AZ965=5,G965,0)</f>
        <v>0</v>
      </c>
      <c r="CA965" s="191">
        <v>3</v>
      </c>
      <c r="CB965" s="191">
        <v>7</v>
      </c>
      <c r="CZ965" s="163">
        <v>4.4999999999999997E-3</v>
      </c>
    </row>
    <row r="966" spans="1:104" x14ac:dyDescent="0.2">
      <c r="A966" s="198"/>
      <c r="B966" s="200"/>
      <c r="C966" s="201" t="s">
        <v>949</v>
      </c>
      <c r="D966" s="202"/>
      <c r="E966" s="203">
        <v>0</v>
      </c>
      <c r="F966" s="204"/>
      <c r="G966" s="205"/>
      <c r="M966" s="199" t="s">
        <v>949</v>
      </c>
      <c r="O966" s="191"/>
    </row>
    <row r="967" spans="1:104" x14ac:dyDescent="0.2">
      <c r="A967" s="198"/>
      <c r="B967" s="200"/>
      <c r="C967" s="201" t="s">
        <v>965</v>
      </c>
      <c r="D967" s="202"/>
      <c r="E967" s="203">
        <v>2235.0781000000002</v>
      </c>
      <c r="F967" s="204"/>
      <c r="G967" s="205"/>
      <c r="M967" s="199" t="s">
        <v>965</v>
      </c>
      <c r="O967" s="191"/>
    </row>
    <row r="968" spans="1:104" x14ac:dyDescent="0.2">
      <c r="A968" s="198"/>
      <c r="B968" s="200"/>
      <c r="C968" s="201" t="s">
        <v>951</v>
      </c>
      <c r="D968" s="202"/>
      <c r="E968" s="203">
        <v>6.3</v>
      </c>
      <c r="F968" s="204"/>
      <c r="G968" s="205"/>
      <c r="M968" s="199" t="s">
        <v>951</v>
      </c>
      <c r="O968" s="191"/>
    </row>
    <row r="969" spans="1:104" x14ac:dyDescent="0.2">
      <c r="A969" s="198"/>
      <c r="B969" s="200"/>
      <c r="C969" s="201" t="s">
        <v>955</v>
      </c>
      <c r="D969" s="202"/>
      <c r="E969" s="203">
        <v>11.7</v>
      </c>
      <c r="F969" s="204"/>
      <c r="G969" s="205"/>
      <c r="M969" s="199" t="s">
        <v>955</v>
      </c>
      <c r="O969" s="191"/>
    </row>
    <row r="970" spans="1:104" x14ac:dyDescent="0.2">
      <c r="A970" s="198"/>
      <c r="B970" s="200"/>
      <c r="C970" s="201" t="s">
        <v>966</v>
      </c>
      <c r="D970" s="202"/>
      <c r="E970" s="203">
        <v>337.96170000000001</v>
      </c>
      <c r="F970" s="204"/>
      <c r="G970" s="205"/>
      <c r="M970" s="199" t="s">
        <v>966</v>
      </c>
      <c r="O970" s="191"/>
    </row>
    <row r="971" spans="1:104" x14ac:dyDescent="0.2">
      <c r="A971" s="198"/>
      <c r="B971" s="200"/>
      <c r="C971" s="201" t="s">
        <v>967</v>
      </c>
      <c r="D971" s="202"/>
      <c r="E971" s="203">
        <v>0.96020000000000005</v>
      </c>
      <c r="F971" s="204"/>
      <c r="G971" s="205"/>
      <c r="M971" s="199" t="s">
        <v>967</v>
      </c>
      <c r="O971" s="191"/>
    </row>
    <row r="972" spans="1:104" x14ac:dyDescent="0.2">
      <c r="A972" s="192">
        <v>215</v>
      </c>
      <c r="B972" s="193" t="s">
        <v>968</v>
      </c>
      <c r="C972" s="194" t="s">
        <v>969</v>
      </c>
      <c r="D972" s="195" t="s">
        <v>152</v>
      </c>
      <c r="E972" s="196">
        <v>333</v>
      </c>
      <c r="F972" s="196">
        <v>0</v>
      </c>
      <c r="G972" s="197">
        <f>E972*F972</f>
        <v>0</v>
      </c>
      <c r="O972" s="191">
        <v>2</v>
      </c>
      <c r="AA972" s="163">
        <v>3</v>
      </c>
      <c r="AB972" s="163">
        <v>7</v>
      </c>
      <c r="AC972" s="163" t="s">
        <v>968</v>
      </c>
      <c r="AZ972" s="163">
        <v>2</v>
      </c>
      <c r="BA972" s="163">
        <f>IF(AZ972=1,G972,0)</f>
        <v>0</v>
      </c>
      <c r="BB972" s="163">
        <f>IF(AZ972=2,G972,0)</f>
        <v>0</v>
      </c>
      <c r="BC972" s="163">
        <f>IF(AZ972=3,G972,0)</f>
        <v>0</v>
      </c>
      <c r="BD972" s="163">
        <f>IF(AZ972=4,G972,0)</f>
        <v>0</v>
      </c>
      <c r="BE972" s="163">
        <f>IF(AZ972=5,G972,0)</f>
        <v>0</v>
      </c>
      <c r="CA972" s="191">
        <v>3</v>
      </c>
      <c r="CB972" s="191">
        <v>7</v>
      </c>
      <c r="CZ972" s="163">
        <v>2.2499999999999998E-3</v>
      </c>
    </row>
    <row r="973" spans="1:104" x14ac:dyDescent="0.2">
      <c r="A973" s="198"/>
      <c r="B973" s="200"/>
      <c r="C973" s="201" t="s">
        <v>949</v>
      </c>
      <c r="D973" s="202"/>
      <c r="E973" s="203">
        <v>0</v>
      </c>
      <c r="F973" s="204"/>
      <c r="G973" s="205"/>
      <c r="M973" s="199" t="s">
        <v>949</v>
      </c>
      <c r="O973" s="191"/>
    </row>
    <row r="974" spans="1:104" x14ac:dyDescent="0.2">
      <c r="A974" s="198"/>
      <c r="B974" s="200"/>
      <c r="C974" s="201" t="s">
        <v>970</v>
      </c>
      <c r="D974" s="202"/>
      <c r="E974" s="203">
        <v>0</v>
      </c>
      <c r="F974" s="204"/>
      <c r="G974" s="205"/>
      <c r="M974" s="199" t="s">
        <v>970</v>
      </c>
      <c r="O974" s="191"/>
    </row>
    <row r="975" spans="1:104" x14ac:dyDescent="0.2">
      <c r="A975" s="198"/>
      <c r="B975" s="200"/>
      <c r="C975" s="201" t="s">
        <v>971</v>
      </c>
      <c r="D975" s="202"/>
      <c r="E975" s="203">
        <v>227.27269999999999</v>
      </c>
      <c r="F975" s="204"/>
      <c r="G975" s="205"/>
      <c r="M975" s="199" t="s">
        <v>971</v>
      </c>
      <c r="O975" s="191"/>
    </row>
    <row r="976" spans="1:104" ht="22.5" x14ac:dyDescent="0.2">
      <c r="A976" s="198"/>
      <c r="B976" s="200"/>
      <c r="C976" s="201" t="s">
        <v>972</v>
      </c>
      <c r="D976" s="202"/>
      <c r="E976" s="203">
        <v>40.909100000000002</v>
      </c>
      <c r="F976" s="204"/>
      <c r="G976" s="205"/>
      <c r="M976" s="199" t="s">
        <v>972</v>
      </c>
      <c r="O976" s="191"/>
    </row>
    <row r="977" spans="1:104" x14ac:dyDescent="0.2">
      <c r="A977" s="198"/>
      <c r="B977" s="200"/>
      <c r="C977" s="201" t="s">
        <v>973</v>
      </c>
      <c r="D977" s="202"/>
      <c r="E977" s="203">
        <v>48.181800000000003</v>
      </c>
      <c r="F977" s="204"/>
      <c r="G977" s="205"/>
      <c r="M977" s="199" t="s">
        <v>973</v>
      </c>
      <c r="O977" s="191"/>
    </row>
    <row r="978" spans="1:104" x14ac:dyDescent="0.2">
      <c r="A978" s="198"/>
      <c r="B978" s="200"/>
      <c r="C978" s="201" t="s">
        <v>974</v>
      </c>
      <c r="D978" s="202"/>
      <c r="E978" s="203">
        <v>15.818199999999999</v>
      </c>
      <c r="F978" s="204"/>
      <c r="G978" s="205"/>
      <c r="M978" s="199" t="s">
        <v>974</v>
      </c>
      <c r="O978" s="191"/>
    </row>
    <row r="979" spans="1:104" x14ac:dyDescent="0.2">
      <c r="A979" s="198"/>
      <c r="B979" s="200"/>
      <c r="C979" s="201" t="s">
        <v>975</v>
      </c>
      <c r="D979" s="202"/>
      <c r="E979" s="203">
        <v>0.81820000000000004</v>
      </c>
      <c r="F979" s="204"/>
      <c r="G979" s="205"/>
      <c r="M979" s="199" t="s">
        <v>975</v>
      </c>
      <c r="O979" s="191"/>
    </row>
    <row r="980" spans="1:104" x14ac:dyDescent="0.2">
      <c r="A980" s="192">
        <v>216</v>
      </c>
      <c r="B980" s="193" t="s">
        <v>976</v>
      </c>
      <c r="C980" s="194" t="s">
        <v>977</v>
      </c>
      <c r="D980" s="195" t="s">
        <v>134</v>
      </c>
      <c r="E980" s="196">
        <v>33.628332</v>
      </c>
      <c r="F980" s="196">
        <v>0</v>
      </c>
      <c r="G980" s="197">
        <f>E980*F980</f>
        <v>0</v>
      </c>
      <c r="O980" s="191">
        <v>2</v>
      </c>
      <c r="AA980" s="163">
        <v>7</v>
      </c>
      <c r="AB980" s="163">
        <v>1001</v>
      </c>
      <c r="AC980" s="163">
        <v>5</v>
      </c>
      <c r="AZ980" s="163">
        <v>2</v>
      </c>
      <c r="BA980" s="163">
        <f>IF(AZ980=1,G980,0)</f>
        <v>0</v>
      </c>
      <c r="BB980" s="163">
        <f>IF(AZ980=2,G980,0)</f>
        <v>0</v>
      </c>
      <c r="BC980" s="163">
        <f>IF(AZ980=3,G980,0)</f>
        <v>0</v>
      </c>
      <c r="BD980" s="163">
        <f>IF(AZ980=4,G980,0)</f>
        <v>0</v>
      </c>
      <c r="BE980" s="163">
        <f>IF(AZ980=5,G980,0)</f>
        <v>0</v>
      </c>
      <c r="CA980" s="191">
        <v>7</v>
      </c>
      <c r="CB980" s="191">
        <v>1001</v>
      </c>
      <c r="CZ980" s="163">
        <v>0</v>
      </c>
    </row>
    <row r="981" spans="1:104" x14ac:dyDescent="0.2">
      <c r="A981" s="206"/>
      <c r="B981" s="207" t="s">
        <v>76</v>
      </c>
      <c r="C981" s="208" t="str">
        <f>CONCATENATE(B945," ",C945)</f>
        <v>771 Podlahy z dlaždic a obklady</v>
      </c>
      <c r="D981" s="209"/>
      <c r="E981" s="210"/>
      <c r="F981" s="211"/>
      <c r="G981" s="212">
        <f>SUM(G945:G980)</f>
        <v>0</v>
      </c>
      <c r="O981" s="191">
        <v>4</v>
      </c>
      <c r="BA981" s="213">
        <f>SUM(BA945:BA980)</f>
        <v>0</v>
      </c>
      <c r="BB981" s="213">
        <f>SUM(BB945:BB980)</f>
        <v>0</v>
      </c>
      <c r="BC981" s="213">
        <f>SUM(BC945:BC980)</f>
        <v>0</v>
      </c>
      <c r="BD981" s="213">
        <f>SUM(BD945:BD980)</f>
        <v>0</v>
      </c>
      <c r="BE981" s="213">
        <f>SUM(BE945:BE980)</f>
        <v>0</v>
      </c>
    </row>
    <row r="982" spans="1:104" x14ac:dyDescent="0.2">
      <c r="A982" s="184" t="s">
        <v>72</v>
      </c>
      <c r="B982" s="185" t="s">
        <v>978</v>
      </c>
      <c r="C982" s="186" t="s">
        <v>979</v>
      </c>
      <c r="D982" s="187"/>
      <c r="E982" s="188"/>
      <c r="F982" s="188"/>
      <c r="G982" s="189"/>
      <c r="H982" s="190"/>
      <c r="I982" s="190"/>
      <c r="O982" s="191">
        <v>1</v>
      </c>
    </row>
    <row r="983" spans="1:104" ht="22.5" x14ac:dyDescent="0.2">
      <c r="A983" s="192">
        <v>217</v>
      </c>
      <c r="B983" s="193" t="s">
        <v>980</v>
      </c>
      <c r="C983" s="194" t="s">
        <v>981</v>
      </c>
      <c r="D983" s="195" t="s">
        <v>145</v>
      </c>
      <c r="E983" s="196">
        <v>61.338000000000001</v>
      </c>
      <c r="F983" s="196">
        <v>0</v>
      </c>
      <c r="G983" s="197">
        <f>E983*F983</f>
        <v>0</v>
      </c>
      <c r="O983" s="191">
        <v>2</v>
      </c>
      <c r="AA983" s="163">
        <v>1</v>
      </c>
      <c r="AB983" s="163">
        <v>7</v>
      </c>
      <c r="AC983" s="163">
        <v>7</v>
      </c>
      <c r="AZ983" s="163">
        <v>2</v>
      </c>
      <c r="BA983" s="163">
        <f>IF(AZ983=1,G983,0)</f>
        <v>0</v>
      </c>
      <c r="BB983" s="163">
        <f>IF(AZ983=2,G983,0)</f>
        <v>0</v>
      </c>
      <c r="BC983" s="163">
        <f>IF(AZ983=3,G983,0)</f>
        <v>0</v>
      </c>
      <c r="BD983" s="163">
        <f>IF(AZ983=4,G983,0)</f>
        <v>0</v>
      </c>
      <c r="BE983" s="163">
        <f>IF(AZ983=5,G983,0)</f>
        <v>0</v>
      </c>
      <c r="CA983" s="191">
        <v>1</v>
      </c>
      <c r="CB983" s="191">
        <v>7</v>
      </c>
      <c r="CZ983" s="163">
        <v>0</v>
      </c>
    </row>
    <row r="984" spans="1:104" x14ac:dyDescent="0.2">
      <c r="A984" s="198"/>
      <c r="B984" s="200"/>
      <c r="C984" s="201" t="s">
        <v>982</v>
      </c>
      <c r="D984" s="202"/>
      <c r="E984" s="203">
        <v>0</v>
      </c>
      <c r="F984" s="204"/>
      <c r="G984" s="205"/>
      <c r="M984" s="199" t="s">
        <v>982</v>
      </c>
      <c r="O984" s="191"/>
    </row>
    <row r="985" spans="1:104" x14ac:dyDescent="0.2">
      <c r="A985" s="198"/>
      <c r="B985" s="200"/>
      <c r="C985" s="201" t="s">
        <v>212</v>
      </c>
      <c r="D985" s="202"/>
      <c r="E985" s="203">
        <v>0</v>
      </c>
      <c r="F985" s="204"/>
      <c r="G985" s="205"/>
      <c r="M985" s="199" t="s">
        <v>212</v>
      </c>
      <c r="O985" s="191"/>
    </row>
    <row r="986" spans="1:104" x14ac:dyDescent="0.2">
      <c r="A986" s="198"/>
      <c r="B986" s="200"/>
      <c r="C986" s="201" t="s">
        <v>983</v>
      </c>
      <c r="D986" s="202"/>
      <c r="E986" s="203">
        <v>14.452999999999999</v>
      </c>
      <c r="F986" s="204"/>
      <c r="G986" s="205"/>
      <c r="M986" s="199" t="s">
        <v>983</v>
      </c>
      <c r="O986" s="191"/>
    </row>
    <row r="987" spans="1:104" x14ac:dyDescent="0.2">
      <c r="A987" s="198"/>
      <c r="B987" s="200"/>
      <c r="C987" s="201" t="s">
        <v>984</v>
      </c>
      <c r="D987" s="202"/>
      <c r="E987" s="203">
        <v>14.452999999999999</v>
      </c>
      <c r="F987" s="204"/>
      <c r="G987" s="205"/>
      <c r="M987" s="199" t="s">
        <v>984</v>
      </c>
      <c r="O987" s="191"/>
    </row>
    <row r="988" spans="1:104" x14ac:dyDescent="0.2">
      <c r="A988" s="198"/>
      <c r="B988" s="200"/>
      <c r="C988" s="201" t="s">
        <v>985</v>
      </c>
      <c r="D988" s="202"/>
      <c r="E988" s="203">
        <v>16.178999999999998</v>
      </c>
      <c r="F988" s="204"/>
      <c r="G988" s="205"/>
      <c r="M988" s="199" t="s">
        <v>985</v>
      </c>
      <c r="O988" s="191"/>
    </row>
    <row r="989" spans="1:104" x14ac:dyDescent="0.2">
      <c r="A989" s="198"/>
      <c r="B989" s="200"/>
      <c r="C989" s="201" t="s">
        <v>986</v>
      </c>
      <c r="D989" s="202"/>
      <c r="E989" s="203">
        <v>14.452999999999999</v>
      </c>
      <c r="F989" s="204"/>
      <c r="G989" s="205"/>
      <c r="M989" s="199" t="s">
        <v>986</v>
      </c>
      <c r="O989" s="191"/>
    </row>
    <row r="990" spans="1:104" x14ac:dyDescent="0.2">
      <c r="A990" s="198"/>
      <c r="B990" s="200"/>
      <c r="C990" s="201" t="s">
        <v>987</v>
      </c>
      <c r="D990" s="202"/>
      <c r="E990" s="203">
        <v>1.8</v>
      </c>
      <c r="F990" s="204"/>
      <c r="G990" s="205"/>
      <c r="M990" s="199" t="s">
        <v>987</v>
      </c>
      <c r="O990" s="191"/>
    </row>
    <row r="991" spans="1:104" x14ac:dyDescent="0.2">
      <c r="A991" s="192">
        <v>218</v>
      </c>
      <c r="B991" s="193" t="s">
        <v>988</v>
      </c>
      <c r="C991" s="194" t="s">
        <v>989</v>
      </c>
      <c r="D991" s="195" t="s">
        <v>185</v>
      </c>
      <c r="E991" s="196">
        <v>33.9</v>
      </c>
      <c r="F991" s="196">
        <v>0</v>
      </c>
      <c r="G991" s="197">
        <f>E991*F991</f>
        <v>0</v>
      </c>
      <c r="O991" s="191">
        <v>2</v>
      </c>
      <c r="AA991" s="163">
        <v>1</v>
      </c>
      <c r="AB991" s="163">
        <v>7</v>
      </c>
      <c r="AC991" s="163">
        <v>7</v>
      </c>
      <c r="AZ991" s="163">
        <v>2</v>
      </c>
      <c r="BA991" s="163">
        <f>IF(AZ991=1,G991,0)</f>
        <v>0</v>
      </c>
      <c r="BB991" s="163">
        <f>IF(AZ991=2,G991,0)</f>
        <v>0</v>
      </c>
      <c r="BC991" s="163">
        <f>IF(AZ991=3,G991,0)</f>
        <v>0</v>
      </c>
      <c r="BD991" s="163">
        <f>IF(AZ991=4,G991,0)</f>
        <v>0</v>
      </c>
      <c r="BE991" s="163">
        <f>IF(AZ991=5,G991,0)</f>
        <v>0</v>
      </c>
      <c r="CA991" s="191">
        <v>1</v>
      </c>
      <c r="CB991" s="191">
        <v>7</v>
      </c>
      <c r="CZ991" s="163">
        <v>0</v>
      </c>
    </row>
    <row r="992" spans="1:104" x14ac:dyDescent="0.2">
      <c r="A992" s="198"/>
      <c r="B992" s="200"/>
      <c r="C992" s="201" t="s">
        <v>990</v>
      </c>
      <c r="D992" s="202"/>
      <c r="E992" s="203">
        <v>0</v>
      </c>
      <c r="F992" s="204"/>
      <c r="G992" s="205"/>
      <c r="M992" s="199" t="s">
        <v>990</v>
      </c>
      <c r="O992" s="191"/>
    </row>
    <row r="993" spans="1:104" x14ac:dyDescent="0.2">
      <c r="A993" s="198"/>
      <c r="B993" s="200"/>
      <c r="C993" s="201" t="s">
        <v>991</v>
      </c>
      <c r="D993" s="202"/>
      <c r="E993" s="203">
        <v>0</v>
      </c>
      <c r="F993" s="204"/>
      <c r="G993" s="205"/>
      <c r="M993" s="199" t="s">
        <v>991</v>
      </c>
      <c r="O993" s="191"/>
    </row>
    <row r="994" spans="1:104" x14ac:dyDescent="0.2">
      <c r="A994" s="198"/>
      <c r="B994" s="200"/>
      <c r="C994" s="201" t="s">
        <v>212</v>
      </c>
      <c r="D994" s="202"/>
      <c r="E994" s="203">
        <v>0</v>
      </c>
      <c r="F994" s="204"/>
      <c r="G994" s="205"/>
      <c r="M994" s="199" t="s">
        <v>212</v>
      </c>
      <c r="O994" s="191"/>
    </row>
    <row r="995" spans="1:104" x14ac:dyDescent="0.2">
      <c r="A995" s="198"/>
      <c r="B995" s="200"/>
      <c r="C995" s="201" t="s">
        <v>992</v>
      </c>
      <c r="D995" s="202"/>
      <c r="E995" s="203">
        <v>5.9</v>
      </c>
      <c r="F995" s="204"/>
      <c r="G995" s="205"/>
      <c r="M995" s="199" t="s">
        <v>992</v>
      </c>
      <c r="O995" s="191"/>
    </row>
    <row r="996" spans="1:104" x14ac:dyDescent="0.2">
      <c r="A996" s="198"/>
      <c r="B996" s="200"/>
      <c r="C996" s="201" t="s">
        <v>993</v>
      </c>
      <c r="D996" s="202"/>
      <c r="E996" s="203">
        <v>5.9</v>
      </c>
      <c r="F996" s="204"/>
      <c r="G996" s="205"/>
      <c r="M996" s="199" t="s">
        <v>993</v>
      </c>
      <c r="O996" s="191"/>
    </row>
    <row r="997" spans="1:104" x14ac:dyDescent="0.2">
      <c r="A997" s="198"/>
      <c r="B997" s="200"/>
      <c r="C997" s="201" t="s">
        <v>994</v>
      </c>
      <c r="D997" s="202"/>
      <c r="E997" s="203">
        <v>6.7</v>
      </c>
      <c r="F997" s="204"/>
      <c r="G997" s="205"/>
      <c r="M997" s="199" t="s">
        <v>994</v>
      </c>
      <c r="O997" s="191"/>
    </row>
    <row r="998" spans="1:104" x14ac:dyDescent="0.2">
      <c r="A998" s="198"/>
      <c r="B998" s="200"/>
      <c r="C998" s="201" t="s">
        <v>995</v>
      </c>
      <c r="D998" s="202"/>
      <c r="E998" s="203">
        <v>5.9</v>
      </c>
      <c r="F998" s="204"/>
      <c r="G998" s="205"/>
      <c r="M998" s="199" t="s">
        <v>995</v>
      </c>
      <c r="O998" s="191"/>
    </row>
    <row r="999" spans="1:104" x14ac:dyDescent="0.2">
      <c r="A999" s="198"/>
      <c r="B999" s="200"/>
      <c r="C999" s="201" t="s">
        <v>996</v>
      </c>
      <c r="D999" s="202"/>
      <c r="E999" s="203">
        <v>9.5</v>
      </c>
      <c r="F999" s="204"/>
      <c r="G999" s="205"/>
      <c r="M999" s="199" t="s">
        <v>996</v>
      </c>
      <c r="O999" s="191"/>
    </row>
    <row r="1000" spans="1:104" x14ac:dyDescent="0.2">
      <c r="A1000" s="192">
        <v>219</v>
      </c>
      <c r="B1000" s="193" t="s">
        <v>997</v>
      </c>
      <c r="C1000" s="194" t="s">
        <v>998</v>
      </c>
      <c r="D1000" s="195" t="s">
        <v>185</v>
      </c>
      <c r="E1000" s="196">
        <v>48.3</v>
      </c>
      <c r="F1000" s="196">
        <v>0</v>
      </c>
      <c r="G1000" s="197">
        <f>E1000*F1000</f>
        <v>0</v>
      </c>
      <c r="O1000" s="191">
        <v>2</v>
      </c>
      <c r="AA1000" s="163">
        <v>1</v>
      </c>
      <c r="AB1000" s="163">
        <v>7</v>
      </c>
      <c r="AC1000" s="163">
        <v>7</v>
      </c>
      <c r="AZ1000" s="163">
        <v>2</v>
      </c>
      <c r="BA1000" s="163">
        <f>IF(AZ1000=1,G1000,0)</f>
        <v>0</v>
      </c>
      <c r="BB1000" s="163">
        <f>IF(AZ1000=2,G1000,0)</f>
        <v>0</v>
      </c>
      <c r="BC1000" s="163">
        <f>IF(AZ1000=3,G1000,0)</f>
        <v>0</v>
      </c>
      <c r="BD1000" s="163">
        <f>IF(AZ1000=4,G1000,0)</f>
        <v>0</v>
      </c>
      <c r="BE1000" s="163">
        <f>IF(AZ1000=5,G1000,0)</f>
        <v>0</v>
      </c>
      <c r="CA1000" s="191">
        <v>1</v>
      </c>
      <c r="CB1000" s="191">
        <v>7</v>
      </c>
      <c r="CZ1000" s="163">
        <v>0</v>
      </c>
    </row>
    <row r="1001" spans="1:104" x14ac:dyDescent="0.2">
      <c r="A1001" s="198"/>
      <c r="B1001" s="200"/>
      <c r="C1001" s="201" t="s">
        <v>999</v>
      </c>
      <c r="D1001" s="202"/>
      <c r="E1001" s="203">
        <v>0</v>
      </c>
      <c r="F1001" s="204"/>
      <c r="G1001" s="205"/>
      <c r="M1001" s="199" t="s">
        <v>999</v>
      </c>
      <c r="O1001" s="191"/>
    </row>
    <row r="1002" spans="1:104" x14ac:dyDescent="0.2">
      <c r="A1002" s="198"/>
      <c r="B1002" s="200"/>
      <c r="C1002" s="201" t="s">
        <v>1000</v>
      </c>
      <c r="D1002" s="202"/>
      <c r="E1002" s="203">
        <v>0</v>
      </c>
      <c r="F1002" s="204"/>
      <c r="G1002" s="205"/>
      <c r="M1002" s="199" t="s">
        <v>1000</v>
      </c>
      <c r="O1002" s="191"/>
    </row>
    <row r="1003" spans="1:104" x14ac:dyDescent="0.2">
      <c r="A1003" s="198"/>
      <c r="B1003" s="200"/>
      <c r="C1003" s="201" t="s">
        <v>206</v>
      </c>
      <c r="D1003" s="202"/>
      <c r="E1003" s="203">
        <v>0</v>
      </c>
      <c r="F1003" s="204"/>
      <c r="G1003" s="205"/>
      <c r="M1003" s="199">
        <v>0</v>
      </c>
      <c r="O1003" s="191"/>
    </row>
    <row r="1004" spans="1:104" x14ac:dyDescent="0.2">
      <c r="A1004" s="198"/>
      <c r="B1004" s="200"/>
      <c r="C1004" s="201" t="s">
        <v>346</v>
      </c>
      <c r="D1004" s="202"/>
      <c r="E1004" s="203">
        <v>0</v>
      </c>
      <c r="F1004" s="204"/>
      <c r="G1004" s="205"/>
      <c r="M1004" s="199" t="s">
        <v>346</v>
      </c>
      <c r="O1004" s="191"/>
    </row>
    <row r="1005" spans="1:104" x14ac:dyDescent="0.2">
      <c r="A1005" s="198"/>
      <c r="B1005" s="200"/>
      <c r="C1005" s="201" t="s">
        <v>769</v>
      </c>
      <c r="D1005" s="202"/>
      <c r="E1005" s="203">
        <v>7.8</v>
      </c>
      <c r="F1005" s="204"/>
      <c r="G1005" s="205"/>
      <c r="M1005" s="199" t="s">
        <v>769</v>
      </c>
      <c r="O1005" s="191"/>
    </row>
    <row r="1006" spans="1:104" x14ac:dyDescent="0.2">
      <c r="A1006" s="198"/>
      <c r="B1006" s="200"/>
      <c r="C1006" s="201" t="s">
        <v>770</v>
      </c>
      <c r="D1006" s="202"/>
      <c r="E1006" s="203">
        <v>5.2</v>
      </c>
      <c r="F1006" s="204"/>
      <c r="G1006" s="205"/>
      <c r="M1006" s="199" t="s">
        <v>770</v>
      </c>
      <c r="O1006" s="191"/>
    </row>
    <row r="1007" spans="1:104" x14ac:dyDescent="0.2">
      <c r="A1007" s="198"/>
      <c r="B1007" s="200"/>
      <c r="C1007" s="201" t="s">
        <v>349</v>
      </c>
      <c r="D1007" s="202"/>
      <c r="E1007" s="203">
        <v>0</v>
      </c>
      <c r="F1007" s="204"/>
      <c r="G1007" s="205"/>
      <c r="M1007" s="199" t="s">
        <v>349</v>
      </c>
      <c r="O1007" s="191"/>
    </row>
    <row r="1008" spans="1:104" x14ac:dyDescent="0.2">
      <c r="A1008" s="198"/>
      <c r="B1008" s="200"/>
      <c r="C1008" s="201" t="s">
        <v>771</v>
      </c>
      <c r="D1008" s="202"/>
      <c r="E1008" s="203">
        <v>7.2</v>
      </c>
      <c r="F1008" s="204"/>
      <c r="G1008" s="205"/>
      <c r="M1008" s="199" t="s">
        <v>771</v>
      </c>
      <c r="O1008" s="191"/>
    </row>
    <row r="1009" spans="1:15" x14ac:dyDescent="0.2">
      <c r="A1009" s="198"/>
      <c r="B1009" s="200"/>
      <c r="C1009" s="201" t="s">
        <v>772</v>
      </c>
      <c r="D1009" s="202"/>
      <c r="E1009" s="203">
        <v>6</v>
      </c>
      <c r="F1009" s="204"/>
      <c r="G1009" s="205"/>
      <c r="M1009" s="199" t="s">
        <v>772</v>
      </c>
      <c r="O1009" s="191"/>
    </row>
    <row r="1010" spans="1:15" x14ac:dyDescent="0.2">
      <c r="A1010" s="198"/>
      <c r="B1010" s="200"/>
      <c r="C1010" s="201" t="s">
        <v>773</v>
      </c>
      <c r="D1010" s="202"/>
      <c r="E1010" s="203">
        <v>3.6</v>
      </c>
      <c r="F1010" s="204"/>
      <c r="G1010" s="205"/>
      <c r="M1010" s="199" t="s">
        <v>773</v>
      </c>
      <c r="O1010" s="191"/>
    </row>
    <row r="1011" spans="1:15" x14ac:dyDescent="0.2">
      <c r="A1011" s="198"/>
      <c r="B1011" s="200"/>
      <c r="C1011" s="201" t="s">
        <v>774</v>
      </c>
      <c r="D1011" s="202"/>
      <c r="E1011" s="203">
        <v>3.6</v>
      </c>
      <c r="F1011" s="204"/>
      <c r="G1011" s="205"/>
      <c r="M1011" s="199" t="s">
        <v>774</v>
      </c>
      <c r="O1011" s="191"/>
    </row>
    <row r="1012" spans="1:15" x14ac:dyDescent="0.2">
      <c r="A1012" s="198"/>
      <c r="B1012" s="200"/>
      <c r="C1012" s="201" t="s">
        <v>354</v>
      </c>
      <c r="D1012" s="202"/>
      <c r="E1012" s="203">
        <v>0</v>
      </c>
      <c r="F1012" s="204"/>
      <c r="G1012" s="205"/>
      <c r="M1012" s="199" t="s">
        <v>354</v>
      </c>
      <c r="O1012" s="191"/>
    </row>
    <row r="1013" spans="1:15" x14ac:dyDescent="0.2">
      <c r="A1013" s="198"/>
      <c r="B1013" s="200"/>
      <c r="C1013" s="201" t="s">
        <v>355</v>
      </c>
      <c r="D1013" s="202"/>
      <c r="E1013" s="203">
        <v>0</v>
      </c>
      <c r="F1013" s="204"/>
      <c r="G1013" s="205"/>
      <c r="M1013" s="199" t="s">
        <v>355</v>
      </c>
      <c r="O1013" s="191"/>
    </row>
    <row r="1014" spans="1:15" x14ac:dyDescent="0.2">
      <c r="A1014" s="198"/>
      <c r="B1014" s="200"/>
      <c r="C1014" s="201" t="s">
        <v>775</v>
      </c>
      <c r="D1014" s="202"/>
      <c r="E1014" s="203">
        <v>2.7</v>
      </c>
      <c r="F1014" s="204"/>
      <c r="G1014" s="205"/>
      <c r="M1014" s="199" t="s">
        <v>775</v>
      </c>
      <c r="O1014" s="191"/>
    </row>
    <row r="1015" spans="1:15" x14ac:dyDescent="0.2">
      <c r="A1015" s="198"/>
      <c r="B1015" s="200"/>
      <c r="C1015" s="201" t="s">
        <v>357</v>
      </c>
      <c r="D1015" s="202"/>
      <c r="E1015" s="203">
        <v>0</v>
      </c>
      <c r="F1015" s="204"/>
      <c r="G1015" s="205"/>
      <c r="M1015" s="199" t="s">
        <v>357</v>
      </c>
      <c r="O1015" s="191"/>
    </row>
    <row r="1016" spans="1:15" x14ac:dyDescent="0.2">
      <c r="A1016" s="198"/>
      <c r="B1016" s="200"/>
      <c r="C1016" s="201" t="s">
        <v>358</v>
      </c>
      <c r="D1016" s="202"/>
      <c r="E1016" s="203">
        <v>0</v>
      </c>
      <c r="F1016" s="204"/>
      <c r="G1016" s="205"/>
      <c r="M1016" s="199" t="s">
        <v>358</v>
      </c>
      <c r="O1016" s="191"/>
    </row>
    <row r="1017" spans="1:15" x14ac:dyDescent="0.2">
      <c r="A1017" s="198"/>
      <c r="B1017" s="200"/>
      <c r="C1017" s="201" t="s">
        <v>359</v>
      </c>
      <c r="D1017" s="202"/>
      <c r="E1017" s="203">
        <v>0</v>
      </c>
      <c r="F1017" s="204"/>
      <c r="G1017" s="205"/>
      <c r="M1017" s="199" t="s">
        <v>359</v>
      </c>
      <c r="O1017" s="191"/>
    </row>
    <row r="1018" spans="1:15" x14ac:dyDescent="0.2">
      <c r="A1018" s="198"/>
      <c r="B1018" s="200"/>
      <c r="C1018" s="201" t="s">
        <v>776</v>
      </c>
      <c r="D1018" s="202"/>
      <c r="E1018" s="203">
        <v>1.25</v>
      </c>
      <c r="F1018" s="204"/>
      <c r="G1018" s="205"/>
      <c r="M1018" s="199" t="s">
        <v>776</v>
      </c>
      <c r="O1018" s="191"/>
    </row>
    <row r="1019" spans="1:15" x14ac:dyDescent="0.2">
      <c r="A1019" s="198"/>
      <c r="B1019" s="200"/>
      <c r="C1019" s="201" t="s">
        <v>361</v>
      </c>
      <c r="D1019" s="202"/>
      <c r="E1019" s="203">
        <v>0</v>
      </c>
      <c r="F1019" s="204"/>
      <c r="G1019" s="205"/>
      <c r="M1019" s="199" t="s">
        <v>361</v>
      </c>
      <c r="O1019" s="191"/>
    </row>
    <row r="1020" spans="1:15" x14ac:dyDescent="0.2">
      <c r="A1020" s="198"/>
      <c r="B1020" s="200"/>
      <c r="C1020" s="201" t="s">
        <v>777</v>
      </c>
      <c r="D1020" s="202"/>
      <c r="E1020" s="203">
        <v>2.7</v>
      </c>
      <c r="F1020" s="204"/>
      <c r="G1020" s="205"/>
      <c r="M1020" s="199" t="s">
        <v>777</v>
      </c>
      <c r="O1020" s="191"/>
    </row>
    <row r="1021" spans="1:15" x14ac:dyDescent="0.2">
      <c r="A1021" s="198"/>
      <c r="B1021" s="200"/>
      <c r="C1021" s="201" t="s">
        <v>778</v>
      </c>
      <c r="D1021" s="202"/>
      <c r="E1021" s="203">
        <v>3.6</v>
      </c>
      <c r="F1021" s="204"/>
      <c r="G1021" s="205"/>
      <c r="M1021" s="199" t="s">
        <v>778</v>
      </c>
      <c r="O1021" s="191"/>
    </row>
    <row r="1022" spans="1:15" x14ac:dyDescent="0.2">
      <c r="A1022" s="198"/>
      <c r="B1022" s="200"/>
      <c r="C1022" s="201" t="s">
        <v>364</v>
      </c>
      <c r="D1022" s="202"/>
      <c r="E1022" s="203">
        <v>0</v>
      </c>
      <c r="F1022" s="204"/>
      <c r="G1022" s="205"/>
      <c r="M1022" s="199" t="s">
        <v>364</v>
      </c>
      <c r="O1022" s="191"/>
    </row>
    <row r="1023" spans="1:15" x14ac:dyDescent="0.2">
      <c r="A1023" s="198"/>
      <c r="B1023" s="200"/>
      <c r="C1023" s="201" t="s">
        <v>373</v>
      </c>
      <c r="D1023" s="202"/>
      <c r="E1023" s="203">
        <v>0</v>
      </c>
      <c r="F1023" s="204"/>
      <c r="G1023" s="205"/>
      <c r="M1023" s="199" t="s">
        <v>373</v>
      </c>
      <c r="O1023" s="191"/>
    </row>
    <row r="1024" spans="1:15" x14ac:dyDescent="0.2">
      <c r="A1024" s="198"/>
      <c r="B1024" s="200"/>
      <c r="C1024" s="201" t="s">
        <v>374</v>
      </c>
      <c r="D1024" s="202"/>
      <c r="E1024" s="203">
        <v>0</v>
      </c>
      <c r="F1024" s="204"/>
      <c r="G1024" s="205"/>
      <c r="M1024" s="199" t="s">
        <v>374</v>
      </c>
      <c r="O1024" s="191"/>
    </row>
    <row r="1025" spans="1:104" x14ac:dyDescent="0.2">
      <c r="A1025" s="198"/>
      <c r="B1025" s="200"/>
      <c r="C1025" s="201" t="s">
        <v>779</v>
      </c>
      <c r="D1025" s="202"/>
      <c r="E1025" s="203">
        <v>2.4</v>
      </c>
      <c r="F1025" s="204"/>
      <c r="G1025" s="205"/>
      <c r="M1025" s="199" t="s">
        <v>779</v>
      </c>
      <c r="O1025" s="191"/>
    </row>
    <row r="1026" spans="1:104" x14ac:dyDescent="0.2">
      <c r="A1026" s="198"/>
      <c r="B1026" s="200"/>
      <c r="C1026" s="201" t="s">
        <v>376</v>
      </c>
      <c r="D1026" s="202"/>
      <c r="E1026" s="203">
        <v>0</v>
      </c>
      <c r="F1026" s="204"/>
      <c r="G1026" s="205"/>
      <c r="M1026" s="199" t="s">
        <v>376</v>
      </c>
      <c r="O1026" s="191"/>
    </row>
    <row r="1027" spans="1:104" x14ac:dyDescent="0.2">
      <c r="A1027" s="198"/>
      <c r="B1027" s="200"/>
      <c r="C1027" s="201" t="s">
        <v>780</v>
      </c>
      <c r="D1027" s="202"/>
      <c r="E1027" s="203">
        <v>2.25</v>
      </c>
      <c r="F1027" s="204"/>
      <c r="G1027" s="205"/>
      <c r="M1027" s="199" t="s">
        <v>780</v>
      </c>
      <c r="O1027" s="191"/>
    </row>
    <row r="1028" spans="1:104" ht="22.5" x14ac:dyDescent="0.2">
      <c r="A1028" s="192">
        <v>220</v>
      </c>
      <c r="B1028" s="193" t="s">
        <v>1001</v>
      </c>
      <c r="C1028" s="194" t="s">
        <v>1002</v>
      </c>
      <c r="D1028" s="195" t="s">
        <v>145</v>
      </c>
      <c r="E1028" s="196">
        <v>61.338000000000001</v>
      </c>
      <c r="F1028" s="196">
        <v>0</v>
      </c>
      <c r="G1028" s="197">
        <f>E1028*F1028</f>
        <v>0</v>
      </c>
      <c r="O1028" s="191">
        <v>2</v>
      </c>
      <c r="AA1028" s="163">
        <v>1</v>
      </c>
      <c r="AB1028" s="163">
        <v>7</v>
      </c>
      <c r="AC1028" s="163">
        <v>7</v>
      </c>
      <c r="AZ1028" s="163">
        <v>2</v>
      </c>
      <c r="BA1028" s="163">
        <f>IF(AZ1028=1,G1028,0)</f>
        <v>0</v>
      </c>
      <c r="BB1028" s="163">
        <f>IF(AZ1028=2,G1028,0)</f>
        <v>0</v>
      </c>
      <c r="BC1028" s="163">
        <f>IF(AZ1028=3,G1028,0)</f>
        <v>0</v>
      </c>
      <c r="BD1028" s="163">
        <f>IF(AZ1028=4,G1028,0)</f>
        <v>0</v>
      </c>
      <c r="BE1028" s="163">
        <f>IF(AZ1028=5,G1028,0)</f>
        <v>0</v>
      </c>
      <c r="CA1028" s="191">
        <v>1</v>
      </c>
      <c r="CB1028" s="191">
        <v>7</v>
      </c>
      <c r="CZ1028" s="163">
        <v>5.2399999999999999E-3</v>
      </c>
    </row>
    <row r="1029" spans="1:104" x14ac:dyDescent="0.2">
      <c r="A1029" s="198"/>
      <c r="B1029" s="200"/>
      <c r="C1029" s="201" t="s">
        <v>1003</v>
      </c>
      <c r="D1029" s="202"/>
      <c r="E1029" s="203">
        <v>0</v>
      </c>
      <c r="F1029" s="204"/>
      <c r="G1029" s="205"/>
      <c r="M1029" s="199" t="s">
        <v>1003</v>
      </c>
      <c r="O1029" s="191"/>
    </row>
    <row r="1030" spans="1:104" x14ac:dyDescent="0.2">
      <c r="A1030" s="198"/>
      <c r="B1030" s="200"/>
      <c r="C1030" s="201" t="s">
        <v>206</v>
      </c>
      <c r="D1030" s="202"/>
      <c r="E1030" s="203">
        <v>0</v>
      </c>
      <c r="F1030" s="204"/>
      <c r="G1030" s="205"/>
      <c r="M1030" s="199">
        <v>0</v>
      </c>
      <c r="O1030" s="191"/>
    </row>
    <row r="1031" spans="1:104" x14ac:dyDescent="0.2">
      <c r="A1031" s="198"/>
      <c r="B1031" s="200"/>
      <c r="C1031" s="201" t="s">
        <v>212</v>
      </c>
      <c r="D1031" s="202"/>
      <c r="E1031" s="203">
        <v>0</v>
      </c>
      <c r="F1031" s="204"/>
      <c r="G1031" s="205"/>
      <c r="M1031" s="199" t="s">
        <v>212</v>
      </c>
      <c r="O1031" s="191"/>
    </row>
    <row r="1032" spans="1:104" x14ac:dyDescent="0.2">
      <c r="A1032" s="198"/>
      <c r="B1032" s="200"/>
      <c r="C1032" s="201" t="s">
        <v>983</v>
      </c>
      <c r="D1032" s="202"/>
      <c r="E1032" s="203">
        <v>14.452999999999999</v>
      </c>
      <c r="F1032" s="204"/>
      <c r="G1032" s="205"/>
      <c r="M1032" s="199" t="s">
        <v>983</v>
      </c>
      <c r="O1032" s="191"/>
    </row>
    <row r="1033" spans="1:104" x14ac:dyDescent="0.2">
      <c r="A1033" s="198"/>
      <c r="B1033" s="200"/>
      <c r="C1033" s="201" t="s">
        <v>984</v>
      </c>
      <c r="D1033" s="202"/>
      <c r="E1033" s="203">
        <v>14.452999999999999</v>
      </c>
      <c r="F1033" s="204"/>
      <c r="G1033" s="205"/>
      <c r="M1033" s="199" t="s">
        <v>984</v>
      </c>
      <c r="O1033" s="191"/>
    </row>
    <row r="1034" spans="1:104" x14ac:dyDescent="0.2">
      <c r="A1034" s="198"/>
      <c r="B1034" s="200"/>
      <c r="C1034" s="201" t="s">
        <v>985</v>
      </c>
      <c r="D1034" s="202"/>
      <c r="E1034" s="203">
        <v>16.178999999999998</v>
      </c>
      <c r="F1034" s="204"/>
      <c r="G1034" s="205"/>
      <c r="M1034" s="199" t="s">
        <v>985</v>
      </c>
      <c r="O1034" s="191"/>
    </row>
    <row r="1035" spans="1:104" x14ac:dyDescent="0.2">
      <c r="A1035" s="198"/>
      <c r="B1035" s="200"/>
      <c r="C1035" s="201" t="s">
        <v>986</v>
      </c>
      <c r="D1035" s="202"/>
      <c r="E1035" s="203">
        <v>14.452999999999999</v>
      </c>
      <c r="F1035" s="204"/>
      <c r="G1035" s="205"/>
      <c r="M1035" s="199" t="s">
        <v>986</v>
      </c>
      <c r="O1035" s="191"/>
    </row>
    <row r="1036" spans="1:104" x14ac:dyDescent="0.2">
      <c r="A1036" s="198"/>
      <c r="B1036" s="200"/>
      <c r="C1036" s="201" t="s">
        <v>987</v>
      </c>
      <c r="D1036" s="202"/>
      <c r="E1036" s="203">
        <v>1.8</v>
      </c>
      <c r="F1036" s="204"/>
      <c r="G1036" s="205"/>
      <c r="M1036" s="199" t="s">
        <v>987</v>
      </c>
      <c r="O1036" s="191"/>
    </row>
    <row r="1037" spans="1:104" ht="22.5" x14ac:dyDescent="0.2">
      <c r="A1037" s="192">
        <v>221</v>
      </c>
      <c r="B1037" s="193" t="s">
        <v>1004</v>
      </c>
      <c r="C1037" s="194" t="s">
        <v>1005</v>
      </c>
      <c r="D1037" s="195" t="s">
        <v>185</v>
      </c>
      <c r="E1037" s="196">
        <v>16.98</v>
      </c>
      <c r="F1037" s="196">
        <v>0</v>
      </c>
      <c r="G1037" s="197">
        <f>E1037*F1037</f>
        <v>0</v>
      </c>
      <c r="O1037" s="191">
        <v>2</v>
      </c>
      <c r="AA1037" s="163">
        <v>1</v>
      </c>
      <c r="AB1037" s="163">
        <v>7</v>
      </c>
      <c r="AC1037" s="163">
        <v>7</v>
      </c>
      <c r="AZ1037" s="163">
        <v>2</v>
      </c>
      <c r="BA1037" s="163">
        <f>IF(AZ1037=1,G1037,0)</f>
        <v>0</v>
      </c>
      <c r="BB1037" s="163">
        <f>IF(AZ1037=2,G1037,0)</f>
        <v>0</v>
      </c>
      <c r="BC1037" s="163">
        <f>IF(AZ1037=3,G1037,0)</f>
        <v>0</v>
      </c>
      <c r="BD1037" s="163">
        <f>IF(AZ1037=4,G1037,0)</f>
        <v>0</v>
      </c>
      <c r="BE1037" s="163">
        <f>IF(AZ1037=5,G1037,0)</f>
        <v>0</v>
      </c>
      <c r="CA1037" s="191">
        <v>1</v>
      </c>
      <c r="CB1037" s="191">
        <v>7</v>
      </c>
      <c r="CZ1037" s="163">
        <v>1.7000000000000001E-4</v>
      </c>
    </row>
    <row r="1038" spans="1:104" x14ac:dyDescent="0.2">
      <c r="A1038" s="198"/>
      <c r="B1038" s="200"/>
      <c r="C1038" s="201" t="s">
        <v>1006</v>
      </c>
      <c r="D1038" s="202"/>
      <c r="E1038" s="203">
        <v>0</v>
      </c>
      <c r="F1038" s="204"/>
      <c r="G1038" s="205"/>
      <c r="M1038" s="199" t="s">
        <v>1006</v>
      </c>
      <c r="O1038" s="191"/>
    </row>
    <row r="1039" spans="1:104" x14ac:dyDescent="0.2">
      <c r="A1039" s="198"/>
      <c r="B1039" s="200"/>
      <c r="C1039" s="201" t="s">
        <v>212</v>
      </c>
      <c r="D1039" s="202"/>
      <c r="E1039" s="203">
        <v>0</v>
      </c>
      <c r="F1039" s="204"/>
      <c r="G1039" s="205"/>
      <c r="M1039" s="199" t="s">
        <v>212</v>
      </c>
      <c r="O1039" s="191"/>
    </row>
    <row r="1040" spans="1:104" x14ac:dyDescent="0.2">
      <c r="A1040" s="198"/>
      <c r="B1040" s="200"/>
      <c r="C1040" s="201" t="s">
        <v>1007</v>
      </c>
      <c r="D1040" s="202"/>
      <c r="E1040" s="203">
        <v>3.17</v>
      </c>
      <c r="F1040" s="204"/>
      <c r="G1040" s="205"/>
      <c r="M1040" s="199" t="s">
        <v>1007</v>
      </c>
      <c r="O1040" s="191"/>
    </row>
    <row r="1041" spans="1:104" x14ac:dyDescent="0.2">
      <c r="A1041" s="198"/>
      <c r="B1041" s="200"/>
      <c r="C1041" s="201" t="s">
        <v>1008</v>
      </c>
      <c r="D1041" s="202"/>
      <c r="E1041" s="203">
        <v>3.17</v>
      </c>
      <c r="F1041" s="204"/>
      <c r="G1041" s="205"/>
      <c r="M1041" s="199" t="s">
        <v>1008</v>
      </c>
      <c r="O1041" s="191"/>
    </row>
    <row r="1042" spans="1:104" x14ac:dyDescent="0.2">
      <c r="A1042" s="198"/>
      <c r="B1042" s="200"/>
      <c r="C1042" s="201" t="s">
        <v>1009</v>
      </c>
      <c r="D1042" s="202"/>
      <c r="E1042" s="203">
        <v>3.57</v>
      </c>
      <c r="F1042" s="204"/>
      <c r="G1042" s="205"/>
      <c r="M1042" s="199" t="s">
        <v>1009</v>
      </c>
      <c r="O1042" s="191"/>
    </row>
    <row r="1043" spans="1:104" x14ac:dyDescent="0.2">
      <c r="A1043" s="198"/>
      <c r="B1043" s="200"/>
      <c r="C1043" s="201" t="s">
        <v>1010</v>
      </c>
      <c r="D1043" s="202"/>
      <c r="E1043" s="203">
        <v>3.17</v>
      </c>
      <c r="F1043" s="204"/>
      <c r="G1043" s="205"/>
      <c r="M1043" s="199" t="s">
        <v>1010</v>
      </c>
      <c r="O1043" s="191"/>
    </row>
    <row r="1044" spans="1:104" x14ac:dyDescent="0.2">
      <c r="A1044" s="198"/>
      <c r="B1044" s="200"/>
      <c r="C1044" s="201" t="s">
        <v>1011</v>
      </c>
      <c r="D1044" s="202"/>
      <c r="E1044" s="203">
        <v>3.9</v>
      </c>
      <c r="F1044" s="204"/>
      <c r="G1044" s="205"/>
      <c r="M1044" s="199" t="s">
        <v>1011</v>
      </c>
      <c r="O1044" s="191"/>
    </row>
    <row r="1045" spans="1:104" x14ac:dyDescent="0.2">
      <c r="A1045" s="192">
        <v>222</v>
      </c>
      <c r="B1045" s="193" t="s">
        <v>1012</v>
      </c>
      <c r="C1045" s="194" t="s">
        <v>1013</v>
      </c>
      <c r="D1045" s="195" t="s">
        <v>274</v>
      </c>
      <c r="E1045" s="196">
        <v>180</v>
      </c>
      <c r="F1045" s="196">
        <v>0</v>
      </c>
      <c r="G1045" s="197">
        <f>E1045*F1045</f>
        <v>0</v>
      </c>
      <c r="O1045" s="191">
        <v>2</v>
      </c>
      <c r="AA1045" s="163">
        <v>3</v>
      </c>
      <c r="AB1045" s="163">
        <v>7</v>
      </c>
      <c r="AC1045" s="163">
        <v>585821374</v>
      </c>
      <c r="AZ1045" s="163">
        <v>2</v>
      </c>
      <c r="BA1045" s="163">
        <f>IF(AZ1045=1,G1045,0)</f>
        <v>0</v>
      </c>
      <c r="BB1045" s="163">
        <f>IF(AZ1045=2,G1045,0)</f>
        <v>0</v>
      </c>
      <c r="BC1045" s="163">
        <f>IF(AZ1045=3,G1045,0)</f>
        <v>0</v>
      </c>
      <c r="BD1045" s="163">
        <f>IF(AZ1045=4,G1045,0)</f>
        <v>0</v>
      </c>
      <c r="BE1045" s="163">
        <f>IF(AZ1045=5,G1045,0)</f>
        <v>0</v>
      </c>
      <c r="CA1045" s="191">
        <v>3</v>
      </c>
      <c r="CB1045" s="191">
        <v>7</v>
      </c>
      <c r="CZ1045" s="163">
        <v>1E-3</v>
      </c>
    </row>
    <row r="1046" spans="1:104" x14ac:dyDescent="0.2">
      <c r="A1046" s="198"/>
      <c r="B1046" s="200"/>
      <c r="C1046" s="201" t="s">
        <v>1014</v>
      </c>
      <c r="D1046" s="202"/>
      <c r="E1046" s="203">
        <v>0</v>
      </c>
      <c r="F1046" s="204"/>
      <c r="G1046" s="205"/>
      <c r="M1046" s="199" t="s">
        <v>1014</v>
      </c>
      <c r="O1046" s="191"/>
    </row>
    <row r="1047" spans="1:104" x14ac:dyDescent="0.2">
      <c r="A1047" s="198"/>
      <c r="B1047" s="200"/>
      <c r="C1047" s="201" t="s">
        <v>999</v>
      </c>
      <c r="D1047" s="202"/>
      <c r="E1047" s="203">
        <v>0</v>
      </c>
      <c r="F1047" s="204"/>
      <c r="G1047" s="205"/>
      <c r="M1047" s="199" t="s">
        <v>999</v>
      </c>
      <c r="O1047" s="191"/>
    </row>
    <row r="1048" spans="1:104" x14ac:dyDescent="0.2">
      <c r="A1048" s="198"/>
      <c r="B1048" s="200"/>
      <c r="C1048" s="201" t="s">
        <v>1015</v>
      </c>
      <c r="D1048" s="202"/>
      <c r="E1048" s="203">
        <v>169.05</v>
      </c>
      <c r="F1048" s="204"/>
      <c r="G1048" s="205"/>
      <c r="M1048" s="199" t="s">
        <v>1015</v>
      </c>
      <c r="O1048" s="191"/>
    </row>
    <row r="1049" spans="1:104" x14ac:dyDescent="0.2">
      <c r="A1049" s="198"/>
      <c r="B1049" s="200"/>
      <c r="C1049" s="201" t="s">
        <v>1016</v>
      </c>
      <c r="D1049" s="202"/>
      <c r="E1049" s="203">
        <v>10.95</v>
      </c>
      <c r="F1049" s="204"/>
      <c r="G1049" s="205"/>
      <c r="M1049" s="199" t="s">
        <v>1016</v>
      </c>
      <c r="O1049" s="191"/>
    </row>
    <row r="1050" spans="1:104" x14ac:dyDescent="0.2">
      <c r="A1050" s="192">
        <v>223</v>
      </c>
      <c r="B1050" s="193" t="s">
        <v>1017</v>
      </c>
      <c r="C1050" s="194" t="s">
        <v>1018</v>
      </c>
      <c r="D1050" s="195" t="s">
        <v>145</v>
      </c>
      <c r="E1050" s="196">
        <v>70.538700000000006</v>
      </c>
      <c r="F1050" s="196">
        <v>0</v>
      </c>
      <c r="G1050" s="197">
        <f>E1050*F1050</f>
        <v>0</v>
      </c>
      <c r="O1050" s="191">
        <v>2</v>
      </c>
      <c r="AA1050" s="163">
        <v>3</v>
      </c>
      <c r="AB1050" s="163">
        <v>7</v>
      </c>
      <c r="AC1050" s="163">
        <v>597813708</v>
      </c>
      <c r="AZ1050" s="163">
        <v>2</v>
      </c>
      <c r="BA1050" s="163">
        <f>IF(AZ1050=1,G1050,0)</f>
        <v>0</v>
      </c>
      <c r="BB1050" s="163">
        <f>IF(AZ1050=2,G1050,0)</f>
        <v>0</v>
      </c>
      <c r="BC1050" s="163">
        <f>IF(AZ1050=3,G1050,0)</f>
        <v>0</v>
      </c>
      <c r="BD1050" s="163">
        <f>IF(AZ1050=4,G1050,0)</f>
        <v>0</v>
      </c>
      <c r="BE1050" s="163">
        <f>IF(AZ1050=5,G1050,0)</f>
        <v>0</v>
      </c>
      <c r="CA1050" s="191">
        <v>3</v>
      </c>
      <c r="CB1050" s="191">
        <v>7</v>
      </c>
      <c r="CZ1050" s="163">
        <v>1.3599999999999999E-2</v>
      </c>
    </row>
    <row r="1051" spans="1:104" x14ac:dyDescent="0.2">
      <c r="A1051" s="198"/>
      <c r="B1051" s="200"/>
      <c r="C1051" s="201" t="s">
        <v>939</v>
      </c>
      <c r="D1051" s="202"/>
      <c r="E1051" s="203">
        <v>0</v>
      </c>
      <c r="F1051" s="204"/>
      <c r="G1051" s="205"/>
      <c r="M1051" s="199" t="s">
        <v>939</v>
      </c>
      <c r="O1051" s="191"/>
    </row>
    <row r="1052" spans="1:104" x14ac:dyDescent="0.2">
      <c r="A1052" s="198"/>
      <c r="B1052" s="200"/>
      <c r="C1052" s="201" t="s">
        <v>1019</v>
      </c>
      <c r="D1052" s="202"/>
      <c r="E1052" s="203">
        <v>0</v>
      </c>
      <c r="F1052" s="204"/>
      <c r="G1052" s="205"/>
      <c r="M1052" s="199" t="s">
        <v>1019</v>
      </c>
      <c r="O1052" s="191"/>
    </row>
    <row r="1053" spans="1:104" x14ac:dyDescent="0.2">
      <c r="A1053" s="198"/>
      <c r="B1053" s="200"/>
      <c r="C1053" s="201" t="s">
        <v>212</v>
      </c>
      <c r="D1053" s="202"/>
      <c r="E1053" s="203">
        <v>0</v>
      </c>
      <c r="F1053" s="204"/>
      <c r="G1053" s="205"/>
      <c r="M1053" s="199" t="s">
        <v>212</v>
      </c>
      <c r="O1053" s="191"/>
    </row>
    <row r="1054" spans="1:104" x14ac:dyDescent="0.2">
      <c r="A1054" s="198"/>
      <c r="B1054" s="200"/>
      <c r="C1054" s="201" t="s">
        <v>983</v>
      </c>
      <c r="D1054" s="202"/>
      <c r="E1054" s="203">
        <v>14.452999999999999</v>
      </c>
      <c r="F1054" s="204"/>
      <c r="G1054" s="205"/>
      <c r="M1054" s="199" t="s">
        <v>983</v>
      </c>
      <c r="O1054" s="191"/>
    </row>
    <row r="1055" spans="1:104" x14ac:dyDescent="0.2">
      <c r="A1055" s="198"/>
      <c r="B1055" s="200"/>
      <c r="C1055" s="201" t="s">
        <v>984</v>
      </c>
      <c r="D1055" s="202"/>
      <c r="E1055" s="203">
        <v>14.452999999999999</v>
      </c>
      <c r="F1055" s="204"/>
      <c r="G1055" s="205"/>
      <c r="M1055" s="199" t="s">
        <v>984</v>
      </c>
      <c r="O1055" s="191"/>
    </row>
    <row r="1056" spans="1:104" x14ac:dyDescent="0.2">
      <c r="A1056" s="198"/>
      <c r="B1056" s="200"/>
      <c r="C1056" s="201" t="s">
        <v>985</v>
      </c>
      <c r="D1056" s="202"/>
      <c r="E1056" s="203">
        <v>16.178999999999998</v>
      </c>
      <c r="F1056" s="204"/>
      <c r="G1056" s="205"/>
      <c r="M1056" s="199" t="s">
        <v>985</v>
      </c>
      <c r="O1056" s="191"/>
    </row>
    <row r="1057" spans="1:104" x14ac:dyDescent="0.2">
      <c r="A1057" s="198"/>
      <c r="B1057" s="200"/>
      <c r="C1057" s="201" t="s">
        <v>986</v>
      </c>
      <c r="D1057" s="202"/>
      <c r="E1057" s="203">
        <v>14.452999999999999</v>
      </c>
      <c r="F1057" s="204"/>
      <c r="G1057" s="205"/>
      <c r="M1057" s="199" t="s">
        <v>986</v>
      </c>
      <c r="O1057" s="191"/>
    </row>
    <row r="1058" spans="1:104" x14ac:dyDescent="0.2">
      <c r="A1058" s="198"/>
      <c r="B1058" s="200"/>
      <c r="C1058" s="201" t="s">
        <v>987</v>
      </c>
      <c r="D1058" s="202"/>
      <c r="E1058" s="203">
        <v>1.8</v>
      </c>
      <c r="F1058" s="204"/>
      <c r="G1058" s="205"/>
      <c r="M1058" s="199" t="s">
        <v>987</v>
      </c>
      <c r="O1058" s="191"/>
    </row>
    <row r="1059" spans="1:104" x14ac:dyDescent="0.2">
      <c r="A1059" s="198"/>
      <c r="B1059" s="200"/>
      <c r="C1059" s="201" t="s">
        <v>1020</v>
      </c>
      <c r="D1059" s="202"/>
      <c r="E1059" s="203">
        <v>9.2006999999999994</v>
      </c>
      <c r="F1059" s="204"/>
      <c r="G1059" s="205"/>
      <c r="M1059" s="199" t="s">
        <v>1020</v>
      </c>
      <c r="O1059" s="191"/>
    </row>
    <row r="1060" spans="1:104" x14ac:dyDescent="0.2">
      <c r="A1060" s="192">
        <v>224</v>
      </c>
      <c r="B1060" s="193" t="s">
        <v>1021</v>
      </c>
      <c r="C1060" s="194" t="s">
        <v>1022</v>
      </c>
      <c r="D1060" s="195" t="s">
        <v>145</v>
      </c>
      <c r="E1060" s="196">
        <v>19.4407</v>
      </c>
      <c r="F1060" s="196">
        <v>0</v>
      </c>
      <c r="G1060" s="197">
        <f>E1060*F1060</f>
        <v>0</v>
      </c>
      <c r="O1060" s="191">
        <v>2</v>
      </c>
      <c r="AA1060" s="163">
        <v>3</v>
      </c>
      <c r="AB1060" s="163">
        <v>7</v>
      </c>
      <c r="AC1060" s="163">
        <v>597813724</v>
      </c>
      <c r="AZ1060" s="163">
        <v>2</v>
      </c>
      <c r="BA1060" s="163">
        <f>IF(AZ1060=1,G1060,0)</f>
        <v>0</v>
      </c>
      <c r="BB1060" s="163">
        <f>IF(AZ1060=2,G1060,0)</f>
        <v>0</v>
      </c>
      <c r="BC1060" s="163">
        <f>IF(AZ1060=3,G1060,0)</f>
        <v>0</v>
      </c>
      <c r="BD1060" s="163">
        <f>IF(AZ1060=4,G1060,0)</f>
        <v>0</v>
      </c>
      <c r="BE1060" s="163">
        <f>IF(AZ1060=5,G1060,0)</f>
        <v>0</v>
      </c>
      <c r="CA1060" s="191">
        <v>3</v>
      </c>
      <c r="CB1060" s="191">
        <v>7</v>
      </c>
      <c r="CZ1060" s="163">
        <v>1.3599999999999999E-2</v>
      </c>
    </row>
    <row r="1061" spans="1:104" x14ac:dyDescent="0.2">
      <c r="A1061" s="198"/>
      <c r="B1061" s="200"/>
      <c r="C1061" s="201" t="s">
        <v>1014</v>
      </c>
      <c r="D1061" s="202"/>
      <c r="E1061" s="203">
        <v>0</v>
      </c>
      <c r="F1061" s="204"/>
      <c r="G1061" s="205"/>
      <c r="M1061" s="199" t="s">
        <v>1014</v>
      </c>
      <c r="O1061" s="191"/>
    </row>
    <row r="1062" spans="1:104" x14ac:dyDescent="0.2">
      <c r="A1062" s="198"/>
      <c r="B1062" s="200"/>
      <c r="C1062" s="201" t="s">
        <v>999</v>
      </c>
      <c r="D1062" s="202"/>
      <c r="E1062" s="203">
        <v>0</v>
      </c>
      <c r="F1062" s="204"/>
      <c r="G1062" s="205"/>
      <c r="M1062" s="199" t="s">
        <v>999</v>
      </c>
      <c r="O1062" s="191"/>
    </row>
    <row r="1063" spans="1:104" x14ac:dyDescent="0.2">
      <c r="A1063" s="198"/>
      <c r="B1063" s="200"/>
      <c r="C1063" s="201" t="s">
        <v>1023</v>
      </c>
      <c r="D1063" s="202"/>
      <c r="E1063" s="203">
        <v>16.905000000000001</v>
      </c>
      <c r="F1063" s="204"/>
      <c r="G1063" s="205"/>
      <c r="M1063" s="199" t="s">
        <v>1023</v>
      </c>
      <c r="O1063" s="191"/>
    </row>
    <row r="1064" spans="1:104" x14ac:dyDescent="0.2">
      <c r="A1064" s="198"/>
      <c r="B1064" s="200"/>
      <c r="C1064" s="201" t="s">
        <v>1024</v>
      </c>
      <c r="D1064" s="202"/>
      <c r="E1064" s="203">
        <v>2.5358000000000001</v>
      </c>
      <c r="F1064" s="204"/>
      <c r="G1064" s="205"/>
      <c r="M1064" s="199" t="s">
        <v>1024</v>
      </c>
      <c r="O1064" s="191"/>
    </row>
    <row r="1065" spans="1:104" x14ac:dyDescent="0.2">
      <c r="A1065" s="192">
        <v>225</v>
      </c>
      <c r="B1065" s="193" t="s">
        <v>1025</v>
      </c>
      <c r="C1065" s="194" t="s">
        <v>1026</v>
      </c>
      <c r="D1065" s="195" t="s">
        <v>134</v>
      </c>
      <c r="E1065" s="196">
        <v>1.7280175600000001</v>
      </c>
      <c r="F1065" s="196">
        <v>0</v>
      </c>
      <c r="G1065" s="197">
        <f>E1065*F1065</f>
        <v>0</v>
      </c>
      <c r="O1065" s="191">
        <v>2</v>
      </c>
      <c r="AA1065" s="163">
        <v>7</v>
      </c>
      <c r="AB1065" s="163">
        <v>1001</v>
      </c>
      <c r="AC1065" s="163">
        <v>5</v>
      </c>
      <c r="AZ1065" s="163">
        <v>2</v>
      </c>
      <c r="BA1065" s="163">
        <f>IF(AZ1065=1,G1065,0)</f>
        <v>0</v>
      </c>
      <c r="BB1065" s="163">
        <f>IF(AZ1065=2,G1065,0)</f>
        <v>0</v>
      </c>
      <c r="BC1065" s="163">
        <f>IF(AZ1065=3,G1065,0)</f>
        <v>0</v>
      </c>
      <c r="BD1065" s="163">
        <f>IF(AZ1065=4,G1065,0)</f>
        <v>0</v>
      </c>
      <c r="BE1065" s="163">
        <f>IF(AZ1065=5,G1065,0)</f>
        <v>0</v>
      </c>
      <c r="CA1065" s="191">
        <v>7</v>
      </c>
      <c r="CB1065" s="191">
        <v>1001</v>
      </c>
      <c r="CZ1065" s="163">
        <v>0</v>
      </c>
    </row>
    <row r="1066" spans="1:104" x14ac:dyDescent="0.2">
      <c r="A1066" s="206"/>
      <c r="B1066" s="207" t="s">
        <v>76</v>
      </c>
      <c r="C1066" s="208" t="str">
        <f>CONCATENATE(B982," ",C982)</f>
        <v>781 Obklady keramické</v>
      </c>
      <c r="D1066" s="209"/>
      <c r="E1066" s="210"/>
      <c r="F1066" s="211"/>
      <c r="G1066" s="212">
        <f>SUM(G982:G1065)</f>
        <v>0</v>
      </c>
      <c r="O1066" s="191">
        <v>4</v>
      </c>
      <c r="BA1066" s="213">
        <f>SUM(BA982:BA1065)</f>
        <v>0</v>
      </c>
      <c r="BB1066" s="213">
        <f>SUM(BB982:BB1065)</f>
        <v>0</v>
      </c>
      <c r="BC1066" s="213">
        <f>SUM(BC982:BC1065)</f>
        <v>0</v>
      </c>
      <c r="BD1066" s="213">
        <f>SUM(BD982:BD1065)</f>
        <v>0</v>
      </c>
      <c r="BE1066" s="213">
        <f>SUM(BE982:BE1065)</f>
        <v>0</v>
      </c>
    </row>
    <row r="1067" spans="1:104" x14ac:dyDescent="0.2">
      <c r="A1067" s="184" t="s">
        <v>72</v>
      </c>
      <c r="B1067" s="185" t="s">
        <v>1027</v>
      </c>
      <c r="C1067" s="186" t="s">
        <v>1028</v>
      </c>
      <c r="D1067" s="187"/>
      <c r="E1067" s="188"/>
      <c r="F1067" s="188"/>
      <c r="G1067" s="189"/>
      <c r="H1067" s="190"/>
      <c r="I1067" s="190"/>
      <c r="O1067" s="191">
        <v>1</v>
      </c>
    </row>
    <row r="1068" spans="1:104" x14ac:dyDescent="0.2">
      <c r="A1068" s="192">
        <v>226</v>
      </c>
      <c r="B1068" s="193" t="s">
        <v>1029</v>
      </c>
      <c r="C1068" s="194" t="s">
        <v>1030</v>
      </c>
      <c r="D1068" s="195" t="s">
        <v>145</v>
      </c>
      <c r="E1068" s="196">
        <v>77.644999999999996</v>
      </c>
      <c r="F1068" s="196">
        <v>0</v>
      </c>
      <c r="G1068" s="197">
        <f>E1068*F1068</f>
        <v>0</v>
      </c>
      <c r="O1068" s="191">
        <v>2</v>
      </c>
      <c r="AA1068" s="163">
        <v>1</v>
      </c>
      <c r="AB1068" s="163">
        <v>7</v>
      </c>
      <c r="AC1068" s="163">
        <v>7</v>
      </c>
      <c r="AZ1068" s="163">
        <v>2</v>
      </c>
      <c r="BA1068" s="163">
        <f>IF(AZ1068=1,G1068,0)</f>
        <v>0</v>
      </c>
      <c r="BB1068" s="163">
        <f>IF(AZ1068=2,G1068,0)</f>
        <v>0</v>
      </c>
      <c r="BC1068" s="163">
        <f>IF(AZ1068=3,G1068,0)</f>
        <v>0</v>
      </c>
      <c r="BD1068" s="163">
        <f>IF(AZ1068=4,G1068,0)</f>
        <v>0</v>
      </c>
      <c r="BE1068" s="163">
        <f>IF(AZ1068=5,G1068,0)</f>
        <v>0</v>
      </c>
      <c r="CA1068" s="191">
        <v>1</v>
      </c>
      <c r="CB1068" s="191">
        <v>7</v>
      </c>
      <c r="CZ1068" s="163">
        <v>6.9999999999999994E-5</v>
      </c>
    </row>
    <row r="1069" spans="1:104" x14ac:dyDescent="0.2">
      <c r="A1069" s="198"/>
      <c r="B1069" s="200"/>
      <c r="C1069" s="201" t="s">
        <v>1031</v>
      </c>
      <c r="D1069" s="202"/>
      <c r="E1069" s="203">
        <v>0</v>
      </c>
      <c r="F1069" s="204"/>
      <c r="G1069" s="205"/>
      <c r="M1069" s="199" t="s">
        <v>1031</v>
      </c>
      <c r="O1069" s="191"/>
    </row>
    <row r="1070" spans="1:104" x14ac:dyDescent="0.2">
      <c r="A1070" s="198"/>
      <c r="B1070" s="200"/>
      <c r="C1070" s="201" t="s">
        <v>212</v>
      </c>
      <c r="D1070" s="202"/>
      <c r="E1070" s="203">
        <v>0</v>
      </c>
      <c r="F1070" s="204"/>
      <c r="G1070" s="205"/>
      <c r="M1070" s="199" t="s">
        <v>212</v>
      </c>
      <c r="O1070" s="191"/>
    </row>
    <row r="1071" spans="1:104" x14ac:dyDescent="0.2">
      <c r="A1071" s="198"/>
      <c r="B1071" s="200"/>
      <c r="C1071" s="201" t="s">
        <v>1032</v>
      </c>
      <c r="D1071" s="202"/>
      <c r="E1071" s="203">
        <v>0</v>
      </c>
      <c r="F1071" s="204"/>
      <c r="G1071" s="205"/>
      <c r="M1071" s="199" t="s">
        <v>1032</v>
      </c>
      <c r="O1071" s="191"/>
    </row>
    <row r="1072" spans="1:104" x14ac:dyDescent="0.2">
      <c r="A1072" s="198"/>
      <c r="B1072" s="200"/>
      <c r="C1072" s="201" t="s">
        <v>217</v>
      </c>
      <c r="D1072" s="202"/>
      <c r="E1072" s="203">
        <v>0</v>
      </c>
      <c r="F1072" s="204"/>
      <c r="G1072" s="205"/>
      <c r="M1072" s="199" t="s">
        <v>217</v>
      </c>
      <c r="O1072" s="191"/>
    </row>
    <row r="1073" spans="1:104" x14ac:dyDescent="0.2">
      <c r="A1073" s="198"/>
      <c r="B1073" s="200"/>
      <c r="C1073" s="201" t="s">
        <v>314</v>
      </c>
      <c r="D1073" s="202"/>
      <c r="E1073" s="203">
        <v>33.39</v>
      </c>
      <c r="F1073" s="204"/>
      <c r="G1073" s="205"/>
      <c r="M1073" s="199" t="s">
        <v>314</v>
      </c>
      <c r="O1073" s="191"/>
    </row>
    <row r="1074" spans="1:104" x14ac:dyDescent="0.2">
      <c r="A1074" s="198"/>
      <c r="B1074" s="200"/>
      <c r="C1074" s="201" t="s">
        <v>315</v>
      </c>
      <c r="D1074" s="202"/>
      <c r="E1074" s="203">
        <v>44.255000000000003</v>
      </c>
      <c r="F1074" s="204"/>
      <c r="G1074" s="205"/>
      <c r="M1074" s="199" t="s">
        <v>315</v>
      </c>
      <c r="O1074" s="191"/>
    </row>
    <row r="1075" spans="1:104" x14ac:dyDescent="0.2">
      <c r="A1075" s="192">
        <v>227</v>
      </c>
      <c r="B1075" s="193" t="s">
        <v>1033</v>
      </c>
      <c r="C1075" s="194" t="s">
        <v>1034</v>
      </c>
      <c r="D1075" s="195" t="s">
        <v>145</v>
      </c>
      <c r="E1075" s="196">
        <v>77.644999999999996</v>
      </c>
      <c r="F1075" s="196">
        <v>0</v>
      </c>
      <c r="G1075" s="197">
        <f>E1075*F1075</f>
        <v>0</v>
      </c>
      <c r="O1075" s="191">
        <v>2</v>
      </c>
      <c r="AA1075" s="163">
        <v>1</v>
      </c>
      <c r="AB1075" s="163">
        <v>7</v>
      </c>
      <c r="AC1075" s="163">
        <v>7</v>
      </c>
      <c r="AZ1075" s="163">
        <v>2</v>
      </c>
      <c r="BA1075" s="163">
        <f>IF(AZ1075=1,G1075,0)</f>
        <v>0</v>
      </c>
      <c r="BB1075" s="163">
        <f>IF(AZ1075=2,G1075,0)</f>
        <v>0</v>
      </c>
      <c r="BC1075" s="163">
        <f>IF(AZ1075=3,G1075,0)</f>
        <v>0</v>
      </c>
      <c r="BD1075" s="163">
        <f>IF(AZ1075=4,G1075,0)</f>
        <v>0</v>
      </c>
      <c r="BE1075" s="163">
        <f>IF(AZ1075=5,G1075,0)</f>
        <v>0</v>
      </c>
      <c r="CA1075" s="191">
        <v>1</v>
      </c>
      <c r="CB1075" s="191">
        <v>7</v>
      </c>
      <c r="CZ1075" s="163">
        <v>1.4999999999999999E-4</v>
      </c>
    </row>
    <row r="1076" spans="1:104" x14ac:dyDescent="0.2">
      <c r="A1076" s="198"/>
      <c r="B1076" s="200"/>
      <c r="C1076" s="201" t="s">
        <v>1035</v>
      </c>
      <c r="D1076" s="202"/>
      <c r="E1076" s="203">
        <v>0</v>
      </c>
      <c r="F1076" s="204"/>
      <c r="G1076" s="205"/>
      <c r="M1076" s="199" t="s">
        <v>1035</v>
      </c>
      <c r="O1076" s="191"/>
    </row>
    <row r="1077" spans="1:104" x14ac:dyDescent="0.2">
      <c r="A1077" s="198"/>
      <c r="B1077" s="200"/>
      <c r="C1077" s="201" t="s">
        <v>212</v>
      </c>
      <c r="D1077" s="202"/>
      <c r="E1077" s="203">
        <v>0</v>
      </c>
      <c r="F1077" s="204"/>
      <c r="G1077" s="205"/>
      <c r="M1077" s="199" t="s">
        <v>212</v>
      </c>
      <c r="O1077" s="191"/>
    </row>
    <row r="1078" spans="1:104" x14ac:dyDescent="0.2">
      <c r="A1078" s="198"/>
      <c r="B1078" s="200"/>
      <c r="C1078" s="201" t="s">
        <v>1032</v>
      </c>
      <c r="D1078" s="202"/>
      <c r="E1078" s="203">
        <v>0</v>
      </c>
      <c r="F1078" s="204"/>
      <c r="G1078" s="205"/>
      <c r="M1078" s="199" t="s">
        <v>1032</v>
      </c>
      <c r="O1078" s="191"/>
    </row>
    <row r="1079" spans="1:104" x14ac:dyDescent="0.2">
      <c r="A1079" s="198"/>
      <c r="B1079" s="200"/>
      <c r="C1079" s="201" t="s">
        <v>217</v>
      </c>
      <c r="D1079" s="202"/>
      <c r="E1079" s="203">
        <v>0</v>
      </c>
      <c r="F1079" s="204"/>
      <c r="G1079" s="205"/>
      <c r="M1079" s="199" t="s">
        <v>217</v>
      </c>
      <c r="O1079" s="191"/>
    </row>
    <row r="1080" spans="1:104" x14ac:dyDescent="0.2">
      <c r="A1080" s="198"/>
      <c r="B1080" s="200"/>
      <c r="C1080" s="201" t="s">
        <v>314</v>
      </c>
      <c r="D1080" s="202"/>
      <c r="E1080" s="203">
        <v>33.39</v>
      </c>
      <c r="F1080" s="204"/>
      <c r="G1080" s="205"/>
      <c r="M1080" s="199" t="s">
        <v>314</v>
      </c>
      <c r="O1080" s="191"/>
    </row>
    <row r="1081" spans="1:104" x14ac:dyDescent="0.2">
      <c r="A1081" s="198"/>
      <c r="B1081" s="200"/>
      <c r="C1081" s="201" t="s">
        <v>315</v>
      </c>
      <c r="D1081" s="202"/>
      <c r="E1081" s="203">
        <v>44.255000000000003</v>
      </c>
      <c r="F1081" s="204"/>
      <c r="G1081" s="205"/>
      <c r="M1081" s="199" t="s">
        <v>315</v>
      </c>
      <c r="O1081" s="191"/>
    </row>
    <row r="1082" spans="1:104" x14ac:dyDescent="0.2">
      <c r="A1082" s="206"/>
      <c r="B1082" s="207" t="s">
        <v>76</v>
      </c>
      <c r="C1082" s="208" t="str">
        <f>CONCATENATE(B1067," ",C1067)</f>
        <v>784 Malby</v>
      </c>
      <c r="D1082" s="209"/>
      <c r="E1082" s="210"/>
      <c r="F1082" s="211"/>
      <c r="G1082" s="212">
        <f>SUM(G1067:G1081)</f>
        <v>0</v>
      </c>
      <c r="O1082" s="191">
        <v>4</v>
      </c>
      <c r="BA1082" s="213">
        <f>SUM(BA1067:BA1081)</f>
        <v>0</v>
      </c>
      <c r="BB1082" s="213">
        <f>SUM(BB1067:BB1081)</f>
        <v>0</v>
      </c>
      <c r="BC1082" s="213">
        <f>SUM(BC1067:BC1081)</f>
        <v>0</v>
      </c>
      <c r="BD1082" s="213">
        <f>SUM(BD1067:BD1081)</f>
        <v>0</v>
      </c>
      <c r="BE1082" s="213">
        <f>SUM(BE1067:BE1081)</f>
        <v>0</v>
      </c>
    </row>
    <row r="1083" spans="1:104" x14ac:dyDescent="0.2">
      <c r="A1083" s="184" t="s">
        <v>72</v>
      </c>
      <c r="B1083" s="185" t="s">
        <v>1036</v>
      </c>
      <c r="C1083" s="186" t="s">
        <v>1037</v>
      </c>
      <c r="D1083" s="187"/>
      <c r="E1083" s="188"/>
      <c r="F1083" s="188"/>
      <c r="G1083" s="189"/>
      <c r="H1083" s="190"/>
      <c r="I1083" s="190"/>
      <c r="O1083" s="191">
        <v>1</v>
      </c>
    </row>
    <row r="1084" spans="1:104" x14ac:dyDescent="0.2">
      <c r="A1084" s="192">
        <v>228</v>
      </c>
      <c r="B1084" s="193" t="s">
        <v>1038</v>
      </c>
      <c r="C1084" s="194" t="s">
        <v>1039</v>
      </c>
      <c r="D1084" s="195" t="s">
        <v>75</v>
      </c>
      <c r="E1084" s="196">
        <v>1</v>
      </c>
      <c r="F1084" s="196">
        <v>0</v>
      </c>
      <c r="G1084" s="197">
        <f>E1084*F1084</f>
        <v>0</v>
      </c>
      <c r="O1084" s="191">
        <v>2</v>
      </c>
      <c r="AA1084" s="163">
        <v>12</v>
      </c>
      <c r="AB1084" s="163">
        <v>0</v>
      </c>
      <c r="AC1084" s="163">
        <v>345</v>
      </c>
      <c r="AZ1084" s="163">
        <v>2</v>
      </c>
      <c r="BA1084" s="163">
        <f>IF(AZ1084=1,G1084,0)</f>
        <v>0</v>
      </c>
      <c r="BB1084" s="163">
        <f>IF(AZ1084=2,G1084,0)</f>
        <v>0</v>
      </c>
      <c r="BC1084" s="163">
        <f>IF(AZ1084=3,G1084,0)</f>
        <v>0</v>
      </c>
      <c r="BD1084" s="163">
        <f>IF(AZ1084=4,G1084,0)</f>
        <v>0</v>
      </c>
      <c r="BE1084" s="163">
        <f>IF(AZ1084=5,G1084,0)</f>
        <v>0</v>
      </c>
      <c r="CA1084" s="191">
        <v>12</v>
      </c>
      <c r="CB1084" s="191">
        <v>0</v>
      </c>
      <c r="CZ1084" s="163">
        <v>0</v>
      </c>
    </row>
    <row r="1085" spans="1:104" x14ac:dyDescent="0.2">
      <c r="A1085" s="192">
        <v>229</v>
      </c>
      <c r="B1085" s="193" t="s">
        <v>1040</v>
      </c>
      <c r="C1085" s="194" t="s">
        <v>1041</v>
      </c>
      <c r="D1085" s="195" t="s">
        <v>75</v>
      </c>
      <c r="E1085" s="196">
        <v>1</v>
      </c>
      <c r="F1085" s="196">
        <v>0</v>
      </c>
      <c r="G1085" s="197">
        <f>E1085*F1085</f>
        <v>0</v>
      </c>
      <c r="O1085" s="191">
        <v>2</v>
      </c>
      <c r="AA1085" s="163">
        <v>12</v>
      </c>
      <c r="AB1085" s="163">
        <v>0</v>
      </c>
      <c r="AC1085" s="163">
        <v>126</v>
      </c>
      <c r="AZ1085" s="163">
        <v>2</v>
      </c>
      <c r="BA1085" s="163">
        <f>IF(AZ1085=1,G1085,0)</f>
        <v>0</v>
      </c>
      <c r="BB1085" s="163">
        <f>IF(AZ1085=2,G1085,0)</f>
        <v>0</v>
      </c>
      <c r="BC1085" s="163">
        <f>IF(AZ1085=3,G1085,0)</f>
        <v>0</v>
      </c>
      <c r="BD1085" s="163">
        <f>IF(AZ1085=4,G1085,0)</f>
        <v>0</v>
      </c>
      <c r="BE1085" s="163">
        <f>IF(AZ1085=5,G1085,0)</f>
        <v>0</v>
      </c>
      <c r="CA1085" s="191">
        <v>12</v>
      </c>
      <c r="CB1085" s="191">
        <v>0</v>
      </c>
      <c r="CZ1085" s="163">
        <v>0</v>
      </c>
    </row>
    <row r="1086" spans="1:104" x14ac:dyDescent="0.2">
      <c r="A1086" s="206"/>
      <c r="B1086" s="207" t="s">
        <v>76</v>
      </c>
      <c r="C1086" s="208" t="str">
        <f>CONCATENATE(B1083," ",C1083)</f>
        <v>796 Vnitřní vybavení</v>
      </c>
      <c r="D1086" s="209"/>
      <c r="E1086" s="210"/>
      <c r="F1086" s="211"/>
      <c r="G1086" s="212">
        <f>SUM(G1083:G1085)</f>
        <v>0</v>
      </c>
      <c r="O1086" s="191">
        <v>4</v>
      </c>
      <c r="BA1086" s="213">
        <f>SUM(BA1083:BA1085)</f>
        <v>0</v>
      </c>
      <c r="BB1086" s="213">
        <f>SUM(BB1083:BB1085)</f>
        <v>0</v>
      </c>
      <c r="BC1086" s="213">
        <f>SUM(BC1083:BC1085)</f>
        <v>0</v>
      </c>
      <c r="BD1086" s="213">
        <f>SUM(BD1083:BD1085)</f>
        <v>0</v>
      </c>
      <c r="BE1086" s="213">
        <f>SUM(BE1083:BE1085)</f>
        <v>0</v>
      </c>
    </row>
    <row r="1087" spans="1:104" x14ac:dyDescent="0.2">
      <c r="A1087" s="184" t="s">
        <v>72</v>
      </c>
      <c r="B1087" s="185" t="s">
        <v>1042</v>
      </c>
      <c r="C1087" s="186" t="s">
        <v>1043</v>
      </c>
      <c r="D1087" s="187"/>
      <c r="E1087" s="188"/>
      <c r="F1087" s="188"/>
      <c r="G1087" s="189"/>
      <c r="H1087" s="190"/>
      <c r="I1087" s="190"/>
      <c r="O1087" s="191">
        <v>1</v>
      </c>
    </row>
    <row r="1088" spans="1:104" x14ac:dyDescent="0.2">
      <c r="A1088" s="192">
        <v>230</v>
      </c>
      <c r="B1088" s="193" t="s">
        <v>1044</v>
      </c>
      <c r="C1088" s="194" t="s">
        <v>1045</v>
      </c>
      <c r="D1088" s="195" t="s">
        <v>152</v>
      </c>
      <c r="E1088" s="196">
        <v>108</v>
      </c>
      <c r="F1088" s="196">
        <v>0</v>
      </c>
      <c r="G1088" s="197">
        <f>E1088*F1088</f>
        <v>0</v>
      </c>
      <c r="O1088" s="191">
        <v>2</v>
      </c>
      <c r="AA1088" s="163">
        <v>1</v>
      </c>
      <c r="AB1088" s="163">
        <v>9</v>
      </c>
      <c r="AC1088" s="163">
        <v>9</v>
      </c>
      <c r="AZ1088" s="163">
        <v>4</v>
      </c>
      <c r="BA1088" s="163">
        <f>IF(AZ1088=1,G1088,0)</f>
        <v>0</v>
      </c>
      <c r="BB1088" s="163">
        <f>IF(AZ1088=2,G1088,0)</f>
        <v>0</v>
      </c>
      <c r="BC1088" s="163">
        <f>IF(AZ1088=3,G1088,0)</f>
        <v>0</v>
      </c>
      <c r="BD1088" s="163">
        <f>IF(AZ1088=4,G1088,0)</f>
        <v>0</v>
      </c>
      <c r="BE1088" s="163">
        <f>IF(AZ1088=5,G1088,0)</f>
        <v>0</v>
      </c>
      <c r="CA1088" s="191">
        <v>1</v>
      </c>
      <c r="CB1088" s="191">
        <v>9</v>
      </c>
      <c r="CZ1088" s="163">
        <v>0</v>
      </c>
    </row>
    <row r="1089" spans="1:15" x14ac:dyDescent="0.2">
      <c r="A1089" s="198"/>
      <c r="B1089" s="200"/>
      <c r="C1089" s="201" t="s">
        <v>1046</v>
      </c>
      <c r="D1089" s="202"/>
      <c r="E1089" s="203">
        <v>0</v>
      </c>
      <c r="F1089" s="204"/>
      <c r="G1089" s="205"/>
      <c r="M1089" s="199" t="s">
        <v>1046</v>
      </c>
      <c r="O1089" s="191"/>
    </row>
    <row r="1090" spans="1:15" x14ac:dyDescent="0.2">
      <c r="A1090" s="198"/>
      <c r="B1090" s="200"/>
      <c r="C1090" s="201" t="s">
        <v>1047</v>
      </c>
      <c r="D1090" s="202"/>
      <c r="E1090" s="203">
        <v>0</v>
      </c>
      <c r="F1090" s="204"/>
      <c r="G1090" s="205"/>
      <c r="M1090" s="199" t="s">
        <v>1047</v>
      </c>
      <c r="O1090" s="191"/>
    </row>
    <row r="1091" spans="1:15" x14ac:dyDescent="0.2">
      <c r="A1091" s="198"/>
      <c r="B1091" s="200"/>
      <c r="C1091" s="201" t="s">
        <v>1048</v>
      </c>
      <c r="D1091" s="202"/>
      <c r="E1091" s="203">
        <v>0</v>
      </c>
      <c r="F1091" s="204"/>
      <c r="G1091" s="205"/>
      <c r="M1091" s="199" t="s">
        <v>1048</v>
      </c>
      <c r="O1091" s="191"/>
    </row>
    <row r="1092" spans="1:15" x14ac:dyDescent="0.2">
      <c r="A1092" s="198"/>
      <c r="B1092" s="200"/>
      <c r="C1092" s="201" t="s">
        <v>1049</v>
      </c>
      <c r="D1092" s="202"/>
      <c r="E1092" s="203">
        <v>12</v>
      </c>
      <c r="F1092" s="204"/>
      <c r="G1092" s="205"/>
      <c r="M1092" s="199" t="s">
        <v>1049</v>
      </c>
      <c r="O1092" s="191"/>
    </row>
    <row r="1093" spans="1:15" x14ac:dyDescent="0.2">
      <c r="A1093" s="198"/>
      <c r="B1093" s="200"/>
      <c r="C1093" s="201" t="s">
        <v>1050</v>
      </c>
      <c r="D1093" s="202"/>
      <c r="E1093" s="203">
        <v>6</v>
      </c>
      <c r="F1093" s="204"/>
      <c r="G1093" s="205"/>
      <c r="M1093" s="199" t="s">
        <v>1050</v>
      </c>
      <c r="O1093" s="191"/>
    </row>
    <row r="1094" spans="1:15" x14ac:dyDescent="0.2">
      <c r="A1094" s="198"/>
      <c r="B1094" s="200"/>
      <c r="C1094" s="201" t="s">
        <v>1051</v>
      </c>
      <c r="D1094" s="202"/>
      <c r="E1094" s="203">
        <v>12</v>
      </c>
      <c r="F1094" s="204"/>
      <c r="G1094" s="205"/>
      <c r="M1094" s="199" t="s">
        <v>1051</v>
      </c>
      <c r="O1094" s="191"/>
    </row>
    <row r="1095" spans="1:15" x14ac:dyDescent="0.2">
      <c r="A1095" s="198"/>
      <c r="B1095" s="200"/>
      <c r="C1095" s="201" t="s">
        <v>1052</v>
      </c>
      <c r="D1095" s="202"/>
      <c r="E1095" s="203">
        <v>6</v>
      </c>
      <c r="F1095" s="204"/>
      <c r="G1095" s="205"/>
      <c r="M1095" s="199" t="s">
        <v>1052</v>
      </c>
      <c r="O1095" s="191"/>
    </row>
    <row r="1096" spans="1:15" x14ac:dyDescent="0.2">
      <c r="A1096" s="198"/>
      <c r="B1096" s="200"/>
      <c r="C1096" s="201" t="s">
        <v>1053</v>
      </c>
      <c r="D1096" s="202"/>
      <c r="E1096" s="203">
        <v>6</v>
      </c>
      <c r="F1096" s="204"/>
      <c r="G1096" s="205"/>
      <c r="M1096" s="199" t="s">
        <v>1053</v>
      </c>
      <c r="O1096" s="191"/>
    </row>
    <row r="1097" spans="1:15" x14ac:dyDescent="0.2">
      <c r="A1097" s="198"/>
      <c r="B1097" s="200"/>
      <c r="C1097" s="201" t="s">
        <v>206</v>
      </c>
      <c r="D1097" s="202"/>
      <c r="E1097" s="203">
        <v>0</v>
      </c>
      <c r="F1097" s="204"/>
      <c r="G1097" s="205"/>
      <c r="M1097" s="199">
        <v>0</v>
      </c>
      <c r="O1097" s="191"/>
    </row>
    <row r="1098" spans="1:15" x14ac:dyDescent="0.2">
      <c r="A1098" s="198"/>
      <c r="B1098" s="200"/>
      <c r="C1098" s="201" t="s">
        <v>1054</v>
      </c>
      <c r="D1098" s="202"/>
      <c r="E1098" s="203">
        <v>0</v>
      </c>
      <c r="F1098" s="204"/>
      <c r="G1098" s="205"/>
      <c r="M1098" s="199" t="s">
        <v>1054</v>
      </c>
      <c r="O1098" s="191"/>
    </row>
    <row r="1099" spans="1:15" x14ac:dyDescent="0.2">
      <c r="A1099" s="198"/>
      <c r="B1099" s="200"/>
      <c r="C1099" s="201" t="s">
        <v>1055</v>
      </c>
      <c r="D1099" s="202"/>
      <c r="E1099" s="203">
        <v>0</v>
      </c>
      <c r="F1099" s="204"/>
      <c r="G1099" s="205"/>
      <c r="M1099" s="199" t="s">
        <v>1055</v>
      </c>
      <c r="O1099" s="191"/>
    </row>
    <row r="1100" spans="1:15" x14ac:dyDescent="0.2">
      <c r="A1100" s="198"/>
      <c r="B1100" s="200"/>
      <c r="C1100" s="201" t="s">
        <v>1056</v>
      </c>
      <c r="D1100" s="202"/>
      <c r="E1100" s="203">
        <v>6</v>
      </c>
      <c r="F1100" s="204"/>
      <c r="G1100" s="205"/>
      <c r="M1100" s="199" t="s">
        <v>1056</v>
      </c>
      <c r="O1100" s="191"/>
    </row>
    <row r="1101" spans="1:15" x14ac:dyDescent="0.2">
      <c r="A1101" s="198"/>
      <c r="B1101" s="200"/>
      <c r="C1101" s="201" t="s">
        <v>1057</v>
      </c>
      <c r="D1101" s="202"/>
      <c r="E1101" s="203">
        <v>12</v>
      </c>
      <c r="F1101" s="204"/>
      <c r="G1101" s="205"/>
      <c r="M1101" s="199" t="s">
        <v>1057</v>
      </c>
      <c r="O1101" s="191"/>
    </row>
    <row r="1102" spans="1:15" x14ac:dyDescent="0.2">
      <c r="A1102" s="198"/>
      <c r="B1102" s="200"/>
      <c r="C1102" s="201" t="s">
        <v>1058</v>
      </c>
      <c r="D1102" s="202"/>
      <c r="E1102" s="203">
        <v>12</v>
      </c>
      <c r="F1102" s="204"/>
      <c r="G1102" s="205"/>
      <c r="M1102" s="199" t="s">
        <v>1058</v>
      </c>
      <c r="O1102" s="191"/>
    </row>
    <row r="1103" spans="1:15" x14ac:dyDescent="0.2">
      <c r="A1103" s="198"/>
      <c r="B1103" s="200"/>
      <c r="C1103" s="201" t="s">
        <v>1059</v>
      </c>
      <c r="D1103" s="202"/>
      <c r="E1103" s="203">
        <v>6</v>
      </c>
      <c r="F1103" s="204"/>
      <c r="G1103" s="205"/>
      <c r="M1103" s="199" t="s">
        <v>1059</v>
      </c>
      <c r="O1103" s="191"/>
    </row>
    <row r="1104" spans="1:15" x14ac:dyDescent="0.2">
      <c r="A1104" s="198"/>
      <c r="B1104" s="200"/>
      <c r="C1104" s="201" t="s">
        <v>1060</v>
      </c>
      <c r="D1104" s="202"/>
      <c r="E1104" s="203">
        <v>12</v>
      </c>
      <c r="F1104" s="204"/>
      <c r="G1104" s="205"/>
      <c r="M1104" s="199" t="s">
        <v>1060</v>
      </c>
      <c r="O1104" s="191"/>
    </row>
    <row r="1105" spans="1:104" x14ac:dyDescent="0.2">
      <c r="A1105" s="198"/>
      <c r="B1105" s="200"/>
      <c r="C1105" s="201" t="s">
        <v>1061</v>
      </c>
      <c r="D1105" s="202"/>
      <c r="E1105" s="203">
        <v>6</v>
      </c>
      <c r="F1105" s="204"/>
      <c r="G1105" s="205"/>
      <c r="M1105" s="199" t="s">
        <v>1061</v>
      </c>
      <c r="O1105" s="191"/>
    </row>
    <row r="1106" spans="1:104" x14ac:dyDescent="0.2">
      <c r="A1106" s="198"/>
      <c r="B1106" s="200"/>
      <c r="C1106" s="201" t="s">
        <v>1062</v>
      </c>
      <c r="D1106" s="202"/>
      <c r="E1106" s="203">
        <v>6</v>
      </c>
      <c r="F1106" s="204"/>
      <c r="G1106" s="205"/>
      <c r="M1106" s="199" t="s">
        <v>1062</v>
      </c>
      <c r="O1106" s="191"/>
    </row>
    <row r="1107" spans="1:104" x14ac:dyDescent="0.2">
      <c r="A1107" s="198"/>
      <c r="B1107" s="200"/>
      <c r="C1107" s="201" t="s">
        <v>1063</v>
      </c>
      <c r="D1107" s="202"/>
      <c r="E1107" s="203">
        <v>6</v>
      </c>
      <c r="F1107" s="204"/>
      <c r="G1107" s="205"/>
      <c r="M1107" s="199" t="s">
        <v>1063</v>
      </c>
      <c r="O1107" s="191"/>
    </row>
    <row r="1108" spans="1:104" x14ac:dyDescent="0.2">
      <c r="A1108" s="192">
        <v>231</v>
      </c>
      <c r="B1108" s="193" t="s">
        <v>1064</v>
      </c>
      <c r="C1108" s="194" t="s">
        <v>1065</v>
      </c>
      <c r="D1108" s="195" t="s">
        <v>152</v>
      </c>
      <c r="E1108" s="196">
        <v>30</v>
      </c>
      <c r="F1108" s="196">
        <v>0</v>
      </c>
      <c r="G1108" s="197">
        <f>E1108*F1108</f>
        <v>0</v>
      </c>
      <c r="O1108" s="191">
        <v>2</v>
      </c>
      <c r="AA1108" s="163">
        <v>1</v>
      </c>
      <c r="AB1108" s="163">
        <v>9</v>
      </c>
      <c r="AC1108" s="163">
        <v>9</v>
      </c>
      <c r="AZ1108" s="163">
        <v>4</v>
      </c>
      <c r="BA1108" s="163">
        <f>IF(AZ1108=1,G1108,0)</f>
        <v>0</v>
      </c>
      <c r="BB1108" s="163">
        <f>IF(AZ1108=2,G1108,0)</f>
        <v>0</v>
      </c>
      <c r="BC1108" s="163">
        <f>IF(AZ1108=3,G1108,0)</f>
        <v>0</v>
      </c>
      <c r="BD1108" s="163">
        <f>IF(AZ1108=4,G1108,0)</f>
        <v>0</v>
      </c>
      <c r="BE1108" s="163">
        <f>IF(AZ1108=5,G1108,0)</f>
        <v>0</v>
      </c>
      <c r="CA1108" s="191">
        <v>1</v>
      </c>
      <c r="CB1108" s="191">
        <v>9</v>
      </c>
      <c r="CZ1108" s="163">
        <v>0</v>
      </c>
    </row>
    <row r="1109" spans="1:104" x14ac:dyDescent="0.2">
      <c r="A1109" s="198"/>
      <c r="B1109" s="200"/>
      <c r="C1109" s="201" t="s">
        <v>1066</v>
      </c>
      <c r="D1109" s="202"/>
      <c r="E1109" s="203">
        <v>0</v>
      </c>
      <c r="F1109" s="204"/>
      <c r="G1109" s="205"/>
      <c r="M1109" s="199" t="s">
        <v>1066</v>
      </c>
      <c r="O1109" s="191"/>
    </row>
    <row r="1110" spans="1:104" x14ac:dyDescent="0.2">
      <c r="A1110" s="198"/>
      <c r="B1110" s="200"/>
      <c r="C1110" s="201" t="s">
        <v>1067</v>
      </c>
      <c r="D1110" s="202"/>
      <c r="E1110" s="203">
        <v>0</v>
      </c>
      <c r="F1110" s="204"/>
      <c r="G1110" s="205"/>
      <c r="M1110" s="199" t="s">
        <v>1067</v>
      </c>
      <c r="O1110" s="191"/>
    </row>
    <row r="1111" spans="1:104" x14ac:dyDescent="0.2">
      <c r="A1111" s="198"/>
      <c r="B1111" s="200"/>
      <c r="C1111" s="201" t="s">
        <v>1068</v>
      </c>
      <c r="D1111" s="202"/>
      <c r="E1111" s="203">
        <v>0</v>
      </c>
      <c r="F1111" s="204"/>
      <c r="G1111" s="205"/>
      <c r="M1111" s="199" t="s">
        <v>1068</v>
      </c>
      <c r="O1111" s="191"/>
    </row>
    <row r="1112" spans="1:104" x14ac:dyDescent="0.2">
      <c r="A1112" s="198"/>
      <c r="B1112" s="200"/>
      <c r="C1112" s="201" t="s">
        <v>1069</v>
      </c>
      <c r="D1112" s="202"/>
      <c r="E1112" s="203">
        <v>10</v>
      </c>
      <c r="F1112" s="204"/>
      <c r="G1112" s="205"/>
      <c r="M1112" s="199" t="s">
        <v>1069</v>
      </c>
      <c r="O1112" s="191"/>
    </row>
    <row r="1113" spans="1:104" x14ac:dyDescent="0.2">
      <c r="A1113" s="198"/>
      <c r="B1113" s="200"/>
      <c r="C1113" s="201" t="s">
        <v>1070</v>
      </c>
      <c r="D1113" s="202"/>
      <c r="E1113" s="203">
        <v>10</v>
      </c>
      <c r="F1113" s="204"/>
      <c r="G1113" s="205"/>
      <c r="M1113" s="199" t="s">
        <v>1070</v>
      </c>
      <c r="O1113" s="191"/>
    </row>
    <row r="1114" spans="1:104" x14ac:dyDescent="0.2">
      <c r="A1114" s="198"/>
      <c r="B1114" s="200"/>
      <c r="C1114" s="201" t="s">
        <v>1071</v>
      </c>
      <c r="D1114" s="202"/>
      <c r="E1114" s="203">
        <v>0</v>
      </c>
      <c r="F1114" s="204"/>
      <c r="G1114" s="205"/>
      <c r="M1114" s="199" t="s">
        <v>1071</v>
      </c>
      <c r="O1114" s="191"/>
    </row>
    <row r="1115" spans="1:104" x14ac:dyDescent="0.2">
      <c r="A1115" s="198"/>
      <c r="B1115" s="200"/>
      <c r="C1115" s="201" t="s">
        <v>1068</v>
      </c>
      <c r="D1115" s="202"/>
      <c r="E1115" s="203">
        <v>0</v>
      </c>
      <c r="F1115" s="204"/>
      <c r="G1115" s="205"/>
      <c r="M1115" s="199" t="s">
        <v>1068</v>
      </c>
      <c r="O1115" s="191"/>
    </row>
    <row r="1116" spans="1:104" x14ac:dyDescent="0.2">
      <c r="A1116" s="198"/>
      <c r="B1116" s="200"/>
      <c r="C1116" s="201" t="s">
        <v>1072</v>
      </c>
      <c r="D1116" s="202"/>
      <c r="E1116" s="203">
        <v>10</v>
      </c>
      <c r="F1116" s="204"/>
      <c r="G1116" s="205"/>
      <c r="M1116" s="199" t="s">
        <v>1072</v>
      </c>
      <c r="O1116" s="191"/>
    </row>
    <row r="1117" spans="1:104" ht="22.5" x14ac:dyDescent="0.2">
      <c r="A1117" s="192">
        <v>232</v>
      </c>
      <c r="B1117" s="193" t="s">
        <v>1073</v>
      </c>
      <c r="C1117" s="194" t="s">
        <v>1074</v>
      </c>
      <c r="D1117" s="195" t="s">
        <v>152</v>
      </c>
      <c r="E1117" s="196">
        <v>7</v>
      </c>
      <c r="F1117" s="196">
        <v>0</v>
      </c>
      <c r="G1117" s="197">
        <f>E1117*F1117</f>
        <v>0</v>
      </c>
      <c r="O1117" s="191">
        <v>2</v>
      </c>
      <c r="AA1117" s="163">
        <v>1</v>
      </c>
      <c r="AB1117" s="163">
        <v>9</v>
      </c>
      <c r="AC1117" s="163">
        <v>9</v>
      </c>
      <c r="AZ1117" s="163">
        <v>4</v>
      </c>
      <c r="BA1117" s="163">
        <f>IF(AZ1117=1,G1117,0)</f>
        <v>0</v>
      </c>
      <c r="BB1117" s="163">
        <f>IF(AZ1117=2,G1117,0)</f>
        <v>0</v>
      </c>
      <c r="BC1117" s="163">
        <f>IF(AZ1117=3,G1117,0)</f>
        <v>0</v>
      </c>
      <c r="BD1117" s="163">
        <f>IF(AZ1117=4,G1117,0)</f>
        <v>0</v>
      </c>
      <c r="BE1117" s="163">
        <f>IF(AZ1117=5,G1117,0)</f>
        <v>0</v>
      </c>
      <c r="CA1117" s="191">
        <v>1</v>
      </c>
      <c r="CB1117" s="191">
        <v>9</v>
      </c>
      <c r="CZ1117" s="163">
        <v>4.0000000000000003E-5</v>
      </c>
    </row>
    <row r="1118" spans="1:104" x14ac:dyDescent="0.2">
      <c r="A1118" s="198"/>
      <c r="B1118" s="200"/>
      <c r="C1118" s="201" t="s">
        <v>1075</v>
      </c>
      <c r="D1118" s="202"/>
      <c r="E1118" s="203">
        <v>0</v>
      </c>
      <c r="F1118" s="204"/>
      <c r="G1118" s="205"/>
      <c r="M1118" s="199" t="s">
        <v>1075</v>
      </c>
      <c r="O1118" s="191"/>
    </row>
    <row r="1119" spans="1:104" x14ac:dyDescent="0.2">
      <c r="A1119" s="198"/>
      <c r="B1119" s="200"/>
      <c r="C1119" s="201" t="s">
        <v>609</v>
      </c>
      <c r="D1119" s="202"/>
      <c r="E1119" s="203">
        <v>0</v>
      </c>
      <c r="F1119" s="204"/>
      <c r="G1119" s="205"/>
      <c r="M1119" s="199" t="s">
        <v>609</v>
      </c>
      <c r="O1119" s="191"/>
    </row>
    <row r="1120" spans="1:104" x14ac:dyDescent="0.2">
      <c r="A1120" s="198"/>
      <c r="B1120" s="200"/>
      <c r="C1120" s="201" t="s">
        <v>1076</v>
      </c>
      <c r="D1120" s="202"/>
      <c r="E1120" s="203">
        <v>1</v>
      </c>
      <c r="F1120" s="204"/>
      <c r="G1120" s="205"/>
      <c r="M1120" s="199" t="s">
        <v>1076</v>
      </c>
      <c r="O1120" s="191"/>
    </row>
    <row r="1121" spans="1:104" x14ac:dyDescent="0.2">
      <c r="A1121" s="198"/>
      <c r="B1121" s="200"/>
      <c r="C1121" s="201" t="s">
        <v>1077</v>
      </c>
      <c r="D1121" s="202"/>
      <c r="E1121" s="203">
        <v>1</v>
      </c>
      <c r="F1121" s="204"/>
      <c r="G1121" s="205"/>
      <c r="M1121" s="199" t="s">
        <v>1077</v>
      </c>
      <c r="O1121" s="191"/>
    </row>
    <row r="1122" spans="1:104" x14ac:dyDescent="0.2">
      <c r="A1122" s="198"/>
      <c r="B1122" s="200"/>
      <c r="C1122" s="201" t="s">
        <v>1078</v>
      </c>
      <c r="D1122" s="202"/>
      <c r="E1122" s="203">
        <v>0</v>
      </c>
      <c r="F1122" s="204"/>
      <c r="G1122" s="205"/>
      <c r="M1122" s="199" t="s">
        <v>1078</v>
      </c>
      <c r="O1122" s="191"/>
    </row>
    <row r="1123" spans="1:104" x14ac:dyDescent="0.2">
      <c r="A1123" s="198"/>
      <c r="B1123" s="200"/>
      <c r="C1123" s="201" t="s">
        <v>1079</v>
      </c>
      <c r="D1123" s="202"/>
      <c r="E1123" s="203">
        <v>1</v>
      </c>
      <c r="F1123" s="204"/>
      <c r="G1123" s="205"/>
      <c r="M1123" s="199" t="s">
        <v>1079</v>
      </c>
      <c r="O1123" s="191"/>
    </row>
    <row r="1124" spans="1:104" x14ac:dyDescent="0.2">
      <c r="A1124" s="198"/>
      <c r="B1124" s="200"/>
      <c r="C1124" s="201" t="s">
        <v>1080</v>
      </c>
      <c r="D1124" s="202"/>
      <c r="E1124" s="203">
        <v>1</v>
      </c>
      <c r="F1124" s="204"/>
      <c r="G1124" s="205"/>
      <c r="M1124" s="199" t="s">
        <v>1080</v>
      </c>
      <c r="O1124" s="191"/>
    </row>
    <row r="1125" spans="1:104" x14ac:dyDescent="0.2">
      <c r="A1125" s="198"/>
      <c r="B1125" s="200"/>
      <c r="C1125" s="201" t="s">
        <v>426</v>
      </c>
      <c r="D1125" s="202"/>
      <c r="E1125" s="203">
        <v>1</v>
      </c>
      <c r="F1125" s="204"/>
      <c r="G1125" s="205"/>
      <c r="M1125" s="199" t="s">
        <v>426</v>
      </c>
      <c r="O1125" s="191"/>
    </row>
    <row r="1126" spans="1:104" x14ac:dyDescent="0.2">
      <c r="A1126" s="198"/>
      <c r="B1126" s="200"/>
      <c r="C1126" s="201" t="s">
        <v>1081</v>
      </c>
      <c r="D1126" s="202"/>
      <c r="E1126" s="203">
        <v>1</v>
      </c>
      <c r="F1126" s="204"/>
      <c r="G1126" s="205"/>
      <c r="M1126" s="199" t="s">
        <v>1081</v>
      </c>
      <c r="O1126" s="191"/>
    </row>
    <row r="1127" spans="1:104" x14ac:dyDescent="0.2">
      <c r="A1127" s="198"/>
      <c r="B1127" s="200"/>
      <c r="C1127" s="201" t="s">
        <v>1082</v>
      </c>
      <c r="D1127" s="202"/>
      <c r="E1127" s="203">
        <v>1</v>
      </c>
      <c r="F1127" s="204"/>
      <c r="G1127" s="205"/>
      <c r="M1127" s="199" t="s">
        <v>1082</v>
      </c>
      <c r="O1127" s="191"/>
    </row>
    <row r="1128" spans="1:104" ht="22.5" x14ac:dyDescent="0.2">
      <c r="A1128" s="192">
        <v>233</v>
      </c>
      <c r="B1128" s="193" t="s">
        <v>1083</v>
      </c>
      <c r="C1128" s="194" t="s">
        <v>1084</v>
      </c>
      <c r="D1128" s="195" t="s">
        <v>152</v>
      </c>
      <c r="E1128" s="196">
        <v>3</v>
      </c>
      <c r="F1128" s="196">
        <v>0</v>
      </c>
      <c r="G1128" s="197">
        <f>E1128*F1128</f>
        <v>0</v>
      </c>
      <c r="O1128" s="191">
        <v>2</v>
      </c>
      <c r="AA1128" s="163">
        <v>1</v>
      </c>
      <c r="AB1128" s="163">
        <v>9</v>
      </c>
      <c r="AC1128" s="163">
        <v>9</v>
      </c>
      <c r="AZ1128" s="163">
        <v>4</v>
      </c>
      <c r="BA1128" s="163">
        <f>IF(AZ1128=1,G1128,0)</f>
        <v>0</v>
      </c>
      <c r="BB1128" s="163">
        <f>IF(AZ1128=2,G1128,0)</f>
        <v>0</v>
      </c>
      <c r="BC1128" s="163">
        <f>IF(AZ1128=3,G1128,0)</f>
        <v>0</v>
      </c>
      <c r="BD1128" s="163">
        <f>IF(AZ1128=4,G1128,0)</f>
        <v>0</v>
      </c>
      <c r="BE1128" s="163">
        <f>IF(AZ1128=5,G1128,0)</f>
        <v>0</v>
      </c>
      <c r="CA1128" s="191">
        <v>1</v>
      </c>
      <c r="CB1128" s="191">
        <v>9</v>
      </c>
      <c r="CZ1128" s="163">
        <v>4.0000000000000003E-5</v>
      </c>
    </row>
    <row r="1129" spans="1:104" x14ac:dyDescent="0.2">
      <c r="A1129" s="198"/>
      <c r="B1129" s="200"/>
      <c r="C1129" s="201" t="s">
        <v>1085</v>
      </c>
      <c r="D1129" s="202"/>
      <c r="E1129" s="203">
        <v>0</v>
      </c>
      <c r="F1129" s="204"/>
      <c r="G1129" s="205"/>
      <c r="M1129" s="199" t="s">
        <v>1085</v>
      </c>
      <c r="O1129" s="191"/>
    </row>
    <row r="1130" spans="1:104" x14ac:dyDescent="0.2">
      <c r="A1130" s="198"/>
      <c r="B1130" s="200"/>
      <c r="C1130" s="201" t="s">
        <v>1078</v>
      </c>
      <c r="D1130" s="202"/>
      <c r="E1130" s="203">
        <v>0</v>
      </c>
      <c r="F1130" s="204"/>
      <c r="G1130" s="205"/>
      <c r="M1130" s="199" t="s">
        <v>1078</v>
      </c>
      <c r="O1130" s="191"/>
    </row>
    <row r="1131" spans="1:104" x14ac:dyDescent="0.2">
      <c r="A1131" s="198"/>
      <c r="B1131" s="200"/>
      <c r="C1131" s="201" t="s">
        <v>871</v>
      </c>
      <c r="D1131" s="202"/>
      <c r="E1131" s="203">
        <v>1</v>
      </c>
      <c r="F1131" s="204"/>
      <c r="G1131" s="205"/>
      <c r="M1131" s="199" t="s">
        <v>871</v>
      </c>
      <c r="O1131" s="191"/>
    </row>
    <row r="1132" spans="1:104" x14ac:dyDescent="0.2">
      <c r="A1132" s="198"/>
      <c r="B1132" s="200"/>
      <c r="C1132" s="201" t="s">
        <v>670</v>
      </c>
      <c r="D1132" s="202"/>
      <c r="E1132" s="203">
        <v>2</v>
      </c>
      <c r="F1132" s="204"/>
      <c r="G1132" s="205"/>
      <c r="M1132" s="199" t="s">
        <v>670</v>
      </c>
      <c r="O1132" s="191"/>
    </row>
    <row r="1133" spans="1:104" ht="22.5" x14ac:dyDescent="0.2">
      <c r="A1133" s="192">
        <v>234</v>
      </c>
      <c r="B1133" s="193" t="s">
        <v>1086</v>
      </c>
      <c r="C1133" s="194" t="s">
        <v>1087</v>
      </c>
      <c r="D1133" s="195" t="s">
        <v>152</v>
      </c>
      <c r="E1133" s="196">
        <v>10</v>
      </c>
      <c r="F1133" s="196">
        <v>0</v>
      </c>
      <c r="G1133" s="197">
        <f>E1133*F1133</f>
        <v>0</v>
      </c>
      <c r="O1133" s="191">
        <v>2</v>
      </c>
      <c r="AA1133" s="163">
        <v>1</v>
      </c>
      <c r="AB1133" s="163">
        <v>9</v>
      </c>
      <c r="AC1133" s="163">
        <v>9</v>
      </c>
      <c r="AZ1133" s="163">
        <v>4</v>
      </c>
      <c r="BA1133" s="163">
        <f>IF(AZ1133=1,G1133,0)</f>
        <v>0</v>
      </c>
      <c r="BB1133" s="163">
        <f>IF(AZ1133=2,G1133,0)</f>
        <v>0</v>
      </c>
      <c r="BC1133" s="163">
        <f>IF(AZ1133=3,G1133,0)</f>
        <v>0</v>
      </c>
      <c r="BD1133" s="163">
        <f>IF(AZ1133=4,G1133,0)</f>
        <v>0</v>
      </c>
      <c r="BE1133" s="163">
        <f>IF(AZ1133=5,G1133,0)</f>
        <v>0</v>
      </c>
      <c r="CA1133" s="191">
        <v>1</v>
      </c>
      <c r="CB1133" s="191">
        <v>9</v>
      </c>
      <c r="CZ1133" s="163">
        <v>4.0000000000000003E-5</v>
      </c>
    </row>
    <row r="1134" spans="1:104" x14ac:dyDescent="0.2">
      <c r="A1134" s="198"/>
      <c r="B1134" s="200"/>
      <c r="C1134" s="201" t="s">
        <v>1088</v>
      </c>
      <c r="D1134" s="202"/>
      <c r="E1134" s="203">
        <v>0</v>
      </c>
      <c r="F1134" s="204"/>
      <c r="G1134" s="205"/>
      <c r="M1134" s="199" t="s">
        <v>1088</v>
      </c>
      <c r="O1134" s="191"/>
    </row>
    <row r="1135" spans="1:104" x14ac:dyDescent="0.2">
      <c r="A1135" s="198"/>
      <c r="B1135" s="200"/>
      <c r="C1135" s="201" t="s">
        <v>609</v>
      </c>
      <c r="D1135" s="202"/>
      <c r="E1135" s="203">
        <v>0</v>
      </c>
      <c r="F1135" s="204"/>
      <c r="G1135" s="205"/>
      <c r="M1135" s="199" t="s">
        <v>609</v>
      </c>
      <c r="O1135" s="191"/>
    </row>
    <row r="1136" spans="1:104" x14ac:dyDescent="0.2">
      <c r="A1136" s="198"/>
      <c r="B1136" s="200"/>
      <c r="C1136" s="201" t="s">
        <v>1089</v>
      </c>
      <c r="D1136" s="202"/>
      <c r="E1136" s="203">
        <v>1</v>
      </c>
      <c r="F1136" s="204"/>
      <c r="G1136" s="205"/>
      <c r="M1136" s="199" t="s">
        <v>1089</v>
      </c>
      <c r="O1136" s="191"/>
    </row>
    <row r="1137" spans="1:104" x14ac:dyDescent="0.2">
      <c r="A1137" s="198"/>
      <c r="B1137" s="200"/>
      <c r="C1137" s="201" t="s">
        <v>1090</v>
      </c>
      <c r="D1137" s="202"/>
      <c r="E1137" s="203">
        <v>2</v>
      </c>
      <c r="F1137" s="204"/>
      <c r="G1137" s="205"/>
      <c r="M1137" s="199" t="s">
        <v>1090</v>
      </c>
      <c r="O1137" s="191"/>
    </row>
    <row r="1138" spans="1:104" x14ac:dyDescent="0.2">
      <c r="A1138" s="198"/>
      <c r="B1138" s="200"/>
      <c r="C1138" s="201" t="s">
        <v>1091</v>
      </c>
      <c r="D1138" s="202"/>
      <c r="E1138" s="203">
        <v>2</v>
      </c>
      <c r="F1138" s="204"/>
      <c r="G1138" s="205"/>
      <c r="M1138" s="199" t="s">
        <v>1091</v>
      </c>
      <c r="O1138" s="191"/>
    </row>
    <row r="1139" spans="1:104" x14ac:dyDescent="0.2">
      <c r="A1139" s="198"/>
      <c r="B1139" s="200"/>
      <c r="C1139" s="201" t="s">
        <v>1092</v>
      </c>
      <c r="D1139" s="202"/>
      <c r="E1139" s="203">
        <v>2</v>
      </c>
      <c r="F1139" s="204"/>
      <c r="G1139" s="205"/>
      <c r="M1139" s="199" t="s">
        <v>1092</v>
      </c>
      <c r="O1139" s="191"/>
    </row>
    <row r="1140" spans="1:104" x14ac:dyDescent="0.2">
      <c r="A1140" s="198"/>
      <c r="B1140" s="200"/>
      <c r="C1140" s="201" t="s">
        <v>1078</v>
      </c>
      <c r="D1140" s="202"/>
      <c r="E1140" s="203">
        <v>0</v>
      </c>
      <c r="F1140" s="204"/>
      <c r="G1140" s="205"/>
      <c r="M1140" s="199" t="s">
        <v>1078</v>
      </c>
      <c r="O1140" s="191"/>
    </row>
    <row r="1141" spans="1:104" x14ac:dyDescent="0.2">
      <c r="A1141" s="198"/>
      <c r="B1141" s="200"/>
      <c r="C1141" s="201" t="s">
        <v>1093</v>
      </c>
      <c r="D1141" s="202"/>
      <c r="E1141" s="203">
        <v>1</v>
      </c>
      <c r="F1141" s="204"/>
      <c r="G1141" s="205"/>
      <c r="M1141" s="199" t="s">
        <v>1093</v>
      </c>
      <c r="O1141" s="191"/>
    </row>
    <row r="1142" spans="1:104" x14ac:dyDescent="0.2">
      <c r="A1142" s="198"/>
      <c r="B1142" s="200"/>
      <c r="C1142" s="201" t="s">
        <v>1094</v>
      </c>
      <c r="D1142" s="202"/>
      <c r="E1142" s="203">
        <v>2</v>
      </c>
      <c r="F1142" s="204"/>
      <c r="G1142" s="205"/>
      <c r="M1142" s="199" t="s">
        <v>1094</v>
      </c>
      <c r="O1142" s="191"/>
    </row>
    <row r="1143" spans="1:104" ht="22.5" x14ac:dyDescent="0.2">
      <c r="A1143" s="192">
        <v>235</v>
      </c>
      <c r="B1143" s="193" t="s">
        <v>1095</v>
      </c>
      <c r="C1143" s="194" t="s">
        <v>1096</v>
      </c>
      <c r="D1143" s="195" t="s">
        <v>152</v>
      </c>
      <c r="E1143" s="196">
        <v>1</v>
      </c>
      <c r="F1143" s="196">
        <v>0</v>
      </c>
      <c r="G1143" s="197">
        <f>E1143*F1143</f>
        <v>0</v>
      </c>
      <c r="O1143" s="191">
        <v>2</v>
      </c>
      <c r="AA1143" s="163">
        <v>1</v>
      </c>
      <c r="AB1143" s="163">
        <v>9</v>
      </c>
      <c r="AC1143" s="163">
        <v>9</v>
      </c>
      <c r="AZ1143" s="163">
        <v>4</v>
      </c>
      <c r="BA1143" s="163">
        <f>IF(AZ1143=1,G1143,0)</f>
        <v>0</v>
      </c>
      <c r="BB1143" s="163">
        <f>IF(AZ1143=2,G1143,0)</f>
        <v>0</v>
      </c>
      <c r="BC1143" s="163">
        <f>IF(AZ1143=3,G1143,0)</f>
        <v>0</v>
      </c>
      <c r="BD1143" s="163">
        <f>IF(AZ1143=4,G1143,0)</f>
        <v>0</v>
      </c>
      <c r="BE1143" s="163">
        <f>IF(AZ1143=5,G1143,0)</f>
        <v>0</v>
      </c>
      <c r="CA1143" s="191">
        <v>1</v>
      </c>
      <c r="CB1143" s="191">
        <v>9</v>
      </c>
      <c r="CZ1143" s="163">
        <v>4.0000000000000003E-5</v>
      </c>
    </row>
    <row r="1144" spans="1:104" x14ac:dyDescent="0.2">
      <c r="A1144" s="198"/>
      <c r="B1144" s="200"/>
      <c r="C1144" s="201" t="s">
        <v>1097</v>
      </c>
      <c r="D1144" s="202"/>
      <c r="E1144" s="203">
        <v>0</v>
      </c>
      <c r="F1144" s="204"/>
      <c r="G1144" s="205"/>
      <c r="M1144" s="199" t="s">
        <v>1097</v>
      </c>
      <c r="O1144" s="191"/>
    </row>
    <row r="1145" spans="1:104" x14ac:dyDescent="0.2">
      <c r="A1145" s="198"/>
      <c r="B1145" s="200"/>
      <c r="C1145" s="201" t="s">
        <v>609</v>
      </c>
      <c r="D1145" s="202"/>
      <c r="E1145" s="203">
        <v>0</v>
      </c>
      <c r="F1145" s="204"/>
      <c r="G1145" s="205"/>
      <c r="M1145" s="199" t="s">
        <v>609</v>
      </c>
      <c r="O1145" s="191"/>
    </row>
    <row r="1146" spans="1:104" x14ac:dyDescent="0.2">
      <c r="A1146" s="198"/>
      <c r="B1146" s="200"/>
      <c r="C1146" s="201" t="s">
        <v>1098</v>
      </c>
      <c r="D1146" s="202"/>
      <c r="E1146" s="203">
        <v>1</v>
      </c>
      <c r="F1146" s="204"/>
      <c r="G1146" s="205"/>
      <c r="M1146" s="199" t="s">
        <v>1098</v>
      </c>
      <c r="O1146" s="191"/>
    </row>
    <row r="1147" spans="1:104" ht="22.5" x14ac:dyDescent="0.2">
      <c r="A1147" s="192">
        <v>236</v>
      </c>
      <c r="B1147" s="193" t="s">
        <v>1099</v>
      </c>
      <c r="C1147" s="194" t="s">
        <v>1100</v>
      </c>
      <c r="D1147" s="195" t="s">
        <v>152</v>
      </c>
      <c r="E1147" s="196">
        <v>38</v>
      </c>
      <c r="F1147" s="196">
        <v>0</v>
      </c>
      <c r="G1147" s="197">
        <f>E1147*F1147</f>
        <v>0</v>
      </c>
      <c r="O1147" s="191">
        <v>2</v>
      </c>
      <c r="AA1147" s="163">
        <v>1</v>
      </c>
      <c r="AB1147" s="163">
        <v>9</v>
      </c>
      <c r="AC1147" s="163">
        <v>9</v>
      </c>
      <c r="AZ1147" s="163">
        <v>4</v>
      </c>
      <c r="BA1147" s="163">
        <f>IF(AZ1147=1,G1147,0)</f>
        <v>0</v>
      </c>
      <c r="BB1147" s="163">
        <f>IF(AZ1147=2,G1147,0)</f>
        <v>0</v>
      </c>
      <c r="BC1147" s="163">
        <f>IF(AZ1147=3,G1147,0)</f>
        <v>0</v>
      </c>
      <c r="BD1147" s="163">
        <f>IF(AZ1147=4,G1147,0)</f>
        <v>0</v>
      </c>
      <c r="BE1147" s="163">
        <f>IF(AZ1147=5,G1147,0)</f>
        <v>0</v>
      </c>
      <c r="CA1147" s="191">
        <v>1</v>
      </c>
      <c r="CB1147" s="191">
        <v>9</v>
      </c>
      <c r="CZ1147" s="163">
        <v>1E-4</v>
      </c>
    </row>
    <row r="1148" spans="1:104" x14ac:dyDescent="0.2">
      <c r="A1148" s="198"/>
      <c r="B1148" s="200"/>
      <c r="C1148" s="201" t="s">
        <v>1101</v>
      </c>
      <c r="D1148" s="202"/>
      <c r="E1148" s="203">
        <v>0</v>
      </c>
      <c r="F1148" s="204"/>
      <c r="G1148" s="205"/>
      <c r="M1148" s="199" t="s">
        <v>1101</v>
      </c>
      <c r="O1148" s="191"/>
    </row>
    <row r="1149" spans="1:104" x14ac:dyDescent="0.2">
      <c r="A1149" s="198"/>
      <c r="B1149" s="200"/>
      <c r="C1149" s="201" t="s">
        <v>1102</v>
      </c>
      <c r="D1149" s="202"/>
      <c r="E1149" s="203">
        <v>0</v>
      </c>
      <c r="F1149" s="204"/>
      <c r="G1149" s="205"/>
      <c r="M1149" s="199" t="s">
        <v>1102</v>
      </c>
      <c r="O1149" s="191"/>
    </row>
    <row r="1150" spans="1:104" x14ac:dyDescent="0.2">
      <c r="A1150" s="198"/>
      <c r="B1150" s="200"/>
      <c r="C1150" s="201" t="s">
        <v>1098</v>
      </c>
      <c r="D1150" s="202"/>
      <c r="E1150" s="203">
        <v>1</v>
      </c>
      <c r="F1150" s="204"/>
      <c r="G1150" s="205"/>
      <c r="M1150" s="199" t="s">
        <v>1098</v>
      </c>
      <c r="O1150" s="191"/>
    </row>
    <row r="1151" spans="1:104" x14ac:dyDescent="0.2">
      <c r="A1151" s="198"/>
      <c r="B1151" s="200"/>
      <c r="C1151" s="201" t="s">
        <v>1103</v>
      </c>
      <c r="D1151" s="202"/>
      <c r="E1151" s="203">
        <v>2</v>
      </c>
      <c r="F1151" s="204"/>
      <c r="G1151" s="205"/>
      <c r="M1151" s="199" t="s">
        <v>1103</v>
      </c>
      <c r="O1151" s="191"/>
    </row>
    <row r="1152" spans="1:104" x14ac:dyDescent="0.2">
      <c r="A1152" s="198"/>
      <c r="B1152" s="200"/>
      <c r="C1152" s="201" t="s">
        <v>1104</v>
      </c>
      <c r="D1152" s="202"/>
      <c r="E1152" s="203">
        <v>7</v>
      </c>
      <c r="F1152" s="204"/>
      <c r="G1152" s="205"/>
      <c r="M1152" s="199" t="s">
        <v>1104</v>
      </c>
      <c r="O1152" s="191"/>
    </row>
    <row r="1153" spans="1:104" x14ac:dyDescent="0.2">
      <c r="A1153" s="198"/>
      <c r="B1153" s="200"/>
      <c r="C1153" s="201" t="s">
        <v>1105</v>
      </c>
      <c r="D1153" s="202"/>
      <c r="E1153" s="203">
        <v>0</v>
      </c>
      <c r="F1153" s="204"/>
      <c r="G1153" s="205"/>
      <c r="M1153" s="199" t="s">
        <v>1105</v>
      </c>
      <c r="O1153" s="191"/>
    </row>
    <row r="1154" spans="1:104" x14ac:dyDescent="0.2">
      <c r="A1154" s="198"/>
      <c r="B1154" s="200"/>
      <c r="C1154" s="201" t="s">
        <v>1106</v>
      </c>
      <c r="D1154" s="202"/>
      <c r="E1154" s="203">
        <v>9</v>
      </c>
      <c r="F1154" s="204"/>
      <c r="G1154" s="205"/>
      <c r="M1154" s="199" t="s">
        <v>1106</v>
      </c>
      <c r="O1154" s="191"/>
    </row>
    <row r="1155" spans="1:104" x14ac:dyDescent="0.2">
      <c r="A1155" s="198"/>
      <c r="B1155" s="200"/>
      <c r="C1155" s="201" t="s">
        <v>1107</v>
      </c>
      <c r="D1155" s="202"/>
      <c r="E1155" s="203">
        <v>5</v>
      </c>
      <c r="F1155" s="204"/>
      <c r="G1155" s="205"/>
      <c r="M1155" s="199" t="s">
        <v>1107</v>
      </c>
      <c r="O1155" s="191"/>
    </row>
    <row r="1156" spans="1:104" x14ac:dyDescent="0.2">
      <c r="A1156" s="198"/>
      <c r="B1156" s="200"/>
      <c r="C1156" s="201" t="s">
        <v>1108</v>
      </c>
      <c r="D1156" s="202"/>
      <c r="E1156" s="203">
        <v>8</v>
      </c>
      <c r="F1156" s="204"/>
      <c r="G1156" s="205"/>
      <c r="M1156" s="199" t="s">
        <v>1108</v>
      </c>
      <c r="O1156" s="191"/>
    </row>
    <row r="1157" spans="1:104" x14ac:dyDescent="0.2">
      <c r="A1157" s="198"/>
      <c r="B1157" s="200"/>
      <c r="C1157" s="201" t="s">
        <v>1109</v>
      </c>
      <c r="D1157" s="202"/>
      <c r="E1157" s="203">
        <v>6</v>
      </c>
      <c r="F1157" s="204"/>
      <c r="G1157" s="205"/>
      <c r="M1157" s="199" t="s">
        <v>1109</v>
      </c>
      <c r="O1157" s="191"/>
    </row>
    <row r="1158" spans="1:104" ht="22.5" x14ac:dyDescent="0.2">
      <c r="A1158" s="192">
        <v>237</v>
      </c>
      <c r="B1158" s="193" t="s">
        <v>1110</v>
      </c>
      <c r="C1158" s="194" t="s">
        <v>1111</v>
      </c>
      <c r="D1158" s="195" t="s">
        <v>152</v>
      </c>
      <c r="E1158" s="196">
        <v>2</v>
      </c>
      <c r="F1158" s="196">
        <v>0</v>
      </c>
      <c r="G1158" s="197">
        <f>E1158*F1158</f>
        <v>0</v>
      </c>
      <c r="O1158" s="191">
        <v>2</v>
      </c>
      <c r="AA1158" s="163">
        <v>1</v>
      </c>
      <c r="AB1158" s="163">
        <v>9</v>
      </c>
      <c r="AC1158" s="163">
        <v>9</v>
      </c>
      <c r="AZ1158" s="163">
        <v>4</v>
      </c>
      <c r="BA1158" s="163">
        <f>IF(AZ1158=1,G1158,0)</f>
        <v>0</v>
      </c>
      <c r="BB1158" s="163">
        <f>IF(AZ1158=2,G1158,0)</f>
        <v>0</v>
      </c>
      <c r="BC1158" s="163">
        <f>IF(AZ1158=3,G1158,0)</f>
        <v>0</v>
      </c>
      <c r="BD1158" s="163">
        <f>IF(AZ1158=4,G1158,0)</f>
        <v>0</v>
      </c>
      <c r="BE1158" s="163">
        <f>IF(AZ1158=5,G1158,0)</f>
        <v>0</v>
      </c>
      <c r="CA1158" s="191">
        <v>1</v>
      </c>
      <c r="CB1158" s="191">
        <v>9</v>
      </c>
      <c r="CZ1158" s="163">
        <v>2.9E-4</v>
      </c>
    </row>
    <row r="1159" spans="1:104" x14ac:dyDescent="0.2">
      <c r="A1159" s="198"/>
      <c r="B1159" s="200"/>
      <c r="C1159" s="201" t="s">
        <v>1112</v>
      </c>
      <c r="D1159" s="202"/>
      <c r="E1159" s="203">
        <v>0</v>
      </c>
      <c r="F1159" s="204"/>
      <c r="G1159" s="205"/>
      <c r="M1159" s="199" t="s">
        <v>1112</v>
      </c>
      <c r="O1159" s="191"/>
    </row>
    <row r="1160" spans="1:104" x14ac:dyDescent="0.2">
      <c r="A1160" s="198"/>
      <c r="B1160" s="200"/>
      <c r="C1160" s="201" t="s">
        <v>1113</v>
      </c>
      <c r="D1160" s="202"/>
      <c r="E1160" s="203">
        <v>0</v>
      </c>
      <c r="F1160" s="204"/>
      <c r="G1160" s="205"/>
      <c r="M1160" s="199" t="s">
        <v>1113</v>
      </c>
      <c r="O1160" s="191"/>
    </row>
    <row r="1161" spans="1:104" x14ac:dyDescent="0.2">
      <c r="A1161" s="198"/>
      <c r="B1161" s="200"/>
      <c r="C1161" s="201" t="s">
        <v>1114</v>
      </c>
      <c r="D1161" s="202"/>
      <c r="E1161" s="203">
        <v>2</v>
      </c>
      <c r="F1161" s="204"/>
      <c r="G1161" s="205"/>
      <c r="M1161" s="199" t="s">
        <v>1114</v>
      </c>
      <c r="O1161" s="191"/>
    </row>
    <row r="1162" spans="1:104" x14ac:dyDescent="0.2">
      <c r="A1162" s="192">
        <v>238</v>
      </c>
      <c r="B1162" s="193" t="s">
        <v>1115</v>
      </c>
      <c r="C1162" s="194" t="s">
        <v>1116</v>
      </c>
      <c r="D1162" s="195" t="s">
        <v>152</v>
      </c>
      <c r="E1162" s="196">
        <v>18</v>
      </c>
      <c r="F1162" s="196">
        <v>0</v>
      </c>
      <c r="G1162" s="197">
        <f>E1162*F1162</f>
        <v>0</v>
      </c>
      <c r="O1162" s="191">
        <v>2</v>
      </c>
      <c r="AA1162" s="163">
        <v>1</v>
      </c>
      <c r="AB1162" s="163">
        <v>9</v>
      </c>
      <c r="AC1162" s="163">
        <v>9</v>
      </c>
      <c r="AZ1162" s="163">
        <v>4</v>
      </c>
      <c r="BA1162" s="163">
        <f>IF(AZ1162=1,G1162,0)</f>
        <v>0</v>
      </c>
      <c r="BB1162" s="163">
        <f>IF(AZ1162=2,G1162,0)</f>
        <v>0</v>
      </c>
      <c r="BC1162" s="163">
        <f>IF(AZ1162=3,G1162,0)</f>
        <v>0</v>
      </c>
      <c r="BD1162" s="163">
        <f>IF(AZ1162=4,G1162,0)</f>
        <v>0</v>
      </c>
      <c r="BE1162" s="163">
        <f>IF(AZ1162=5,G1162,0)</f>
        <v>0</v>
      </c>
      <c r="CA1162" s="191">
        <v>1</v>
      </c>
      <c r="CB1162" s="191">
        <v>9</v>
      </c>
      <c r="CZ1162" s="163">
        <v>0</v>
      </c>
    </row>
    <row r="1163" spans="1:104" x14ac:dyDescent="0.2">
      <c r="A1163" s="198"/>
      <c r="B1163" s="200"/>
      <c r="C1163" s="201" t="s">
        <v>1047</v>
      </c>
      <c r="D1163" s="202"/>
      <c r="E1163" s="203">
        <v>0</v>
      </c>
      <c r="F1163" s="204"/>
      <c r="G1163" s="205"/>
      <c r="M1163" s="199" t="s">
        <v>1047</v>
      </c>
      <c r="O1163" s="191"/>
    </row>
    <row r="1164" spans="1:104" x14ac:dyDescent="0.2">
      <c r="A1164" s="198"/>
      <c r="B1164" s="200"/>
      <c r="C1164" s="201" t="s">
        <v>1048</v>
      </c>
      <c r="D1164" s="202"/>
      <c r="E1164" s="203">
        <v>0</v>
      </c>
      <c r="F1164" s="204"/>
      <c r="G1164" s="205"/>
      <c r="M1164" s="199" t="s">
        <v>1048</v>
      </c>
      <c r="O1164" s="191"/>
    </row>
    <row r="1165" spans="1:104" x14ac:dyDescent="0.2">
      <c r="A1165" s="198"/>
      <c r="B1165" s="200"/>
      <c r="C1165" s="201" t="s">
        <v>1117</v>
      </c>
      <c r="D1165" s="202"/>
      <c r="E1165" s="203">
        <v>2</v>
      </c>
      <c r="F1165" s="204"/>
      <c r="G1165" s="205"/>
      <c r="M1165" s="199" t="s">
        <v>1117</v>
      </c>
      <c r="O1165" s="191"/>
    </row>
    <row r="1166" spans="1:104" x14ac:dyDescent="0.2">
      <c r="A1166" s="198"/>
      <c r="B1166" s="200"/>
      <c r="C1166" s="201" t="s">
        <v>1118</v>
      </c>
      <c r="D1166" s="202"/>
      <c r="E1166" s="203">
        <v>1</v>
      </c>
      <c r="F1166" s="204"/>
      <c r="G1166" s="205"/>
      <c r="M1166" s="199" t="s">
        <v>1118</v>
      </c>
      <c r="O1166" s="191"/>
    </row>
    <row r="1167" spans="1:104" x14ac:dyDescent="0.2">
      <c r="A1167" s="198"/>
      <c r="B1167" s="200"/>
      <c r="C1167" s="201" t="s">
        <v>1119</v>
      </c>
      <c r="D1167" s="202"/>
      <c r="E1167" s="203">
        <v>2</v>
      </c>
      <c r="F1167" s="204"/>
      <c r="G1167" s="205"/>
      <c r="M1167" s="199" t="s">
        <v>1119</v>
      </c>
      <c r="O1167" s="191"/>
    </row>
    <row r="1168" spans="1:104" x14ac:dyDescent="0.2">
      <c r="A1168" s="198"/>
      <c r="B1168" s="200"/>
      <c r="C1168" s="201" t="s">
        <v>1120</v>
      </c>
      <c r="D1168" s="202"/>
      <c r="E1168" s="203">
        <v>1</v>
      </c>
      <c r="F1168" s="204"/>
      <c r="G1168" s="205"/>
      <c r="M1168" s="199" t="s">
        <v>1120</v>
      </c>
      <c r="O1168" s="191"/>
    </row>
    <row r="1169" spans="1:104" x14ac:dyDescent="0.2">
      <c r="A1169" s="198"/>
      <c r="B1169" s="200"/>
      <c r="C1169" s="201" t="s">
        <v>1121</v>
      </c>
      <c r="D1169" s="202"/>
      <c r="E1169" s="203">
        <v>1</v>
      </c>
      <c r="F1169" s="204"/>
      <c r="G1169" s="205"/>
      <c r="M1169" s="199" t="s">
        <v>1121</v>
      </c>
      <c r="O1169" s="191"/>
    </row>
    <row r="1170" spans="1:104" x14ac:dyDescent="0.2">
      <c r="A1170" s="198"/>
      <c r="B1170" s="200"/>
      <c r="C1170" s="201" t="s">
        <v>206</v>
      </c>
      <c r="D1170" s="202"/>
      <c r="E1170" s="203">
        <v>0</v>
      </c>
      <c r="F1170" s="204"/>
      <c r="G1170" s="205"/>
      <c r="M1170" s="199">
        <v>0</v>
      </c>
      <c r="O1170" s="191"/>
    </row>
    <row r="1171" spans="1:104" x14ac:dyDescent="0.2">
      <c r="A1171" s="198"/>
      <c r="B1171" s="200"/>
      <c r="C1171" s="201" t="s">
        <v>1054</v>
      </c>
      <c r="D1171" s="202"/>
      <c r="E1171" s="203">
        <v>0</v>
      </c>
      <c r="F1171" s="204"/>
      <c r="G1171" s="205"/>
      <c r="M1171" s="199" t="s">
        <v>1054</v>
      </c>
      <c r="O1171" s="191"/>
    </row>
    <row r="1172" spans="1:104" x14ac:dyDescent="0.2">
      <c r="A1172" s="198"/>
      <c r="B1172" s="200"/>
      <c r="C1172" s="201" t="s">
        <v>1055</v>
      </c>
      <c r="D1172" s="202"/>
      <c r="E1172" s="203">
        <v>0</v>
      </c>
      <c r="F1172" s="204"/>
      <c r="G1172" s="205"/>
      <c r="M1172" s="199" t="s">
        <v>1055</v>
      </c>
      <c r="O1172" s="191"/>
    </row>
    <row r="1173" spans="1:104" x14ac:dyDescent="0.2">
      <c r="A1173" s="198"/>
      <c r="B1173" s="200"/>
      <c r="C1173" s="201" t="s">
        <v>1122</v>
      </c>
      <c r="D1173" s="202"/>
      <c r="E1173" s="203">
        <v>1</v>
      </c>
      <c r="F1173" s="204"/>
      <c r="G1173" s="205"/>
      <c r="M1173" s="199" t="s">
        <v>1122</v>
      </c>
      <c r="O1173" s="191"/>
    </row>
    <row r="1174" spans="1:104" x14ac:dyDescent="0.2">
      <c r="A1174" s="198"/>
      <c r="B1174" s="200"/>
      <c r="C1174" s="201" t="s">
        <v>1123</v>
      </c>
      <c r="D1174" s="202"/>
      <c r="E1174" s="203">
        <v>2</v>
      </c>
      <c r="F1174" s="204"/>
      <c r="G1174" s="205"/>
      <c r="M1174" s="199" t="s">
        <v>1123</v>
      </c>
      <c r="O1174" s="191"/>
    </row>
    <row r="1175" spans="1:104" x14ac:dyDescent="0.2">
      <c r="A1175" s="198"/>
      <c r="B1175" s="200"/>
      <c r="C1175" s="201" t="s">
        <v>1124</v>
      </c>
      <c r="D1175" s="202"/>
      <c r="E1175" s="203">
        <v>2</v>
      </c>
      <c r="F1175" s="204"/>
      <c r="G1175" s="205"/>
      <c r="M1175" s="199" t="s">
        <v>1124</v>
      </c>
      <c r="O1175" s="191"/>
    </row>
    <row r="1176" spans="1:104" x14ac:dyDescent="0.2">
      <c r="A1176" s="198"/>
      <c r="B1176" s="200"/>
      <c r="C1176" s="201" t="s">
        <v>1125</v>
      </c>
      <c r="D1176" s="202"/>
      <c r="E1176" s="203">
        <v>1</v>
      </c>
      <c r="F1176" s="204"/>
      <c r="G1176" s="205"/>
      <c r="M1176" s="199" t="s">
        <v>1125</v>
      </c>
      <c r="O1176" s="191"/>
    </row>
    <row r="1177" spans="1:104" x14ac:dyDescent="0.2">
      <c r="A1177" s="198"/>
      <c r="B1177" s="200"/>
      <c r="C1177" s="201" t="s">
        <v>1126</v>
      </c>
      <c r="D1177" s="202"/>
      <c r="E1177" s="203">
        <v>2</v>
      </c>
      <c r="F1177" s="204"/>
      <c r="G1177" s="205"/>
      <c r="M1177" s="199" t="s">
        <v>1126</v>
      </c>
      <c r="O1177" s="191"/>
    </row>
    <row r="1178" spans="1:104" x14ac:dyDescent="0.2">
      <c r="A1178" s="198"/>
      <c r="B1178" s="200"/>
      <c r="C1178" s="201" t="s">
        <v>1127</v>
      </c>
      <c r="D1178" s="202"/>
      <c r="E1178" s="203">
        <v>1</v>
      </c>
      <c r="F1178" s="204"/>
      <c r="G1178" s="205"/>
      <c r="M1178" s="199" t="s">
        <v>1127</v>
      </c>
      <c r="O1178" s="191"/>
    </row>
    <row r="1179" spans="1:104" x14ac:dyDescent="0.2">
      <c r="A1179" s="198"/>
      <c r="B1179" s="200"/>
      <c r="C1179" s="201" t="s">
        <v>1128</v>
      </c>
      <c r="D1179" s="202"/>
      <c r="E1179" s="203">
        <v>1</v>
      </c>
      <c r="F1179" s="204"/>
      <c r="G1179" s="205"/>
      <c r="M1179" s="199" t="s">
        <v>1128</v>
      </c>
      <c r="O1179" s="191"/>
    </row>
    <row r="1180" spans="1:104" x14ac:dyDescent="0.2">
      <c r="A1180" s="198"/>
      <c r="B1180" s="200"/>
      <c r="C1180" s="201" t="s">
        <v>1129</v>
      </c>
      <c r="D1180" s="202"/>
      <c r="E1180" s="203">
        <v>1</v>
      </c>
      <c r="F1180" s="204"/>
      <c r="G1180" s="205"/>
      <c r="M1180" s="199" t="s">
        <v>1129</v>
      </c>
      <c r="O1180" s="191"/>
    </row>
    <row r="1181" spans="1:104" x14ac:dyDescent="0.2">
      <c r="A1181" s="192">
        <v>239</v>
      </c>
      <c r="B1181" s="193" t="s">
        <v>1130</v>
      </c>
      <c r="C1181" s="194" t="s">
        <v>1131</v>
      </c>
      <c r="D1181" s="195" t="s">
        <v>152</v>
      </c>
      <c r="E1181" s="196">
        <v>3</v>
      </c>
      <c r="F1181" s="196">
        <v>0</v>
      </c>
      <c r="G1181" s="197">
        <f>E1181*F1181</f>
        <v>0</v>
      </c>
      <c r="O1181" s="191">
        <v>2</v>
      </c>
      <c r="AA1181" s="163">
        <v>1</v>
      </c>
      <c r="AB1181" s="163">
        <v>9</v>
      </c>
      <c r="AC1181" s="163">
        <v>9</v>
      </c>
      <c r="AZ1181" s="163">
        <v>4</v>
      </c>
      <c r="BA1181" s="163">
        <f>IF(AZ1181=1,G1181,0)</f>
        <v>0</v>
      </c>
      <c r="BB1181" s="163">
        <f>IF(AZ1181=2,G1181,0)</f>
        <v>0</v>
      </c>
      <c r="BC1181" s="163">
        <f>IF(AZ1181=3,G1181,0)</f>
        <v>0</v>
      </c>
      <c r="BD1181" s="163">
        <f>IF(AZ1181=4,G1181,0)</f>
        <v>0</v>
      </c>
      <c r="BE1181" s="163">
        <f>IF(AZ1181=5,G1181,0)</f>
        <v>0</v>
      </c>
      <c r="CA1181" s="191">
        <v>1</v>
      </c>
      <c r="CB1181" s="191">
        <v>9</v>
      </c>
      <c r="CZ1181" s="163">
        <v>0</v>
      </c>
    </row>
    <row r="1182" spans="1:104" x14ac:dyDescent="0.2">
      <c r="A1182" s="198"/>
      <c r="B1182" s="200"/>
      <c r="C1182" s="201" t="s">
        <v>1068</v>
      </c>
      <c r="D1182" s="202"/>
      <c r="E1182" s="203">
        <v>0</v>
      </c>
      <c r="F1182" s="204"/>
      <c r="G1182" s="205"/>
      <c r="M1182" s="199" t="s">
        <v>1068</v>
      </c>
      <c r="O1182" s="191"/>
    </row>
    <row r="1183" spans="1:104" x14ac:dyDescent="0.2">
      <c r="A1183" s="198"/>
      <c r="B1183" s="200"/>
      <c r="C1183" s="201" t="s">
        <v>1132</v>
      </c>
      <c r="D1183" s="202"/>
      <c r="E1183" s="203">
        <v>1</v>
      </c>
      <c r="F1183" s="204"/>
      <c r="G1183" s="205"/>
      <c r="M1183" s="199" t="s">
        <v>1132</v>
      </c>
      <c r="O1183" s="191"/>
    </row>
    <row r="1184" spans="1:104" x14ac:dyDescent="0.2">
      <c r="A1184" s="198"/>
      <c r="B1184" s="200"/>
      <c r="C1184" s="201" t="s">
        <v>1133</v>
      </c>
      <c r="D1184" s="202"/>
      <c r="E1184" s="203">
        <v>1</v>
      </c>
      <c r="F1184" s="204"/>
      <c r="G1184" s="205"/>
      <c r="M1184" s="199" t="s">
        <v>1133</v>
      </c>
      <c r="O1184" s="191"/>
    </row>
    <row r="1185" spans="1:104" x14ac:dyDescent="0.2">
      <c r="A1185" s="198"/>
      <c r="B1185" s="200"/>
      <c r="C1185" s="201" t="s">
        <v>1134</v>
      </c>
      <c r="D1185" s="202"/>
      <c r="E1185" s="203">
        <v>1</v>
      </c>
      <c r="F1185" s="204"/>
      <c r="G1185" s="205"/>
      <c r="M1185" s="199" t="s">
        <v>1134</v>
      </c>
      <c r="O1185" s="191"/>
    </row>
    <row r="1186" spans="1:104" x14ac:dyDescent="0.2">
      <c r="A1186" s="192">
        <v>240</v>
      </c>
      <c r="B1186" s="193" t="s">
        <v>1135</v>
      </c>
      <c r="C1186" s="194" t="s">
        <v>1136</v>
      </c>
      <c r="D1186" s="195" t="s">
        <v>152</v>
      </c>
      <c r="E1186" s="196">
        <v>1</v>
      </c>
      <c r="F1186" s="196">
        <v>0</v>
      </c>
      <c r="G1186" s="197">
        <f>E1186*F1186</f>
        <v>0</v>
      </c>
      <c r="O1186" s="191">
        <v>2</v>
      </c>
      <c r="AA1186" s="163">
        <v>1</v>
      </c>
      <c r="AB1186" s="163">
        <v>0</v>
      </c>
      <c r="AC1186" s="163">
        <v>0</v>
      </c>
      <c r="AZ1186" s="163">
        <v>4</v>
      </c>
      <c r="BA1186" s="163">
        <f>IF(AZ1186=1,G1186,0)</f>
        <v>0</v>
      </c>
      <c r="BB1186" s="163">
        <f>IF(AZ1186=2,G1186,0)</f>
        <v>0</v>
      </c>
      <c r="BC1186" s="163">
        <f>IF(AZ1186=3,G1186,0)</f>
        <v>0</v>
      </c>
      <c r="BD1186" s="163">
        <f>IF(AZ1186=4,G1186,0)</f>
        <v>0</v>
      </c>
      <c r="BE1186" s="163">
        <f>IF(AZ1186=5,G1186,0)</f>
        <v>0</v>
      </c>
      <c r="CA1186" s="191">
        <v>1</v>
      </c>
      <c r="CB1186" s="191">
        <v>0</v>
      </c>
      <c r="CZ1186" s="163">
        <v>0</v>
      </c>
    </row>
    <row r="1187" spans="1:104" x14ac:dyDescent="0.2">
      <c r="A1187" s="198"/>
      <c r="B1187" s="200"/>
      <c r="C1187" s="201" t="s">
        <v>1137</v>
      </c>
      <c r="D1187" s="202"/>
      <c r="E1187" s="203">
        <v>1</v>
      </c>
      <c r="F1187" s="204"/>
      <c r="G1187" s="205"/>
      <c r="M1187" s="199" t="s">
        <v>1137</v>
      </c>
      <c r="O1187" s="191"/>
    </row>
    <row r="1188" spans="1:104" x14ac:dyDescent="0.2">
      <c r="A1188" s="192">
        <v>241</v>
      </c>
      <c r="B1188" s="193" t="s">
        <v>1138</v>
      </c>
      <c r="C1188" s="194" t="s">
        <v>1139</v>
      </c>
      <c r="D1188" s="195" t="s">
        <v>152</v>
      </c>
      <c r="E1188" s="196">
        <v>1</v>
      </c>
      <c r="F1188" s="196">
        <v>0</v>
      </c>
      <c r="G1188" s="197">
        <f>E1188*F1188</f>
        <v>0</v>
      </c>
      <c r="O1188" s="191">
        <v>2</v>
      </c>
      <c r="AA1188" s="163">
        <v>1</v>
      </c>
      <c r="AB1188" s="163">
        <v>9</v>
      </c>
      <c r="AC1188" s="163">
        <v>9</v>
      </c>
      <c r="AZ1188" s="163">
        <v>4</v>
      </c>
      <c r="BA1188" s="163">
        <f>IF(AZ1188=1,G1188,0)</f>
        <v>0</v>
      </c>
      <c r="BB1188" s="163">
        <f>IF(AZ1188=2,G1188,0)</f>
        <v>0</v>
      </c>
      <c r="BC1188" s="163">
        <f>IF(AZ1188=3,G1188,0)</f>
        <v>0</v>
      </c>
      <c r="BD1188" s="163">
        <f>IF(AZ1188=4,G1188,0)</f>
        <v>0</v>
      </c>
      <c r="BE1188" s="163">
        <f>IF(AZ1188=5,G1188,0)</f>
        <v>0</v>
      </c>
      <c r="CA1188" s="191">
        <v>1</v>
      </c>
      <c r="CB1188" s="191">
        <v>9</v>
      </c>
      <c r="CZ1188" s="163">
        <v>0</v>
      </c>
    </row>
    <row r="1189" spans="1:104" x14ac:dyDescent="0.2">
      <c r="A1189" s="192">
        <v>242</v>
      </c>
      <c r="B1189" s="193" t="s">
        <v>1140</v>
      </c>
      <c r="C1189" s="194" t="s">
        <v>1141</v>
      </c>
      <c r="D1189" s="195" t="s">
        <v>152</v>
      </c>
      <c r="E1189" s="196">
        <v>3</v>
      </c>
      <c r="F1189" s="196">
        <v>0</v>
      </c>
      <c r="G1189" s="197">
        <f>E1189*F1189</f>
        <v>0</v>
      </c>
      <c r="O1189" s="191">
        <v>2</v>
      </c>
      <c r="AA1189" s="163">
        <v>1</v>
      </c>
      <c r="AB1189" s="163">
        <v>9</v>
      </c>
      <c r="AC1189" s="163">
        <v>9</v>
      </c>
      <c r="AZ1189" s="163">
        <v>4</v>
      </c>
      <c r="BA1189" s="163">
        <f>IF(AZ1189=1,G1189,0)</f>
        <v>0</v>
      </c>
      <c r="BB1189" s="163">
        <f>IF(AZ1189=2,G1189,0)</f>
        <v>0</v>
      </c>
      <c r="BC1189" s="163">
        <f>IF(AZ1189=3,G1189,0)</f>
        <v>0</v>
      </c>
      <c r="BD1189" s="163">
        <f>IF(AZ1189=4,G1189,0)</f>
        <v>0</v>
      </c>
      <c r="BE1189" s="163">
        <f>IF(AZ1189=5,G1189,0)</f>
        <v>0</v>
      </c>
      <c r="CA1189" s="191">
        <v>1</v>
      </c>
      <c r="CB1189" s="191">
        <v>9</v>
      </c>
      <c r="CZ1189" s="163">
        <v>0</v>
      </c>
    </row>
    <row r="1190" spans="1:104" x14ac:dyDescent="0.2">
      <c r="A1190" s="198"/>
      <c r="B1190" s="200"/>
      <c r="C1190" s="201" t="s">
        <v>609</v>
      </c>
      <c r="D1190" s="202"/>
      <c r="E1190" s="203">
        <v>0</v>
      </c>
      <c r="F1190" s="204"/>
      <c r="G1190" s="205"/>
      <c r="M1190" s="199" t="s">
        <v>609</v>
      </c>
      <c r="O1190" s="191"/>
    </row>
    <row r="1191" spans="1:104" x14ac:dyDescent="0.2">
      <c r="A1191" s="198"/>
      <c r="B1191" s="200"/>
      <c r="C1191" s="201" t="s">
        <v>1142</v>
      </c>
      <c r="D1191" s="202"/>
      <c r="E1191" s="203">
        <v>1</v>
      </c>
      <c r="F1191" s="204"/>
      <c r="G1191" s="205"/>
      <c r="M1191" s="199" t="s">
        <v>1142</v>
      </c>
      <c r="O1191" s="191"/>
    </row>
    <row r="1192" spans="1:104" x14ac:dyDescent="0.2">
      <c r="A1192" s="198"/>
      <c r="B1192" s="200"/>
      <c r="C1192" s="201" t="s">
        <v>1143</v>
      </c>
      <c r="D1192" s="202"/>
      <c r="E1192" s="203">
        <v>1</v>
      </c>
      <c r="F1192" s="204"/>
      <c r="G1192" s="205"/>
      <c r="M1192" s="199" t="s">
        <v>1143</v>
      </c>
      <c r="O1192" s="191"/>
    </row>
    <row r="1193" spans="1:104" x14ac:dyDescent="0.2">
      <c r="A1193" s="198"/>
      <c r="B1193" s="200"/>
      <c r="C1193" s="201" t="s">
        <v>1078</v>
      </c>
      <c r="D1193" s="202"/>
      <c r="E1193" s="203">
        <v>0</v>
      </c>
      <c r="F1193" s="204"/>
      <c r="G1193" s="205"/>
      <c r="M1193" s="199" t="s">
        <v>1078</v>
      </c>
      <c r="O1193" s="191"/>
    </row>
    <row r="1194" spans="1:104" x14ac:dyDescent="0.2">
      <c r="A1194" s="198"/>
      <c r="B1194" s="200"/>
      <c r="C1194" s="201" t="s">
        <v>1144</v>
      </c>
      <c r="D1194" s="202"/>
      <c r="E1194" s="203">
        <v>1</v>
      </c>
      <c r="F1194" s="204"/>
      <c r="G1194" s="205"/>
      <c r="M1194" s="199" t="s">
        <v>1144</v>
      </c>
      <c r="O1194" s="191"/>
    </row>
    <row r="1195" spans="1:104" ht="22.5" x14ac:dyDescent="0.2">
      <c r="A1195" s="192">
        <v>243</v>
      </c>
      <c r="B1195" s="193" t="s">
        <v>1145</v>
      </c>
      <c r="C1195" s="194" t="s">
        <v>1146</v>
      </c>
      <c r="D1195" s="195" t="s">
        <v>185</v>
      </c>
      <c r="E1195" s="196">
        <v>65</v>
      </c>
      <c r="F1195" s="196">
        <v>0</v>
      </c>
      <c r="G1195" s="197">
        <f>E1195*F1195</f>
        <v>0</v>
      </c>
      <c r="O1195" s="191">
        <v>2</v>
      </c>
      <c r="AA1195" s="163">
        <v>1</v>
      </c>
      <c r="AB1195" s="163">
        <v>9</v>
      </c>
      <c r="AC1195" s="163">
        <v>9</v>
      </c>
      <c r="AZ1195" s="163">
        <v>4</v>
      </c>
      <c r="BA1195" s="163">
        <f>IF(AZ1195=1,G1195,0)</f>
        <v>0</v>
      </c>
      <c r="BB1195" s="163">
        <f>IF(AZ1195=2,G1195,0)</f>
        <v>0</v>
      </c>
      <c r="BC1195" s="163">
        <f>IF(AZ1195=3,G1195,0)</f>
        <v>0</v>
      </c>
      <c r="BD1195" s="163">
        <f>IF(AZ1195=4,G1195,0)</f>
        <v>0</v>
      </c>
      <c r="BE1195" s="163">
        <f>IF(AZ1195=5,G1195,0)</f>
        <v>0</v>
      </c>
      <c r="CA1195" s="191">
        <v>1</v>
      </c>
      <c r="CB1195" s="191">
        <v>9</v>
      </c>
      <c r="CZ1195" s="163">
        <v>0</v>
      </c>
    </row>
    <row r="1196" spans="1:104" x14ac:dyDescent="0.2">
      <c r="A1196" s="198"/>
      <c r="B1196" s="200"/>
      <c r="C1196" s="201" t="s">
        <v>1147</v>
      </c>
      <c r="D1196" s="202"/>
      <c r="E1196" s="203">
        <v>65</v>
      </c>
      <c r="F1196" s="204"/>
      <c r="G1196" s="205"/>
      <c r="M1196" s="199" t="s">
        <v>1147</v>
      </c>
      <c r="O1196" s="191"/>
    </row>
    <row r="1197" spans="1:104" ht="22.5" x14ac:dyDescent="0.2">
      <c r="A1197" s="192">
        <v>244</v>
      </c>
      <c r="B1197" s="193" t="s">
        <v>1148</v>
      </c>
      <c r="C1197" s="194" t="s">
        <v>1149</v>
      </c>
      <c r="D1197" s="195" t="s">
        <v>185</v>
      </c>
      <c r="E1197" s="196">
        <v>795.3</v>
      </c>
      <c r="F1197" s="196">
        <v>0</v>
      </c>
      <c r="G1197" s="197">
        <f>E1197*F1197</f>
        <v>0</v>
      </c>
      <c r="O1197" s="191">
        <v>2</v>
      </c>
      <c r="AA1197" s="163">
        <v>1</v>
      </c>
      <c r="AB1197" s="163">
        <v>9</v>
      </c>
      <c r="AC1197" s="163">
        <v>9</v>
      </c>
      <c r="AZ1197" s="163">
        <v>4</v>
      </c>
      <c r="BA1197" s="163">
        <f>IF(AZ1197=1,G1197,0)</f>
        <v>0</v>
      </c>
      <c r="BB1197" s="163">
        <f>IF(AZ1197=2,G1197,0)</f>
        <v>0</v>
      </c>
      <c r="BC1197" s="163">
        <f>IF(AZ1197=3,G1197,0)</f>
        <v>0</v>
      </c>
      <c r="BD1197" s="163">
        <f>IF(AZ1197=4,G1197,0)</f>
        <v>0</v>
      </c>
      <c r="BE1197" s="163">
        <f>IF(AZ1197=5,G1197,0)</f>
        <v>0</v>
      </c>
      <c r="CA1197" s="191">
        <v>1</v>
      </c>
      <c r="CB1197" s="191">
        <v>9</v>
      </c>
      <c r="CZ1197" s="163">
        <v>1.6000000000000001E-4</v>
      </c>
    </row>
    <row r="1198" spans="1:104" x14ac:dyDescent="0.2">
      <c r="A1198" s="198"/>
      <c r="B1198" s="200"/>
      <c r="C1198" s="201" t="s">
        <v>1150</v>
      </c>
      <c r="D1198" s="202"/>
      <c r="E1198" s="203">
        <v>0</v>
      </c>
      <c r="F1198" s="204"/>
      <c r="G1198" s="205"/>
      <c r="M1198" s="199" t="s">
        <v>1150</v>
      </c>
      <c r="O1198" s="191"/>
    </row>
    <row r="1199" spans="1:104" x14ac:dyDescent="0.2">
      <c r="A1199" s="198"/>
      <c r="B1199" s="200"/>
      <c r="C1199" s="201" t="s">
        <v>1151</v>
      </c>
      <c r="D1199" s="202"/>
      <c r="E1199" s="203">
        <v>49.2</v>
      </c>
      <c r="F1199" s="204"/>
      <c r="G1199" s="205"/>
      <c r="M1199" s="199" t="s">
        <v>1151</v>
      </c>
      <c r="O1199" s="191"/>
    </row>
    <row r="1200" spans="1:104" x14ac:dyDescent="0.2">
      <c r="A1200" s="198"/>
      <c r="B1200" s="200"/>
      <c r="C1200" s="201" t="s">
        <v>1152</v>
      </c>
      <c r="D1200" s="202"/>
      <c r="E1200" s="203">
        <v>69.8</v>
      </c>
      <c r="F1200" s="204"/>
      <c r="G1200" s="205"/>
      <c r="M1200" s="199" t="s">
        <v>1152</v>
      </c>
      <c r="O1200" s="191"/>
    </row>
    <row r="1201" spans="1:104" x14ac:dyDescent="0.2">
      <c r="A1201" s="198"/>
      <c r="B1201" s="200"/>
      <c r="C1201" s="201" t="s">
        <v>1153</v>
      </c>
      <c r="D1201" s="202"/>
      <c r="E1201" s="203">
        <v>28.1</v>
      </c>
      <c r="F1201" s="204"/>
      <c r="G1201" s="205"/>
      <c r="M1201" s="199" t="s">
        <v>1153</v>
      </c>
      <c r="O1201" s="191"/>
    </row>
    <row r="1202" spans="1:104" x14ac:dyDescent="0.2">
      <c r="A1202" s="198"/>
      <c r="B1202" s="200"/>
      <c r="C1202" s="201" t="s">
        <v>1154</v>
      </c>
      <c r="D1202" s="202"/>
      <c r="E1202" s="203">
        <v>0</v>
      </c>
      <c r="F1202" s="204"/>
      <c r="G1202" s="205"/>
      <c r="M1202" s="199" t="s">
        <v>1154</v>
      </c>
      <c r="O1202" s="191"/>
    </row>
    <row r="1203" spans="1:104" x14ac:dyDescent="0.2">
      <c r="A1203" s="198"/>
      <c r="B1203" s="200"/>
      <c r="C1203" s="201" t="s">
        <v>1155</v>
      </c>
      <c r="D1203" s="202"/>
      <c r="E1203" s="203">
        <v>234.4</v>
      </c>
      <c r="F1203" s="204"/>
      <c r="G1203" s="205"/>
      <c r="M1203" s="199" t="s">
        <v>1155</v>
      </c>
      <c r="O1203" s="191"/>
    </row>
    <row r="1204" spans="1:104" x14ac:dyDescent="0.2">
      <c r="A1204" s="198"/>
      <c r="B1204" s="200"/>
      <c r="C1204" s="201" t="s">
        <v>1156</v>
      </c>
      <c r="D1204" s="202"/>
      <c r="E1204" s="203">
        <v>187</v>
      </c>
      <c r="F1204" s="204"/>
      <c r="G1204" s="205"/>
      <c r="M1204" s="199" t="s">
        <v>1156</v>
      </c>
      <c r="O1204" s="191"/>
    </row>
    <row r="1205" spans="1:104" x14ac:dyDescent="0.2">
      <c r="A1205" s="198"/>
      <c r="B1205" s="200"/>
      <c r="C1205" s="201" t="s">
        <v>1157</v>
      </c>
      <c r="D1205" s="202"/>
      <c r="E1205" s="203">
        <v>0</v>
      </c>
      <c r="F1205" s="204"/>
      <c r="G1205" s="205"/>
      <c r="M1205" s="199" t="s">
        <v>1157</v>
      </c>
      <c r="O1205" s="191"/>
    </row>
    <row r="1206" spans="1:104" x14ac:dyDescent="0.2">
      <c r="A1206" s="198"/>
      <c r="B1206" s="200"/>
      <c r="C1206" s="201" t="s">
        <v>1158</v>
      </c>
      <c r="D1206" s="202"/>
      <c r="E1206" s="203">
        <v>175.8</v>
      </c>
      <c r="F1206" s="204"/>
      <c r="G1206" s="205"/>
      <c r="M1206" s="199" t="s">
        <v>1158</v>
      </c>
      <c r="O1206" s="191"/>
    </row>
    <row r="1207" spans="1:104" x14ac:dyDescent="0.2">
      <c r="A1207" s="198"/>
      <c r="B1207" s="200"/>
      <c r="C1207" s="201" t="s">
        <v>1159</v>
      </c>
      <c r="D1207" s="202"/>
      <c r="E1207" s="203">
        <v>51</v>
      </c>
      <c r="F1207" s="204"/>
      <c r="G1207" s="205"/>
      <c r="M1207" s="199" t="s">
        <v>1159</v>
      </c>
      <c r="O1207" s="191"/>
    </row>
    <row r="1208" spans="1:104" ht="22.5" x14ac:dyDescent="0.2">
      <c r="A1208" s="192">
        <v>245</v>
      </c>
      <c r="B1208" s="193" t="s">
        <v>1160</v>
      </c>
      <c r="C1208" s="194" t="s">
        <v>1161</v>
      </c>
      <c r="D1208" s="195" t="s">
        <v>185</v>
      </c>
      <c r="E1208" s="196">
        <v>345.25</v>
      </c>
      <c r="F1208" s="196">
        <v>0</v>
      </c>
      <c r="G1208" s="197">
        <f>E1208*F1208</f>
        <v>0</v>
      </c>
      <c r="O1208" s="191">
        <v>2</v>
      </c>
      <c r="AA1208" s="163">
        <v>1</v>
      </c>
      <c r="AB1208" s="163">
        <v>9</v>
      </c>
      <c r="AC1208" s="163">
        <v>9</v>
      </c>
      <c r="AZ1208" s="163">
        <v>4</v>
      </c>
      <c r="BA1208" s="163">
        <f>IF(AZ1208=1,G1208,0)</f>
        <v>0</v>
      </c>
      <c r="BB1208" s="163">
        <f>IF(AZ1208=2,G1208,0)</f>
        <v>0</v>
      </c>
      <c r="BC1208" s="163">
        <f>IF(AZ1208=3,G1208,0)</f>
        <v>0</v>
      </c>
      <c r="BD1208" s="163">
        <f>IF(AZ1208=4,G1208,0)</f>
        <v>0</v>
      </c>
      <c r="BE1208" s="163">
        <f>IF(AZ1208=5,G1208,0)</f>
        <v>0</v>
      </c>
      <c r="CA1208" s="191">
        <v>1</v>
      </c>
      <c r="CB1208" s="191">
        <v>9</v>
      </c>
      <c r="CZ1208" s="163">
        <v>2.1000000000000001E-4</v>
      </c>
    </row>
    <row r="1209" spans="1:104" x14ac:dyDescent="0.2">
      <c r="A1209" s="198"/>
      <c r="B1209" s="200"/>
      <c r="C1209" s="201" t="s">
        <v>1162</v>
      </c>
      <c r="D1209" s="202"/>
      <c r="E1209" s="203">
        <v>0</v>
      </c>
      <c r="F1209" s="204"/>
      <c r="G1209" s="205"/>
      <c r="M1209" s="199" t="s">
        <v>1162</v>
      </c>
      <c r="O1209" s="191"/>
    </row>
    <row r="1210" spans="1:104" x14ac:dyDescent="0.2">
      <c r="A1210" s="198"/>
      <c r="B1210" s="200"/>
      <c r="C1210" s="201" t="s">
        <v>609</v>
      </c>
      <c r="D1210" s="202"/>
      <c r="E1210" s="203">
        <v>0</v>
      </c>
      <c r="F1210" s="204"/>
      <c r="G1210" s="205"/>
      <c r="M1210" s="199" t="s">
        <v>609</v>
      </c>
      <c r="O1210" s="191"/>
    </row>
    <row r="1211" spans="1:104" x14ac:dyDescent="0.2">
      <c r="A1211" s="198"/>
      <c r="B1211" s="200"/>
      <c r="C1211" s="201" t="s">
        <v>1163</v>
      </c>
      <c r="D1211" s="202"/>
      <c r="E1211" s="203">
        <v>36.6</v>
      </c>
      <c r="F1211" s="204"/>
      <c r="G1211" s="205"/>
      <c r="M1211" s="199" t="s">
        <v>1163</v>
      </c>
      <c r="O1211" s="191"/>
    </row>
    <row r="1212" spans="1:104" x14ac:dyDescent="0.2">
      <c r="A1212" s="198"/>
      <c r="B1212" s="200"/>
      <c r="C1212" s="201" t="s">
        <v>1164</v>
      </c>
      <c r="D1212" s="202"/>
      <c r="E1212" s="203">
        <v>25.5</v>
      </c>
      <c r="F1212" s="204"/>
      <c r="G1212" s="205"/>
      <c r="M1212" s="199" t="s">
        <v>1164</v>
      </c>
      <c r="O1212" s="191"/>
    </row>
    <row r="1213" spans="1:104" x14ac:dyDescent="0.2">
      <c r="A1213" s="198"/>
      <c r="B1213" s="200"/>
      <c r="C1213" s="201" t="s">
        <v>1078</v>
      </c>
      <c r="D1213" s="202"/>
      <c r="E1213" s="203">
        <v>0</v>
      </c>
      <c r="F1213" s="204"/>
      <c r="G1213" s="205"/>
      <c r="M1213" s="199" t="s">
        <v>1078</v>
      </c>
      <c r="O1213" s="191"/>
    </row>
    <row r="1214" spans="1:104" x14ac:dyDescent="0.2">
      <c r="A1214" s="198"/>
      <c r="B1214" s="200"/>
      <c r="C1214" s="201" t="s">
        <v>1165</v>
      </c>
      <c r="D1214" s="202"/>
      <c r="E1214" s="203">
        <v>117.2</v>
      </c>
      <c r="F1214" s="204"/>
      <c r="G1214" s="205"/>
      <c r="M1214" s="199" t="s">
        <v>1165</v>
      </c>
      <c r="O1214" s="191"/>
    </row>
    <row r="1215" spans="1:104" x14ac:dyDescent="0.2">
      <c r="A1215" s="198"/>
      <c r="B1215" s="200"/>
      <c r="C1215" s="201" t="s">
        <v>1166</v>
      </c>
      <c r="D1215" s="202"/>
      <c r="E1215" s="203">
        <v>68</v>
      </c>
      <c r="F1215" s="204"/>
      <c r="G1215" s="205"/>
      <c r="M1215" s="199" t="s">
        <v>1166</v>
      </c>
      <c r="O1215" s="191"/>
    </row>
    <row r="1216" spans="1:104" x14ac:dyDescent="0.2">
      <c r="A1216" s="198"/>
      <c r="B1216" s="200"/>
      <c r="C1216" s="201" t="s">
        <v>1157</v>
      </c>
      <c r="D1216" s="202"/>
      <c r="E1216" s="203">
        <v>0</v>
      </c>
      <c r="F1216" s="204"/>
      <c r="G1216" s="205"/>
      <c r="M1216" s="199" t="s">
        <v>1157</v>
      </c>
      <c r="O1216" s="191"/>
    </row>
    <row r="1217" spans="1:104" x14ac:dyDescent="0.2">
      <c r="A1217" s="198"/>
      <c r="B1217" s="200"/>
      <c r="C1217" s="201" t="s">
        <v>1167</v>
      </c>
      <c r="D1217" s="202"/>
      <c r="E1217" s="203">
        <v>85.2</v>
      </c>
      <c r="F1217" s="204"/>
      <c r="G1217" s="205"/>
      <c r="M1217" s="199" t="s">
        <v>1167</v>
      </c>
      <c r="O1217" s="191"/>
    </row>
    <row r="1218" spans="1:104" x14ac:dyDescent="0.2">
      <c r="A1218" s="198"/>
      <c r="B1218" s="200"/>
      <c r="C1218" s="201" t="s">
        <v>1168</v>
      </c>
      <c r="D1218" s="202"/>
      <c r="E1218" s="203">
        <v>12.75</v>
      </c>
      <c r="F1218" s="204"/>
      <c r="G1218" s="205"/>
      <c r="M1218" s="199" t="s">
        <v>1168</v>
      </c>
      <c r="O1218" s="191"/>
    </row>
    <row r="1219" spans="1:104" ht="22.5" x14ac:dyDescent="0.2">
      <c r="A1219" s="192">
        <v>246</v>
      </c>
      <c r="B1219" s="193" t="s">
        <v>1169</v>
      </c>
      <c r="C1219" s="194" t="s">
        <v>1170</v>
      </c>
      <c r="D1219" s="195" t="s">
        <v>185</v>
      </c>
      <c r="E1219" s="196">
        <v>28.1</v>
      </c>
      <c r="F1219" s="196">
        <v>0</v>
      </c>
      <c r="G1219" s="197">
        <f>E1219*F1219</f>
        <v>0</v>
      </c>
      <c r="O1219" s="191">
        <v>2</v>
      </c>
      <c r="AA1219" s="163">
        <v>1</v>
      </c>
      <c r="AB1219" s="163">
        <v>9</v>
      </c>
      <c r="AC1219" s="163">
        <v>9</v>
      </c>
      <c r="AZ1219" s="163">
        <v>4</v>
      </c>
      <c r="BA1219" s="163">
        <f>IF(AZ1219=1,G1219,0)</f>
        <v>0</v>
      </c>
      <c r="BB1219" s="163">
        <f>IF(AZ1219=2,G1219,0)</f>
        <v>0</v>
      </c>
      <c r="BC1219" s="163">
        <f>IF(AZ1219=3,G1219,0)</f>
        <v>0</v>
      </c>
      <c r="BD1219" s="163">
        <f>IF(AZ1219=4,G1219,0)</f>
        <v>0</v>
      </c>
      <c r="BE1219" s="163">
        <f>IF(AZ1219=5,G1219,0)</f>
        <v>0</v>
      </c>
      <c r="CA1219" s="191">
        <v>1</v>
      </c>
      <c r="CB1219" s="191">
        <v>9</v>
      </c>
      <c r="CZ1219" s="163">
        <v>3.2000000000000003E-4</v>
      </c>
    </row>
    <row r="1220" spans="1:104" x14ac:dyDescent="0.2">
      <c r="A1220" s="198"/>
      <c r="B1220" s="200"/>
      <c r="C1220" s="201" t="s">
        <v>1171</v>
      </c>
      <c r="D1220" s="202"/>
      <c r="E1220" s="203">
        <v>0</v>
      </c>
      <c r="F1220" s="204"/>
      <c r="G1220" s="205"/>
      <c r="M1220" s="199" t="s">
        <v>1171</v>
      </c>
      <c r="O1220" s="191"/>
    </row>
    <row r="1221" spans="1:104" x14ac:dyDescent="0.2">
      <c r="A1221" s="198"/>
      <c r="B1221" s="200"/>
      <c r="C1221" s="201" t="s">
        <v>1153</v>
      </c>
      <c r="D1221" s="202"/>
      <c r="E1221" s="203">
        <v>28.1</v>
      </c>
      <c r="F1221" s="204"/>
      <c r="G1221" s="205"/>
      <c r="M1221" s="199" t="s">
        <v>1153</v>
      </c>
      <c r="O1221" s="191"/>
    </row>
    <row r="1222" spans="1:104" ht="22.5" x14ac:dyDescent="0.2">
      <c r="A1222" s="192">
        <v>247</v>
      </c>
      <c r="B1222" s="193" t="s">
        <v>1172</v>
      </c>
      <c r="C1222" s="194" t="s">
        <v>1173</v>
      </c>
      <c r="D1222" s="195" t="s">
        <v>185</v>
      </c>
      <c r="E1222" s="196">
        <v>40</v>
      </c>
      <c r="F1222" s="196">
        <v>0</v>
      </c>
      <c r="G1222" s="197">
        <f>E1222*F1222</f>
        <v>0</v>
      </c>
      <c r="O1222" s="191">
        <v>2</v>
      </c>
      <c r="AA1222" s="163">
        <v>1</v>
      </c>
      <c r="AB1222" s="163">
        <v>9</v>
      </c>
      <c r="AC1222" s="163">
        <v>9</v>
      </c>
      <c r="AZ1222" s="163">
        <v>4</v>
      </c>
      <c r="BA1222" s="163">
        <f>IF(AZ1222=1,G1222,0)</f>
        <v>0</v>
      </c>
      <c r="BB1222" s="163">
        <f>IF(AZ1222=2,G1222,0)</f>
        <v>0</v>
      </c>
      <c r="BC1222" s="163">
        <f>IF(AZ1222=3,G1222,0)</f>
        <v>0</v>
      </c>
      <c r="BD1222" s="163">
        <f>IF(AZ1222=4,G1222,0)</f>
        <v>0</v>
      </c>
      <c r="BE1222" s="163">
        <f>IF(AZ1222=5,G1222,0)</f>
        <v>0</v>
      </c>
      <c r="CA1222" s="191">
        <v>1</v>
      </c>
      <c r="CB1222" s="191">
        <v>9</v>
      </c>
      <c r="CZ1222" s="163">
        <v>4.2999999999999999E-4</v>
      </c>
    </row>
    <row r="1223" spans="1:104" x14ac:dyDescent="0.2">
      <c r="A1223" s="198"/>
      <c r="B1223" s="200"/>
      <c r="C1223" s="201" t="s">
        <v>1174</v>
      </c>
      <c r="D1223" s="202"/>
      <c r="E1223" s="203">
        <v>40</v>
      </c>
      <c r="F1223" s="204"/>
      <c r="G1223" s="205"/>
      <c r="M1223" s="199" t="s">
        <v>1174</v>
      </c>
      <c r="O1223" s="191"/>
    </row>
    <row r="1224" spans="1:104" x14ac:dyDescent="0.2">
      <c r="A1224" s="192">
        <v>248</v>
      </c>
      <c r="B1224" s="193" t="s">
        <v>1175</v>
      </c>
      <c r="C1224" s="194" t="s">
        <v>1176</v>
      </c>
      <c r="D1224" s="195" t="s">
        <v>152</v>
      </c>
      <c r="E1224" s="196">
        <v>3</v>
      </c>
      <c r="F1224" s="196">
        <v>0</v>
      </c>
      <c r="G1224" s="197">
        <f>E1224*F1224</f>
        <v>0</v>
      </c>
      <c r="O1224" s="191">
        <v>2</v>
      </c>
      <c r="AA1224" s="163">
        <v>1</v>
      </c>
      <c r="AB1224" s="163">
        <v>9</v>
      </c>
      <c r="AC1224" s="163">
        <v>9</v>
      </c>
      <c r="AZ1224" s="163">
        <v>4</v>
      </c>
      <c r="BA1224" s="163">
        <f>IF(AZ1224=1,G1224,0)</f>
        <v>0</v>
      </c>
      <c r="BB1224" s="163">
        <f>IF(AZ1224=2,G1224,0)</f>
        <v>0</v>
      </c>
      <c r="BC1224" s="163">
        <f>IF(AZ1224=3,G1224,0)</f>
        <v>0</v>
      </c>
      <c r="BD1224" s="163">
        <f>IF(AZ1224=4,G1224,0)</f>
        <v>0</v>
      </c>
      <c r="BE1224" s="163">
        <f>IF(AZ1224=5,G1224,0)</f>
        <v>0</v>
      </c>
      <c r="CA1224" s="191">
        <v>1</v>
      </c>
      <c r="CB1224" s="191">
        <v>9</v>
      </c>
      <c r="CZ1224" s="163">
        <v>0</v>
      </c>
    </row>
    <row r="1225" spans="1:104" x14ac:dyDescent="0.2">
      <c r="A1225" s="192">
        <v>249</v>
      </c>
      <c r="B1225" s="193" t="s">
        <v>1177</v>
      </c>
      <c r="C1225" s="194" t="s">
        <v>1178</v>
      </c>
      <c r="D1225" s="195" t="s">
        <v>152</v>
      </c>
      <c r="E1225" s="196">
        <v>3</v>
      </c>
      <c r="F1225" s="196">
        <v>0</v>
      </c>
      <c r="G1225" s="197">
        <f>E1225*F1225</f>
        <v>0</v>
      </c>
      <c r="O1225" s="191">
        <v>2</v>
      </c>
      <c r="AA1225" s="163">
        <v>1</v>
      </c>
      <c r="AB1225" s="163">
        <v>9</v>
      </c>
      <c r="AC1225" s="163">
        <v>9</v>
      </c>
      <c r="AZ1225" s="163">
        <v>4</v>
      </c>
      <c r="BA1225" s="163">
        <f>IF(AZ1225=1,G1225,0)</f>
        <v>0</v>
      </c>
      <c r="BB1225" s="163">
        <f>IF(AZ1225=2,G1225,0)</f>
        <v>0</v>
      </c>
      <c r="BC1225" s="163">
        <f>IF(AZ1225=3,G1225,0)</f>
        <v>0</v>
      </c>
      <c r="BD1225" s="163">
        <f>IF(AZ1225=4,G1225,0)</f>
        <v>0</v>
      </c>
      <c r="BE1225" s="163">
        <f>IF(AZ1225=5,G1225,0)</f>
        <v>0</v>
      </c>
      <c r="CA1225" s="191">
        <v>1</v>
      </c>
      <c r="CB1225" s="191">
        <v>9</v>
      </c>
      <c r="CZ1225" s="163">
        <v>0</v>
      </c>
    </row>
    <row r="1226" spans="1:104" x14ac:dyDescent="0.2">
      <c r="A1226" s="192">
        <v>250</v>
      </c>
      <c r="B1226" s="193" t="s">
        <v>1179</v>
      </c>
      <c r="C1226" s="194" t="s">
        <v>1180</v>
      </c>
      <c r="D1226" s="195" t="s">
        <v>185</v>
      </c>
      <c r="E1226" s="196">
        <v>40</v>
      </c>
      <c r="F1226" s="196">
        <v>0</v>
      </c>
      <c r="G1226" s="197">
        <f>E1226*F1226</f>
        <v>0</v>
      </c>
      <c r="O1226" s="191">
        <v>2</v>
      </c>
      <c r="AA1226" s="163">
        <v>1</v>
      </c>
      <c r="AB1226" s="163">
        <v>9</v>
      </c>
      <c r="AC1226" s="163">
        <v>9</v>
      </c>
      <c r="AZ1226" s="163">
        <v>4</v>
      </c>
      <c r="BA1226" s="163">
        <f>IF(AZ1226=1,G1226,0)</f>
        <v>0</v>
      </c>
      <c r="BB1226" s="163">
        <f>IF(AZ1226=2,G1226,0)</f>
        <v>0</v>
      </c>
      <c r="BC1226" s="163">
        <f>IF(AZ1226=3,G1226,0)</f>
        <v>0</v>
      </c>
      <c r="BD1226" s="163">
        <f>IF(AZ1226=4,G1226,0)</f>
        <v>0</v>
      </c>
      <c r="BE1226" s="163">
        <f>IF(AZ1226=5,G1226,0)</f>
        <v>0</v>
      </c>
      <c r="CA1226" s="191">
        <v>1</v>
      </c>
      <c r="CB1226" s="191">
        <v>9</v>
      </c>
      <c r="CZ1226" s="163">
        <v>0</v>
      </c>
    </row>
    <row r="1227" spans="1:104" x14ac:dyDescent="0.2">
      <c r="A1227" s="198"/>
      <c r="B1227" s="200"/>
      <c r="C1227" s="201" t="s">
        <v>1181</v>
      </c>
      <c r="D1227" s="202"/>
      <c r="E1227" s="203">
        <v>0</v>
      </c>
      <c r="F1227" s="204"/>
      <c r="G1227" s="205"/>
      <c r="M1227" s="199" t="s">
        <v>1181</v>
      </c>
      <c r="O1227" s="191"/>
    </row>
    <row r="1228" spans="1:104" x14ac:dyDescent="0.2">
      <c r="A1228" s="198"/>
      <c r="B1228" s="200"/>
      <c r="C1228" s="201" t="s">
        <v>1182</v>
      </c>
      <c r="D1228" s="202"/>
      <c r="E1228" s="203">
        <v>40</v>
      </c>
      <c r="F1228" s="204"/>
      <c r="G1228" s="205"/>
      <c r="M1228" s="199" t="s">
        <v>1182</v>
      </c>
      <c r="O1228" s="191"/>
    </row>
    <row r="1229" spans="1:104" ht="22.5" x14ac:dyDescent="0.2">
      <c r="A1229" s="192">
        <v>251</v>
      </c>
      <c r="B1229" s="193" t="s">
        <v>1183</v>
      </c>
      <c r="C1229" s="194" t="s">
        <v>1184</v>
      </c>
      <c r="D1229" s="195" t="s">
        <v>185</v>
      </c>
      <c r="E1229" s="196">
        <v>40</v>
      </c>
      <c r="F1229" s="196">
        <v>0</v>
      </c>
      <c r="G1229" s="197">
        <f>E1229*F1229</f>
        <v>0</v>
      </c>
      <c r="O1229" s="191">
        <v>2</v>
      </c>
      <c r="AA1229" s="163">
        <v>1</v>
      </c>
      <c r="AB1229" s="163">
        <v>9</v>
      </c>
      <c r="AC1229" s="163">
        <v>9</v>
      </c>
      <c r="AZ1229" s="163">
        <v>4</v>
      </c>
      <c r="BA1229" s="163">
        <f>IF(AZ1229=1,G1229,0)</f>
        <v>0</v>
      </c>
      <c r="BB1229" s="163">
        <f>IF(AZ1229=2,G1229,0)</f>
        <v>0</v>
      </c>
      <c r="BC1229" s="163">
        <f>IF(AZ1229=3,G1229,0)</f>
        <v>0</v>
      </c>
      <c r="BD1229" s="163">
        <f>IF(AZ1229=4,G1229,0)</f>
        <v>0</v>
      </c>
      <c r="BE1229" s="163">
        <f>IF(AZ1229=5,G1229,0)</f>
        <v>0</v>
      </c>
      <c r="CA1229" s="191">
        <v>1</v>
      </c>
      <c r="CB1229" s="191">
        <v>9</v>
      </c>
      <c r="CZ1229" s="163">
        <v>0.27300000000000002</v>
      </c>
    </row>
    <row r="1230" spans="1:104" x14ac:dyDescent="0.2">
      <c r="A1230" s="198"/>
      <c r="B1230" s="200"/>
      <c r="C1230" s="201" t="s">
        <v>1185</v>
      </c>
      <c r="D1230" s="202"/>
      <c r="E1230" s="203">
        <v>0</v>
      </c>
      <c r="F1230" s="204"/>
      <c r="G1230" s="205"/>
      <c r="M1230" s="199" t="s">
        <v>1185</v>
      </c>
      <c r="O1230" s="191"/>
    </row>
    <row r="1231" spans="1:104" x14ac:dyDescent="0.2">
      <c r="A1231" s="198"/>
      <c r="B1231" s="200"/>
      <c r="C1231" s="201" t="s">
        <v>1182</v>
      </c>
      <c r="D1231" s="202"/>
      <c r="E1231" s="203">
        <v>40</v>
      </c>
      <c r="F1231" s="204"/>
      <c r="G1231" s="205"/>
      <c r="M1231" s="199" t="s">
        <v>1182</v>
      </c>
      <c r="O1231" s="191"/>
    </row>
    <row r="1232" spans="1:104" x14ac:dyDescent="0.2">
      <c r="A1232" s="192">
        <v>252</v>
      </c>
      <c r="B1232" s="193" t="s">
        <v>1186</v>
      </c>
      <c r="C1232" s="194" t="s">
        <v>1187</v>
      </c>
      <c r="D1232" s="195" t="s">
        <v>185</v>
      </c>
      <c r="E1232" s="196">
        <v>40</v>
      </c>
      <c r="F1232" s="196">
        <v>0</v>
      </c>
      <c r="G1232" s="197">
        <f>E1232*F1232</f>
        <v>0</v>
      </c>
      <c r="O1232" s="191">
        <v>2</v>
      </c>
      <c r="AA1232" s="163">
        <v>1</v>
      </c>
      <c r="AB1232" s="163">
        <v>9</v>
      </c>
      <c r="AC1232" s="163">
        <v>9</v>
      </c>
      <c r="AZ1232" s="163">
        <v>4</v>
      </c>
      <c r="BA1232" s="163">
        <f>IF(AZ1232=1,G1232,0)</f>
        <v>0</v>
      </c>
      <c r="BB1232" s="163">
        <f>IF(AZ1232=2,G1232,0)</f>
        <v>0</v>
      </c>
      <c r="BC1232" s="163">
        <f>IF(AZ1232=3,G1232,0)</f>
        <v>0</v>
      </c>
      <c r="BD1232" s="163">
        <f>IF(AZ1232=4,G1232,0)</f>
        <v>0</v>
      </c>
      <c r="BE1232" s="163">
        <f>IF(AZ1232=5,G1232,0)</f>
        <v>0</v>
      </c>
      <c r="CA1232" s="191">
        <v>1</v>
      </c>
      <c r="CB1232" s="191">
        <v>9</v>
      </c>
      <c r="CZ1232" s="163">
        <v>6.0000000000000002E-5</v>
      </c>
    </row>
    <row r="1233" spans="1:104" x14ac:dyDescent="0.2">
      <c r="A1233" s="198"/>
      <c r="B1233" s="200"/>
      <c r="C1233" s="201" t="s">
        <v>1188</v>
      </c>
      <c r="D1233" s="202"/>
      <c r="E1233" s="203">
        <v>0</v>
      </c>
      <c r="F1233" s="204"/>
      <c r="G1233" s="205"/>
      <c r="M1233" s="199" t="s">
        <v>1188</v>
      </c>
      <c r="O1233" s="191"/>
    </row>
    <row r="1234" spans="1:104" x14ac:dyDescent="0.2">
      <c r="A1234" s="198"/>
      <c r="B1234" s="200"/>
      <c r="C1234" s="201" t="s">
        <v>1182</v>
      </c>
      <c r="D1234" s="202"/>
      <c r="E1234" s="203">
        <v>40</v>
      </c>
      <c r="F1234" s="204"/>
      <c r="G1234" s="205"/>
      <c r="M1234" s="199" t="s">
        <v>1182</v>
      </c>
      <c r="O1234" s="191"/>
    </row>
    <row r="1235" spans="1:104" x14ac:dyDescent="0.2">
      <c r="A1235" s="192">
        <v>253</v>
      </c>
      <c r="B1235" s="193" t="s">
        <v>1189</v>
      </c>
      <c r="C1235" s="194" t="s">
        <v>1190</v>
      </c>
      <c r="D1235" s="195" t="s">
        <v>185</v>
      </c>
      <c r="E1235" s="196">
        <v>40</v>
      </c>
      <c r="F1235" s="196">
        <v>0</v>
      </c>
      <c r="G1235" s="197">
        <f>E1235*F1235</f>
        <v>0</v>
      </c>
      <c r="O1235" s="191">
        <v>2</v>
      </c>
      <c r="AA1235" s="163">
        <v>1</v>
      </c>
      <c r="AB1235" s="163">
        <v>9</v>
      </c>
      <c r="AC1235" s="163">
        <v>9</v>
      </c>
      <c r="AZ1235" s="163">
        <v>4</v>
      </c>
      <c r="BA1235" s="163">
        <f>IF(AZ1235=1,G1235,0)</f>
        <v>0</v>
      </c>
      <c r="BB1235" s="163">
        <f>IF(AZ1235=2,G1235,0)</f>
        <v>0</v>
      </c>
      <c r="BC1235" s="163">
        <f>IF(AZ1235=3,G1235,0)</f>
        <v>0</v>
      </c>
      <c r="BD1235" s="163">
        <f>IF(AZ1235=4,G1235,0)</f>
        <v>0</v>
      </c>
      <c r="BE1235" s="163">
        <f>IF(AZ1235=5,G1235,0)</f>
        <v>0</v>
      </c>
      <c r="CA1235" s="191">
        <v>1</v>
      </c>
      <c r="CB1235" s="191">
        <v>9</v>
      </c>
      <c r="CZ1235" s="163">
        <v>0</v>
      </c>
    </row>
    <row r="1236" spans="1:104" x14ac:dyDescent="0.2">
      <c r="A1236" s="198"/>
      <c r="B1236" s="200"/>
      <c r="C1236" s="201" t="s">
        <v>1191</v>
      </c>
      <c r="D1236" s="202"/>
      <c r="E1236" s="203">
        <v>0</v>
      </c>
      <c r="F1236" s="204"/>
      <c r="G1236" s="205"/>
      <c r="M1236" s="199" t="s">
        <v>1191</v>
      </c>
      <c r="O1236" s="191"/>
    </row>
    <row r="1237" spans="1:104" x14ac:dyDescent="0.2">
      <c r="A1237" s="198"/>
      <c r="B1237" s="200"/>
      <c r="C1237" s="201" t="s">
        <v>1182</v>
      </c>
      <c r="D1237" s="202"/>
      <c r="E1237" s="203">
        <v>40</v>
      </c>
      <c r="F1237" s="204"/>
      <c r="G1237" s="205"/>
      <c r="M1237" s="199" t="s">
        <v>1182</v>
      </c>
      <c r="O1237" s="191"/>
    </row>
    <row r="1238" spans="1:104" x14ac:dyDescent="0.2">
      <c r="A1238" s="192">
        <v>254</v>
      </c>
      <c r="B1238" s="193" t="s">
        <v>1192</v>
      </c>
      <c r="C1238" s="194" t="s">
        <v>1193</v>
      </c>
      <c r="D1238" s="195" t="s">
        <v>145</v>
      </c>
      <c r="E1238" s="196">
        <v>48</v>
      </c>
      <c r="F1238" s="196">
        <v>0</v>
      </c>
      <c r="G1238" s="197">
        <f>E1238*F1238</f>
        <v>0</v>
      </c>
      <c r="O1238" s="191">
        <v>2</v>
      </c>
      <c r="AA1238" s="163">
        <v>1</v>
      </c>
      <c r="AB1238" s="163">
        <v>9</v>
      </c>
      <c r="AC1238" s="163">
        <v>9</v>
      </c>
      <c r="AZ1238" s="163">
        <v>4</v>
      </c>
      <c r="BA1238" s="163">
        <f>IF(AZ1238=1,G1238,0)</f>
        <v>0</v>
      </c>
      <c r="BB1238" s="163">
        <f>IF(AZ1238=2,G1238,0)</f>
        <v>0</v>
      </c>
      <c r="BC1238" s="163">
        <f>IF(AZ1238=3,G1238,0)</f>
        <v>0</v>
      </c>
      <c r="BD1238" s="163">
        <f>IF(AZ1238=4,G1238,0)</f>
        <v>0</v>
      </c>
      <c r="BE1238" s="163">
        <f>IF(AZ1238=5,G1238,0)</f>
        <v>0</v>
      </c>
      <c r="CA1238" s="191">
        <v>1</v>
      </c>
      <c r="CB1238" s="191">
        <v>9</v>
      </c>
      <c r="CZ1238" s="163">
        <v>0</v>
      </c>
    </row>
    <row r="1239" spans="1:104" x14ac:dyDescent="0.2">
      <c r="A1239" s="198"/>
      <c r="B1239" s="200"/>
      <c r="C1239" s="201" t="s">
        <v>1194</v>
      </c>
      <c r="D1239" s="202"/>
      <c r="E1239" s="203">
        <v>0</v>
      </c>
      <c r="F1239" s="204"/>
      <c r="G1239" s="205"/>
      <c r="M1239" s="199" t="s">
        <v>1194</v>
      </c>
      <c r="O1239" s="191"/>
    </row>
    <row r="1240" spans="1:104" x14ac:dyDescent="0.2">
      <c r="A1240" s="198"/>
      <c r="B1240" s="200"/>
      <c r="C1240" s="201" t="s">
        <v>1195</v>
      </c>
      <c r="D1240" s="202"/>
      <c r="E1240" s="203">
        <v>48</v>
      </c>
      <c r="F1240" s="204"/>
      <c r="G1240" s="205"/>
      <c r="M1240" s="199" t="s">
        <v>1195</v>
      </c>
      <c r="O1240" s="191"/>
    </row>
    <row r="1241" spans="1:104" x14ac:dyDescent="0.2">
      <c r="A1241" s="192">
        <v>255</v>
      </c>
      <c r="B1241" s="193" t="s">
        <v>1196</v>
      </c>
      <c r="C1241" s="194" t="s">
        <v>1197</v>
      </c>
      <c r="D1241" s="195" t="s">
        <v>75</v>
      </c>
      <c r="E1241" s="196">
        <v>62</v>
      </c>
      <c r="F1241" s="196">
        <v>0</v>
      </c>
      <c r="G1241" s="197">
        <f>E1241*F1241</f>
        <v>0</v>
      </c>
      <c r="O1241" s="191">
        <v>2</v>
      </c>
      <c r="AA1241" s="163">
        <v>12</v>
      </c>
      <c r="AB1241" s="163">
        <v>0</v>
      </c>
      <c r="AC1241" s="163">
        <v>260</v>
      </c>
      <c r="AZ1241" s="163">
        <v>4</v>
      </c>
      <c r="BA1241" s="163">
        <f>IF(AZ1241=1,G1241,0)</f>
        <v>0</v>
      </c>
      <c r="BB1241" s="163">
        <f>IF(AZ1241=2,G1241,0)</f>
        <v>0</v>
      </c>
      <c r="BC1241" s="163">
        <f>IF(AZ1241=3,G1241,0)</f>
        <v>0</v>
      </c>
      <c r="BD1241" s="163">
        <f>IF(AZ1241=4,G1241,0)</f>
        <v>0</v>
      </c>
      <c r="BE1241" s="163">
        <f>IF(AZ1241=5,G1241,0)</f>
        <v>0</v>
      </c>
      <c r="CA1241" s="191">
        <v>12</v>
      </c>
      <c r="CB1241" s="191">
        <v>0</v>
      </c>
      <c r="CZ1241" s="163">
        <v>0</v>
      </c>
    </row>
    <row r="1242" spans="1:104" x14ac:dyDescent="0.2">
      <c r="A1242" s="198"/>
      <c r="B1242" s="200"/>
      <c r="C1242" s="201" t="s">
        <v>1198</v>
      </c>
      <c r="D1242" s="202"/>
      <c r="E1242" s="203">
        <v>0</v>
      </c>
      <c r="F1242" s="204"/>
      <c r="G1242" s="205"/>
      <c r="M1242" s="199" t="s">
        <v>1198</v>
      </c>
      <c r="O1242" s="191"/>
    </row>
    <row r="1243" spans="1:104" x14ac:dyDescent="0.2">
      <c r="A1243" s="198"/>
      <c r="B1243" s="200"/>
      <c r="C1243" s="201" t="s">
        <v>1199</v>
      </c>
      <c r="D1243" s="202"/>
      <c r="E1243" s="203">
        <v>0</v>
      </c>
      <c r="F1243" s="204"/>
      <c r="G1243" s="205"/>
      <c r="M1243" s="199" t="s">
        <v>1199</v>
      </c>
      <c r="O1243" s="191"/>
    </row>
    <row r="1244" spans="1:104" x14ac:dyDescent="0.2">
      <c r="A1244" s="198"/>
      <c r="B1244" s="200"/>
      <c r="C1244" s="201" t="s">
        <v>609</v>
      </c>
      <c r="D1244" s="202"/>
      <c r="E1244" s="203">
        <v>0</v>
      </c>
      <c r="F1244" s="204"/>
      <c r="G1244" s="205"/>
      <c r="M1244" s="199" t="s">
        <v>609</v>
      </c>
      <c r="O1244" s="191"/>
    </row>
    <row r="1245" spans="1:104" x14ac:dyDescent="0.2">
      <c r="A1245" s="198"/>
      <c r="B1245" s="200"/>
      <c r="C1245" s="201" t="s">
        <v>1200</v>
      </c>
      <c r="D1245" s="202"/>
      <c r="E1245" s="203">
        <v>3</v>
      </c>
      <c r="F1245" s="204"/>
      <c r="G1245" s="205"/>
      <c r="M1245" s="199" t="s">
        <v>1200</v>
      </c>
      <c r="O1245" s="191"/>
    </row>
    <row r="1246" spans="1:104" x14ac:dyDescent="0.2">
      <c r="A1246" s="198"/>
      <c r="B1246" s="200"/>
      <c r="C1246" s="201" t="s">
        <v>1076</v>
      </c>
      <c r="D1246" s="202"/>
      <c r="E1246" s="203">
        <v>1</v>
      </c>
      <c r="F1246" s="204"/>
      <c r="G1246" s="205"/>
      <c r="M1246" s="199" t="s">
        <v>1076</v>
      </c>
      <c r="O1246" s="191"/>
    </row>
    <row r="1247" spans="1:104" x14ac:dyDescent="0.2">
      <c r="A1247" s="198"/>
      <c r="B1247" s="200"/>
      <c r="C1247" s="201" t="s">
        <v>1201</v>
      </c>
      <c r="D1247" s="202"/>
      <c r="E1247" s="203">
        <v>0</v>
      </c>
      <c r="F1247" s="204"/>
      <c r="G1247" s="205"/>
      <c r="M1247" s="199" t="s">
        <v>1201</v>
      </c>
      <c r="O1247" s="191"/>
    </row>
    <row r="1248" spans="1:104" x14ac:dyDescent="0.2">
      <c r="A1248" s="198"/>
      <c r="B1248" s="200"/>
      <c r="C1248" s="201" t="s">
        <v>1202</v>
      </c>
      <c r="D1248" s="202"/>
      <c r="E1248" s="203">
        <v>4</v>
      </c>
      <c r="F1248" s="204"/>
      <c r="G1248" s="205"/>
      <c r="M1248" s="199" t="s">
        <v>1202</v>
      </c>
      <c r="O1248" s="191"/>
    </row>
    <row r="1249" spans="1:104" x14ac:dyDescent="0.2">
      <c r="A1249" s="198"/>
      <c r="B1249" s="200"/>
      <c r="C1249" s="201" t="s">
        <v>1203</v>
      </c>
      <c r="D1249" s="202"/>
      <c r="E1249" s="203">
        <v>1</v>
      </c>
      <c r="F1249" s="204"/>
      <c r="G1249" s="205"/>
      <c r="M1249" s="199" t="s">
        <v>1203</v>
      </c>
      <c r="O1249" s="191"/>
    </row>
    <row r="1250" spans="1:104" x14ac:dyDescent="0.2">
      <c r="A1250" s="198"/>
      <c r="B1250" s="200"/>
      <c r="C1250" s="201" t="s">
        <v>1204</v>
      </c>
      <c r="D1250" s="202"/>
      <c r="E1250" s="203">
        <v>4</v>
      </c>
      <c r="F1250" s="204"/>
      <c r="G1250" s="205"/>
      <c r="M1250" s="199" t="s">
        <v>1204</v>
      </c>
      <c r="O1250" s="191"/>
    </row>
    <row r="1251" spans="1:104" x14ac:dyDescent="0.2">
      <c r="A1251" s="198"/>
      <c r="B1251" s="200"/>
      <c r="C1251" s="201" t="s">
        <v>1205</v>
      </c>
      <c r="D1251" s="202"/>
      <c r="E1251" s="203">
        <v>10</v>
      </c>
      <c r="F1251" s="204"/>
      <c r="G1251" s="205"/>
      <c r="M1251" s="199" t="s">
        <v>1205</v>
      </c>
      <c r="O1251" s="191"/>
    </row>
    <row r="1252" spans="1:104" x14ac:dyDescent="0.2">
      <c r="A1252" s="198"/>
      <c r="B1252" s="200"/>
      <c r="C1252" s="201" t="s">
        <v>1206</v>
      </c>
      <c r="D1252" s="202"/>
      <c r="E1252" s="203">
        <v>2</v>
      </c>
      <c r="F1252" s="204"/>
      <c r="G1252" s="205"/>
      <c r="M1252" s="199" t="s">
        <v>1206</v>
      </c>
      <c r="O1252" s="191"/>
    </row>
    <row r="1253" spans="1:104" x14ac:dyDescent="0.2">
      <c r="A1253" s="198"/>
      <c r="B1253" s="200"/>
      <c r="C1253" s="201" t="s">
        <v>1207</v>
      </c>
      <c r="D1253" s="202"/>
      <c r="E1253" s="203">
        <v>1</v>
      </c>
      <c r="F1253" s="204"/>
      <c r="G1253" s="205"/>
      <c r="M1253" s="199" t="s">
        <v>1207</v>
      </c>
      <c r="O1253" s="191"/>
    </row>
    <row r="1254" spans="1:104" x14ac:dyDescent="0.2">
      <c r="A1254" s="198"/>
      <c r="B1254" s="200"/>
      <c r="C1254" s="201" t="s">
        <v>1208</v>
      </c>
      <c r="D1254" s="202"/>
      <c r="E1254" s="203">
        <v>4</v>
      </c>
      <c r="F1254" s="204"/>
      <c r="G1254" s="205"/>
      <c r="M1254" s="199" t="s">
        <v>1208</v>
      </c>
      <c r="O1254" s="191"/>
    </row>
    <row r="1255" spans="1:104" x14ac:dyDescent="0.2">
      <c r="A1255" s="198"/>
      <c r="B1255" s="200"/>
      <c r="C1255" s="201" t="s">
        <v>1209</v>
      </c>
      <c r="D1255" s="202"/>
      <c r="E1255" s="203">
        <v>0</v>
      </c>
      <c r="F1255" s="204"/>
      <c r="G1255" s="205"/>
      <c r="M1255" s="199" t="s">
        <v>1209</v>
      </c>
      <c r="O1255" s="191"/>
    </row>
    <row r="1256" spans="1:104" x14ac:dyDescent="0.2">
      <c r="A1256" s="198"/>
      <c r="B1256" s="200"/>
      <c r="C1256" s="201" t="s">
        <v>609</v>
      </c>
      <c r="D1256" s="202"/>
      <c r="E1256" s="203">
        <v>0</v>
      </c>
      <c r="F1256" s="204"/>
      <c r="G1256" s="205"/>
      <c r="M1256" s="199" t="s">
        <v>609</v>
      </c>
      <c r="O1256" s="191"/>
    </row>
    <row r="1257" spans="1:104" x14ac:dyDescent="0.2">
      <c r="A1257" s="198"/>
      <c r="B1257" s="200"/>
      <c r="C1257" s="201" t="s">
        <v>1210</v>
      </c>
      <c r="D1257" s="202"/>
      <c r="E1257" s="203">
        <v>3</v>
      </c>
      <c r="F1257" s="204"/>
      <c r="G1257" s="205"/>
      <c r="M1257" s="199" t="s">
        <v>1210</v>
      </c>
      <c r="O1257" s="191"/>
    </row>
    <row r="1258" spans="1:104" x14ac:dyDescent="0.2">
      <c r="A1258" s="198"/>
      <c r="B1258" s="200"/>
      <c r="C1258" s="201" t="s">
        <v>1211</v>
      </c>
      <c r="D1258" s="202"/>
      <c r="E1258" s="203">
        <v>6</v>
      </c>
      <c r="F1258" s="204"/>
      <c r="G1258" s="205"/>
      <c r="M1258" s="199" t="s">
        <v>1211</v>
      </c>
      <c r="O1258" s="191"/>
    </row>
    <row r="1259" spans="1:104" x14ac:dyDescent="0.2">
      <c r="A1259" s="198"/>
      <c r="B1259" s="200"/>
      <c r="C1259" s="201" t="s">
        <v>1078</v>
      </c>
      <c r="D1259" s="202"/>
      <c r="E1259" s="203">
        <v>0</v>
      </c>
      <c r="F1259" s="204"/>
      <c r="G1259" s="205"/>
      <c r="M1259" s="199" t="s">
        <v>1078</v>
      </c>
      <c r="O1259" s="191"/>
    </row>
    <row r="1260" spans="1:104" x14ac:dyDescent="0.2">
      <c r="A1260" s="198"/>
      <c r="B1260" s="200"/>
      <c r="C1260" s="201" t="s">
        <v>1212</v>
      </c>
      <c r="D1260" s="202"/>
      <c r="E1260" s="203">
        <v>22</v>
      </c>
      <c r="F1260" s="204"/>
      <c r="G1260" s="205"/>
      <c r="M1260" s="199" t="s">
        <v>1212</v>
      </c>
      <c r="O1260" s="191"/>
    </row>
    <row r="1261" spans="1:104" x14ac:dyDescent="0.2">
      <c r="A1261" s="198"/>
      <c r="B1261" s="200"/>
      <c r="C1261" s="201" t="s">
        <v>1213</v>
      </c>
      <c r="D1261" s="202"/>
      <c r="E1261" s="203">
        <v>1</v>
      </c>
      <c r="F1261" s="204"/>
      <c r="G1261" s="205"/>
      <c r="M1261" s="199" t="s">
        <v>1213</v>
      </c>
      <c r="O1261" s="191"/>
    </row>
    <row r="1262" spans="1:104" x14ac:dyDescent="0.2">
      <c r="A1262" s="192">
        <v>256</v>
      </c>
      <c r="B1262" s="193" t="s">
        <v>1214</v>
      </c>
      <c r="C1262" s="194" t="s">
        <v>1215</v>
      </c>
      <c r="D1262" s="195" t="s">
        <v>185</v>
      </c>
      <c r="E1262" s="196">
        <v>65</v>
      </c>
      <c r="F1262" s="196">
        <v>0</v>
      </c>
      <c r="G1262" s="197">
        <f>E1262*F1262</f>
        <v>0</v>
      </c>
      <c r="O1262" s="191">
        <v>2</v>
      </c>
      <c r="AA1262" s="163">
        <v>3</v>
      </c>
      <c r="AB1262" s="163">
        <v>9</v>
      </c>
      <c r="AC1262" s="163" t="s">
        <v>1214</v>
      </c>
      <c r="AZ1262" s="163">
        <v>3</v>
      </c>
      <c r="BA1262" s="163">
        <f>IF(AZ1262=1,G1262,0)</f>
        <v>0</v>
      </c>
      <c r="BB1262" s="163">
        <f>IF(AZ1262=2,G1262,0)</f>
        <v>0</v>
      </c>
      <c r="BC1262" s="163">
        <f>IF(AZ1262=3,G1262,0)</f>
        <v>0</v>
      </c>
      <c r="BD1262" s="163">
        <f>IF(AZ1262=4,G1262,0)</f>
        <v>0</v>
      </c>
      <c r="BE1262" s="163">
        <f>IF(AZ1262=5,G1262,0)</f>
        <v>0</v>
      </c>
      <c r="CA1262" s="191">
        <v>3</v>
      </c>
      <c r="CB1262" s="191">
        <v>9</v>
      </c>
      <c r="CZ1262" s="163">
        <v>0</v>
      </c>
    </row>
    <row r="1263" spans="1:104" x14ac:dyDescent="0.2">
      <c r="A1263" s="198"/>
      <c r="B1263" s="200"/>
      <c r="C1263" s="201" t="s">
        <v>1216</v>
      </c>
      <c r="D1263" s="202"/>
      <c r="E1263" s="203">
        <v>0</v>
      </c>
      <c r="F1263" s="204"/>
      <c r="G1263" s="205"/>
      <c r="M1263" s="199" t="s">
        <v>1216</v>
      </c>
      <c r="O1263" s="191"/>
    </row>
    <row r="1264" spans="1:104" x14ac:dyDescent="0.2">
      <c r="A1264" s="198"/>
      <c r="B1264" s="200"/>
      <c r="C1264" s="201" t="s">
        <v>1217</v>
      </c>
      <c r="D1264" s="202"/>
      <c r="E1264" s="203">
        <v>65</v>
      </c>
      <c r="F1264" s="204"/>
      <c r="G1264" s="205"/>
      <c r="M1264" s="199" t="s">
        <v>1217</v>
      </c>
      <c r="O1264" s="191"/>
    </row>
    <row r="1265" spans="1:104" x14ac:dyDescent="0.2">
      <c r="A1265" s="192">
        <v>257</v>
      </c>
      <c r="B1265" s="193" t="s">
        <v>1218</v>
      </c>
      <c r="C1265" s="194" t="s">
        <v>1219</v>
      </c>
      <c r="D1265" s="195" t="s">
        <v>152</v>
      </c>
      <c r="E1265" s="196">
        <v>3</v>
      </c>
      <c r="F1265" s="196">
        <v>0</v>
      </c>
      <c r="G1265" s="197">
        <f>E1265*F1265</f>
        <v>0</v>
      </c>
      <c r="O1265" s="191">
        <v>2</v>
      </c>
      <c r="AA1265" s="163">
        <v>3</v>
      </c>
      <c r="AB1265" s="163">
        <v>9</v>
      </c>
      <c r="AC1265" s="163">
        <v>357311075</v>
      </c>
      <c r="AZ1265" s="163">
        <v>3</v>
      </c>
      <c r="BA1265" s="163">
        <f>IF(AZ1265=1,G1265,0)</f>
        <v>0</v>
      </c>
      <c r="BB1265" s="163">
        <f>IF(AZ1265=2,G1265,0)</f>
        <v>0</v>
      </c>
      <c r="BC1265" s="163">
        <f>IF(AZ1265=3,G1265,0)</f>
        <v>0</v>
      </c>
      <c r="BD1265" s="163">
        <f>IF(AZ1265=4,G1265,0)</f>
        <v>0</v>
      </c>
      <c r="BE1265" s="163">
        <f>IF(AZ1265=5,G1265,0)</f>
        <v>0</v>
      </c>
      <c r="CA1265" s="191">
        <v>3</v>
      </c>
      <c r="CB1265" s="191">
        <v>9</v>
      </c>
      <c r="CZ1265" s="163">
        <v>3.5999999999999997E-2</v>
      </c>
    </row>
    <row r="1266" spans="1:104" x14ac:dyDescent="0.2">
      <c r="A1266" s="198"/>
      <c r="B1266" s="200"/>
      <c r="C1266" s="201" t="s">
        <v>1220</v>
      </c>
      <c r="D1266" s="202"/>
      <c r="E1266" s="203">
        <v>1</v>
      </c>
      <c r="F1266" s="204"/>
      <c r="G1266" s="205"/>
      <c r="M1266" s="199" t="s">
        <v>1220</v>
      </c>
      <c r="O1266" s="191"/>
    </row>
    <row r="1267" spans="1:104" x14ac:dyDescent="0.2">
      <c r="A1267" s="198"/>
      <c r="B1267" s="200"/>
      <c r="C1267" s="201" t="s">
        <v>1143</v>
      </c>
      <c r="D1267" s="202"/>
      <c r="E1267" s="203">
        <v>1</v>
      </c>
      <c r="F1267" s="204"/>
      <c r="G1267" s="205"/>
      <c r="M1267" s="199" t="s">
        <v>1143</v>
      </c>
      <c r="O1267" s="191"/>
    </row>
    <row r="1268" spans="1:104" x14ac:dyDescent="0.2">
      <c r="A1268" s="198"/>
      <c r="B1268" s="200"/>
      <c r="C1268" s="201" t="s">
        <v>1221</v>
      </c>
      <c r="D1268" s="202"/>
      <c r="E1268" s="203">
        <v>1</v>
      </c>
      <c r="F1268" s="204"/>
      <c r="G1268" s="205"/>
      <c r="M1268" s="199" t="s">
        <v>1221</v>
      </c>
      <c r="O1268" s="191"/>
    </row>
    <row r="1269" spans="1:104" x14ac:dyDescent="0.2">
      <c r="A1269" s="192">
        <v>258</v>
      </c>
      <c r="B1269" s="193" t="s">
        <v>1222</v>
      </c>
      <c r="C1269" s="194" t="s">
        <v>1223</v>
      </c>
      <c r="D1269" s="195" t="s">
        <v>152</v>
      </c>
      <c r="E1269" s="196">
        <v>9</v>
      </c>
      <c r="F1269" s="196">
        <v>0</v>
      </c>
      <c r="G1269" s="197">
        <f>E1269*F1269</f>
        <v>0</v>
      </c>
      <c r="O1269" s="191">
        <v>2</v>
      </c>
      <c r="AA1269" s="163">
        <v>3</v>
      </c>
      <c r="AB1269" s="163">
        <v>9</v>
      </c>
      <c r="AC1269" s="163">
        <v>35822001012</v>
      </c>
      <c r="AZ1269" s="163">
        <v>3</v>
      </c>
      <c r="BA1269" s="163">
        <f>IF(AZ1269=1,G1269,0)</f>
        <v>0</v>
      </c>
      <c r="BB1269" s="163">
        <f>IF(AZ1269=2,G1269,0)</f>
        <v>0</v>
      </c>
      <c r="BC1269" s="163">
        <f>IF(AZ1269=3,G1269,0)</f>
        <v>0</v>
      </c>
      <c r="BD1269" s="163">
        <f>IF(AZ1269=4,G1269,0)</f>
        <v>0</v>
      </c>
      <c r="BE1269" s="163">
        <f>IF(AZ1269=5,G1269,0)</f>
        <v>0</v>
      </c>
      <c r="CA1269" s="191">
        <v>3</v>
      </c>
      <c r="CB1269" s="191">
        <v>9</v>
      </c>
      <c r="CZ1269" s="163">
        <v>1.8000000000000001E-4</v>
      </c>
    </row>
    <row r="1270" spans="1:104" x14ac:dyDescent="0.2">
      <c r="A1270" s="198"/>
      <c r="B1270" s="200"/>
      <c r="C1270" s="201" t="s">
        <v>1224</v>
      </c>
      <c r="D1270" s="202"/>
      <c r="E1270" s="203">
        <v>0</v>
      </c>
      <c r="F1270" s="204"/>
      <c r="G1270" s="205"/>
      <c r="M1270" s="199" t="s">
        <v>1224</v>
      </c>
      <c r="O1270" s="191"/>
    </row>
    <row r="1271" spans="1:104" x14ac:dyDescent="0.2">
      <c r="A1271" s="198"/>
      <c r="B1271" s="200"/>
      <c r="C1271" s="201" t="s">
        <v>1047</v>
      </c>
      <c r="D1271" s="202"/>
      <c r="E1271" s="203">
        <v>0</v>
      </c>
      <c r="F1271" s="204"/>
      <c r="G1271" s="205"/>
      <c r="M1271" s="199" t="s">
        <v>1047</v>
      </c>
      <c r="O1271" s="191"/>
    </row>
    <row r="1272" spans="1:104" x14ac:dyDescent="0.2">
      <c r="A1272" s="198"/>
      <c r="B1272" s="200"/>
      <c r="C1272" s="201" t="s">
        <v>1048</v>
      </c>
      <c r="D1272" s="202"/>
      <c r="E1272" s="203">
        <v>0</v>
      </c>
      <c r="F1272" s="204"/>
      <c r="G1272" s="205"/>
      <c r="M1272" s="199" t="s">
        <v>1048</v>
      </c>
      <c r="O1272" s="191"/>
    </row>
    <row r="1273" spans="1:104" x14ac:dyDescent="0.2">
      <c r="A1273" s="198"/>
      <c r="B1273" s="200"/>
      <c r="C1273" s="201" t="s">
        <v>1119</v>
      </c>
      <c r="D1273" s="202"/>
      <c r="E1273" s="203">
        <v>2</v>
      </c>
      <c r="F1273" s="204"/>
      <c r="G1273" s="205"/>
      <c r="M1273" s="199" t="s">
        <v>1119</v>
      </c>
      <c r="O1273" s="191"/>
    </row>
    <row r="1274" spans="1:104" x14ac:dyDescent="0.2">
      <c r="A1274" s="198"/>
      <c r="B1274" s="200"/>
      <c r="C1274" s="201" t="s">
        <v>1120</v>
      </c>
      <c r="D1274" s="202"/>
      <c r="E1274" s="203">
        <v>1</v>
      </c>
      <c r="F1274" s="204"/>
      <c r="G1274" s="205"/>
      <c r="M1274" s="199" t="s">
        <v>1120</v>
      </c>
      <c r="O1274" s="191"/>
    </row>
    <row r="1275" spans="1:104" x14ac:dyDescent="0.2">
      <c r="A1275" s="198"/>
      <c r="B1275" s="200"/>
      <c r="C1275" s="201" t="s">
        <v>1121</v>
      </c>
      <c r="D1275" s="202"/>
      <c r="E1275" s="203">
        <v>1</v>
      </c>
      <c r="F1275" s="204"/>
      <c r="G1275" s="205"/>
      <c r="M1275" s="199" t="s">
        <v>1121</v>
      </c>
      <c r="O1275" s="191"/>
    </row>
    <row r="1276" spans="1:104" x14ac:dyDescent="0.2">
      <c r="A1276" s="198"/>
      <c r="B1276" s="200"/>
      <c r="C1276" s="201" t="s">
        <v>206</v>
      </c>
      <c r="D1276" s="202"/>
      <c r="E1276" s="203">
        <v>0</v>
      </c>
      <c r="F1276" s="204"/>
      <c r="G1276" s="205"/>
      <c r="M1276" s="199">
        <v>0</v>
      </c>
      <c r="O1276" s="191"/>
    </row>
    <row r="1277" spans="1:104" x14ac:dyDescent="0.2">
      <c r="A1277" s="198"/>
      <c r="B1277" s="200"/>
      <c r="C1277" s="201" t="s">
        <v>1054</v>
      </c>
      <c r="D1277" s="202"/>
      <c r="E1277" s="203">
        <v>0</v>
      </c>
      <c r="F1277" s="204"/>
      <c r="G1277" s="205"/>
      <c r="M1277" s="199" t="s">
        <v>1054</v>
      </c>
      <c r="O1277" s="191"/>
    </row>
    <row r="1278" spans="1:104" x14ac:dyDescent="0.2">
      <c r="A1278" s="198"/>
      <c r="B1278" s="200"/>
      <c r="C1278" s="201" t="s">
        <v>1055</v>
      </c>
      <c r="D1278" s="202"/>
      <c r="E1278" s="203">
        <v>0</v>
      </c>
      <c r="F1278" s="204"/>
      <c r="G1278" s="205"/>
      <c r="M1278" s="199" t="s">
        <v>1055</v>
      </c>
      <c r="O1278" s="191"/>
    </row>
    <row r="1279" spans="1:104" x14ac:dyDescent="0.2">
      <c r="A1279" s="198"/>
      <c r="B1279" s="200"/>
      <c r="C1279" s="201" t="s">
        <v>1126</v>
      </c>
      <c r="D1279" s="202"/>
      <c r="E1279" s="203">
        <v>2</v>
      </c>
      <c r="F1279" s="204"/>
      <c r="G1279" s="205"/>
      <c r="M1279" s="199" t="s">
        <v>1126</v>
      </c>
      <c r="O1279" s="191"/>
    </row>
    <row r="1280" spans="1:104" x14ac:dyDescent="0.2">
      <c r="A1280" s="198"/>
      <c r="B1280" s="200"/>
      <c r="C1280" s="201" t="s">
        <v>1127</v>
      </c>
      <c r="D1280" s="202"/>
      <c r="E1280" s="203">
        <v>1</v>
      </c>
      <c r="F1280" s="204"/>
      <c r="G1280" s="205"/>
      <c r="M1280" s="199" t="s">
        <v>1127</v>
      </c>
      <c r="O1280" s="191"/>
    </row>
    <row r="1281" spans="1:104" x14ac:dyDescent="0.2">
      <c r="A1281" s="198"/>
      <c r="B1281" s="200"/>
      <c r="C1281" s="201" t="s">
        <v>1128</v>
      </c>
      <c r="D1281" s="202"/>
      <c r="E1281" s="203">
        <v>1</v>
      </c>
      <c r="F1281" s="204"/>
      <c r="G1281" s="205"/>
      <c r="M1281" s="199" t="s">
        <v>1128</v>
      </c>
      <c r="O1281" s="191"/>
    </row>
    <row r="1282" spans="1:104" x14ac:dyDescent="0.2">
      <c r="A1282" s="198"/>
      <c r="B1282" s="200"/>
      <c r="C1282" s="201" t="s">
        <v>1129</v>
      </c>
      <c r="D1282" s="202"/>
      <c r="E1282" s="203">
        <v>1</v>
      </c>
      <c r="F1282" s="204"/>
      <c r="G1282" s="205"/>
      <c r="M1282" s="199" t="s">
        <v>1129</v>
      </c>
      <c r="O1282" s="191"/>
    </row>
    <row r="1283" spans="1:104" x14ac:dyDescent="0.2">
      <c r="A1283" s="192">
        <v>259</v>
      </c>
      <c r="B1283" s="193" t="s">
        <v>1225</v>
      </c>
      <c r="C1283" s="194" t="s">
        <v>1226</v>
      </c>
      <c r="D1283" s="195" t="s">
        <v>152</v>
      </c>
      <c r="E1283" s="196">
        <v>7</v>
      </c>
      <c r="F1283" s="196">
        <v>0</v>
      </c>
      <c r="G1283" s="197">
        <f>E1283*F1283</f>
        <v>0</v>
      </c>
      <c r="O1283" s="191">
        <v>2</v>
      </c>
      <c r="AA1283" s="163">
        <v>3</v>
      </c>
      <c r="AB1283" s="163">
        <v>9</v>
      </c>
      <c r="AC1283" s="163">
        <v>35822001013</v>
      </c>
      <c r="AZ1283" s="163">
        <v>3</v>
      </c>
      <c r="BA1283" s="163">
        <f>IF(AZ1283=1,G1283,0)</f>
        <v>0</v>
      </c>
      <c r="BB1283" s="163">
        <f>IF(AZ1283=2,G1283,0)</f>
        <v>0</v>
      </c>
      <c r="BC1283" s="163">
        <f>IF(AZ1283=3,G1283,0)</f>
        <v>0</v>
      </c>
      <c r="BD1283" s="163">
        <f>IF(AZ1283=4,G1283,0)</f>
        <v>0</v>
      </c>
      <c r="BE1283" s="163">
        <f>IF(AZ1283=5,G1283,0)</f>
        <v>0</v>
      </c>
      <c r="CA1283" s="191">
        <v>3</v>
      </c>
      <c r="CB1283" s="191">
        <v>9</v>
      </c>
      <c r="CZ1283" s="163">
        <v>1.8000000000000001E-4</v>
      </c>
    </row>
    <row r="1284" spans="1:104" x14ac:dyDescent="0.2">
      <c r="A1284" s="198"/>
      <c r="B1284" s="200"/>
      <c r="C1284" s="201" t="s">
        <v>1227</v>
      </c>
      <c r="D1284" s="202"/>
      <c r="E1284" s="203">
        <v>0</v>
      </c>
      <c r="F1284" s="204"/>
      <c r="G1284" s="205"/>
      <c r="M1284" s="199" t="s">
        <v>1227</v>
      </c>
      <c r="O1284" s="191"/>
    </row>
    <row r="1285" spans="1:104" x14ac:dyDescent="0.2">
      <c r="A1285" s="198"/>
      <c r="B1285" s="200"/>
      <c r="C1285" s="201" t="s">
        <v>1047</v>
      </c>
      <c r="D1285" s="202"/>
      <c r="E1285" s="203">
        <v>0</v>
      </c>
      <c r="F1285" s="204"/>
      <c r="G1285" s="205"/>
      <c r="M1285" s="199" t="s">
        <v>1047</v>
      </c>
      <c r="O1285" s="191"/>
    </row>
    <row r="1286" spans="1:104" x14ac:dyDescent="0.2">
      <c r="A1286" s="198"/>
      <c r="B1286" s="200"/>
      <c r="C1286" s="201" t="s">
        <v>1048</v>
      </c>
      <c r="D1286" s="202"/>
      <c r="E1286" s="203">
        <v>0</v>
      </c>
      <c r="F1286" s="204"/>
      <c r="G1286" s="205"/>
      <c r="M1286" s="199" t="s">
        <v>1048</v>
      </c>
      <c r="O1286" s="191"/>
    </row>
    <row r="1287" spans="1:104" x14ac:dyDescent="0.2">
      <c r="A1287" s="198"/>
      <c r="B1287" s="200"/>
      <c r="C1287" s="201" t="s">
        <v>1118</v>
      </c>
      <c r="D1287" s="202"/>
      <c r="E1287" s="203">
        <v>1</v>
      </c>
      <c r="F1287" s="204"/>
      <c r="G1287" s="205"/>
      <c r="M1287" s="199" t="s">
        <v>1118</v>
      </c>
      <c r="O1287" s="191"/>
    </row>
    <row r="1288" spans="1:104" x14ac:dyDescent="0.2">
      <c r="A1288" s="198"/>
      <c r="B1288" s="200"/>
      <c r="C1288" s="201" t="s">
        <v>206</v>
      </c>
      <c r="D1288" s="202"/>
      <c r="E1288" s="203">
        <v>0</v>
      </c>
      <c r="F1288" s="204"/>
      <c r="G1288" s="205"/>
      <c r="M1288" s="199">
        <v>0</v>
      </c>
      <c r="O1288" s="191"/>
    </row>
    <row r="1289" spans="1:104" x14ac:dyDescent="0.2">
      <c r="A1289" s="198"/>
      <c r="B1289" s="200"/>
      <c r="C1289" s="201" t="s">
        <v>1054</v>
      </c>
      <c r="D1289" s="202"/>
      <c r="E1289" s="203">
        <v>0</v>
      </c>
      <c r="F1289" s="204"/>
      <c r="G1289" s="205"/>
      <c r="M1289" s="199" t="s">
        <v>1054</v>
      </c>
      <c r="O1289" s="191"/>
    </row>
    <row r="1290" spans="1:104" x14ac:dyDescent="0.2">
      <c r="A1290" s="198"/>
      <c r="B1290" s="200"/>
      <c r="C1290" s="201" t="s">
        <v>1055</v>
      </c>
      <c r="D1290" s="202"/>
      <c r="E1290" s="203">
        <v>0</v>
      </c>
      <c r="F1290" s="204"/>
      <c r="G1290" s="205"/>
      <c r="M1290" s="199" t="s">
        <v>1055</v>
      </c>
      <c r="O1290" s="191"/>
    </row>
    <row r="1291" spans="1:104" x14ac:dyDescent="0.2">
      <c r="A1291" s="198"/>
      <c r="B1291" s="200"/>
      <c r="C1291" s="201" t="s">
        <v>1122</v>
      </c>
      <c r="D1291" s="202"/>
      <c r="E1291" s="203">
        <v>1</v>
      </c>
      <c r="F1291" s="204"/>
      <c r="G1291" s="205"/>
      <c r="M1291" s="199" t="s">
        <v>1122</v>
      </c>
      <c r="O1291" s="191"/>
    </row>
    <row r="1292" spans="1:104" x14ac:dyDescent="0.2">
      <c r="A1292" s="198"/>
      <c r="B1292" s="200"/>
      <c r="C1292" s="201" t="s">
        <v>1123</v>
      </c>
      <c r="D1292" s="202"/>
      <c r="E1292" s="203">
        <v>2</v>
      </c>
      <c r="F1292" s="204"/>
      <c r="G1292" s="205"/>
      <c r="M1292" s="199" t="s">
        <v>1123</v>
      </c>
      <c r="O1292" s="191"/>
    </row>
    <row r="1293" spans="1:104" x14ac:dyDescent="0.2">
      <c r="A1293" s="198"/>
      <c r="B1293" s="200"/>
      <c r="C1293" s="201" t="s">
        <v>1124</v>
      </c>
      <c r="D1293" s="202"/>
      <c r="E1293" s="203">
        <v>2</v>
      </c>
      <c r="F1293" s="204"/>
      <c r="G1293" s="205"/>
      <c r="M1293" s="199" t="s">
        <v>1124</v>
      </c>
      <c r="O1293" s="191"/>
    </row>
    <row r="1294" spans="1:104" x14ac:dyDescent="0.2">
      <c r="A1294" s="198"/>
      <c r="B1294" s="200"/>
      <c r="C1294" s="201" t="s">
        <v>1125</v>
      </c>
      <c r="D1294" s="202"/>
      <c r="E1294" s="203">
        <v>1</v>
      </c>
      <c r="F1294" s="204"/>
      <c r="G1294" s="205"/>
      <c r="M1294" s="199" t="s">
        <v>1125</v>
      </c>
      <c r="O1294" s="191"/>
    </row>
    <row r="1295" spans="1:104" x14ac:dyDescent="0.2">
      <c r="A1295" s="192">
        <v>260</v>
      </c>
      <c r="B1295" s="193" t="s">
        <v>1228</v>
      </c>
      <c r="C1295" s="194" t="s">
        <v>1229</v>
      </c>
      <c r="D1295" s="195" t="s">
        <v>152</v>
      </c>
      <c r="E1295" s="196">
        <v>2</v>
      </c>
      <c r="F1295" s="196">
        <v>0</v>
      </c>
      <c r="G1295" s="197">
        <f>E1295*F1295</f>
        <v>0</v>
      </c>
      <c r="O1295" s="191">
        <v>2</v>
      </c>
      <c r="AA1295" s="163">
        <v>3</v>
      </c>
      <c r="AB1295" s="163">
        <v>0</v>
      </c>
      <c r="AC1295" s="163">
        <v>35822001015</v>
      </c>
      <c r="AZ1295" s="163">
        <v>3</v>
      </c>
      <c r="BA1295" s="163">
        <f>IF(AZ1295=1,G1295,0)</f>
        <v>0</v>
      </c>
      <c r="BB1295" s="163">
        <f>IF(AZ1295=2,G1295,0)</f>
        <v>0</v>
      </c>
      <c r="BC1295" s="163">
        <f>IF(AZ1295=3,G1295,0)</f>
        <v>0</v>
      </c>
      <c r="BD1295" s="163">
        <f>IF(AZ1295=4,G1295,0)</f>
        <v>0</v>
      </c>
      <c r="BE1295" s="163">
        <f>IF(AZ1295=5,G1295,0)</f>
        <v>0</v>
      </c>
      <c r="CA1295" s="191">
        <v>3</v>
      </c>
      <c r="CB1295" s="191">
        <v>0</v>
      </c>
      <c r="CZ1295" s="163">
        <v>1.8000000000000001E-4</v>
      </c>
    </row>
    <row r="1296" spans="1:104" x14ac:dyDescent="0.2">
      <c r="A1296" s="198"/>
      <c r="B1296" s="200"/>
      <c r="C1296" s="201" t="s">
        <v>1230</v>
      </c>
      <c r="D1296" s="202"/>
      <c r="E1296" s="203">
        <v>0</v>
      </c>
      <c r="F1296" s="204"/>
      <c r="G1296" s="205"/>
      <c r="M1296" s="199" t="s">
        <v>1230</v>
      </c>
      <c r="O1296" s="191"/>
    </row>
    <row r="1297" spans="1:104" x14ac:dyDescent="0.2">
      <c r="A1297" s="198"/>
      <c r="B1297" s="200"/>
      <c r="C1297" s="201" t="s">
        <v>1047</v>
      </c>
      <c r="D1297" s="202"/>
      <c r="E1297" s="203">
        <v>0</v>
      </c>
      <c r="F1297" s="204"/>
      <c r="G1297" s="205"/>
      <c r="M1297" s="199" t="s">
        <v>1047</v>
      </c>
      <c r="O1297" s="191"/>
    </row>
    <row r="1298" spans="1:104" x14ac:dyDescent="0.2">
      <c r="A1298" s="198"/>
      <c r="B1298" s="200"/>
      <c r="C1298" s="201" t="s">
        <v>1048</v>
      </c>
      <c r="D1298" s="202"/>
      <c r="E1298" s="203">
        <v>0</v>
      </c>
      <c r="F1298" s="204"/>
      <c r="G1298" s="205"/>
      <c r="M1298" s="199" t="s">
        <v>1048</v>
      </c>
      <c r="O1298" s="191"/>
    </row>
    <row r="1299" spans="1:104" x14ac:dyDescent="0.2">
      <c r="A1299" s="198"/>
      <c r="B1299" s="200"/>
      <c r="C1299" s="201" t="s">
        <v>1117</v>
      </c>
      <c r="D1299" s="202"/>
      <c r="E1299" s="203">
        <v>2</v>
      </c>
      <c r="F1299" s="204"/>
      <c r="G1299" s="205"/>
      <c r="M1299" s="199" t="s">
        <v>1117</v>
      </c>
      <c r="O1299" s="191"/>
    </row>
    <row r="1300" spans="1:104" x14ac:dyDescent="0.2">
      <c r="A1300" s="192">
        <v>261</v>
      </c>
      <c r="B1300" s="193" t="s">
        <v>1231</v>
      </c>
      <c r="C1300" s="194" t="s">
        <v>1232</v>
      </c>
      <c r="D1300" s="195" t="s">
        <v>152</v>
      </c>
      <c r="E1300" s="196">
        <v>1</v>
      </c>
      <c r="F1300" s="196">
        <v>0</v>
      </c>
      <c r="G1300" s="197">
        <f>E1300*F1300</f>
        <v>0</v>
      </c>
      <c r="O1300" s="191">
        <v>2</v>
      </c>
      <c r="AA1300" s="163">
        <v>3</v>
      </c>
      <c r="AB1300" s="163">
        <v>0</v>
      </c>
      <c r="AC1300" s="163">
        <v>35822002351</v>
      </c>
      <c r="AZ1300" s="163">
        <v>3</v>
      </c>
      <c r="BA1300" s="163">
        <f>IF(AZ1300=1,G1300,0)</f>
        <v>0</v>
      </c>
      <c r="BB1300" s="163">
        <f>IF(AZ1300=2,G1300,0)</f>
        <v>0</v>
      </c>
      <c r="BC1300" s="163">
        <f>IF(AZ1300=3,G1300,0)</f>
        <v>0</v>
      </c>
      <c r="BD1300" s="163">
        <f>IF(AZ1300=4,G1300,0)</f>
        <v>0</v>
      </c>
      <c r="BE1300" s="163">
        <f>IF(AZ1300=5,G1300,0)</f>
        <v>0</v>
      </c>
      <c r="CA1300" s="191">
        <v>3</v>
      </c>
      <c r="CB1300" s="191">
        <v>0</v>
      </c>
      <c r="CZ1300" s="163">
        <v>5.0000000000000001E-4</v>
      </c>
    </row>
    <row r="1301" spans="1:104" x14ac:dyDescent="0.2">
      <c r="A1301" s="198"/>
      <c r="B1301" s="200"/>
      <c r="C1301" s="201" t="s">
        <v>1071</v>
      </c>
      <c r="D1301" s="202"/>
      <c r="E1301" s="203">
        <v>0</v>
      </c>
      <c r="F1301" s="204"/>
      <c r="G1301" s="205"/>
      <c r="M1301" s="199" t="s">
        <v>1071</v>
      </c>
      <c r="O1301" s="191"/>
    </row>
    <row r="1302" spans="1:104" x14ac:dyDescent="0.2">
      <c r="A1302" s="198"/>
      <c r="B1302" s="200"/>
      <c r="C1302" s="201" t="s">
        <v>1068</v>
      </c>
      <c r="D1302" s="202"/>
      <c r="E1302" s="203">
        <v>0</v>
      </c>
      <c r="F1302" s="204"/>
      <c r="G1302" s="205"/>
      <c r="M1302" s="199" t="s">
        <v>1068</v>
      </c>
      <c r="O1302" s="191"/>
    </row>
    <row r="1303" spans="1:104" x14ac:dyDescent="0.2">
      <c r="A1303" s="198"/>
      <c r="B1303" s="200"/>
      <c r="C1303" s="201" t="s">
        <v>1134</v>
      </c>
      <c r="D1303" s="202"/>
      <c r="E1303" s="203">
        <v>1</v>
      </c>
      <c r="F1303" s="204"/>
      <c r="G1303" s="205"/>
      <c r="M1303" s="199" t="s">
        <v>1134</v>
      </c>
      <c r="O1303" s="191"/>
    </row>
    <row r="1304" spans="1:104" x14ac:dyDescent="0.2">
      <c r="A1304" s="192">
        <v>262</v>
      </c>
      <c r="B1304" s="193" t="s">
        <v>1233</v>
      </c>
      <c r="C1304" s="194" t="s">
        <v>1234</v>
      </c>
      <c r="D1304" s="195" t="s">
        <v>152</v>
      </c>
      <c r="E1304" s="196">
        <v>2</v>
      </c>
      <c r="F1304" s="196">
        <v>0</v>
      </c>
      <c r="G1304" s="197">
        <f>E1304*F1304</f>
        <v>0</v>
      </c>
      <c r="O1304" s="191">
        <v>2</v>
      </c>
      <c r="AA1304" s="163">
        <v>3</v>
      </c>
      <c r="AB1304" s="163">
        <v>0</v>
      </c>
      <c r="AC1304" s="163">
        <v>35822002353</v>
      </c>
      <c r="AZ1304" s="163">
        <v>3</v>
      </c>
      <c r="BA1304" s="163">
        <f>IF(AZ1304=1,G1304,0)</f>
        <v>0</v>
      </c>
      <c r="BB1304" s="163">
        <f>IF(AZ1304=2,G1304,0)</f>
        <v>0</v>
      </c>
      <c r="BC1304" s="163">
        <f>IF(AZ1304=3,G1304,0)</f>
        <v>0</v>
      </c>
      <c r="BD1304" s="163">
        <f>IF(AZ1304=4,G1304,0)</f>
        <v>0</v>
      </c>
      <c r="BE1304" s="163">
        <f>IF(AZ1304=5,G1304,0)</f>
        <v>0</v>
      </c>
      <c r="CA1304" s="191">
        <v>3</v>
      </c>
      <c r="CB1304" s="191">
        <v>0</v>
      </c>
      <c r="CZ1304" s="163">
        <v>5.0000000000000001E-4</v>
      </c>
    </row>
    <row r="1305" spans="1:104" x14ac:dyDescent="0.2">
      <c r="A1305" s="198"/>
      <c r="B1305" s="200"/>
      <c r="C1305" s="201" t="s">
        <v>1067</v>
      </c>
      <c r="D1305" s="202"/>
      <c r="E1305" s="203">
        <v>0</v>
      </c>
      <c r="F1305" s="204"/>
      <c r="G1305" s="205"/>
      <c r="M1305" s="199" t="s">
        <v>1067</v>
      </c>
      <c r="O1305" s="191"/>
    </row>
    <row r="1306" spans="1:104" x14ac:dyDescent="0.2">
      <c r="A1306" s="198"/>
      <c r="B1306" s="200"/>
      <c r="C1306" s="201" t="s">
        <v>1068</v>
      </c>
      <c r="D1306" s="202"/>
      <c r="E1306" s="203">
        <v>0</v>
      </c>
      <c r="F1306" s="204"/>
      <c r="G1306" s="205"/>
      <c r="M1306" s="199" t="s">
        <v>1068</v>
      </c>
      <c r="O1306" s="191"/>
    </row>
    <row r="1307" spans="1:104" x14ac:dyDescent="0.2">
      <c r="A1307" s="198"/>
      <c r="B1307" s="200"/>
      <c r="C1307" s="201" t="s">
        <v>1132</v>
      </c>
      <c r="D1307" s="202"/>
      <c r="E1307" s="203">
        <v>1</v>
      </c>
      <c r="F1307" s="204"/>
      <c r="G1307" s="205"/>
      <c r="M1307" s="199" t="s">
        <v>1132</v>
      </c>
      <c r="O1307" s="191"/>
    </row>
    <row r="1308" spans="1:104" x14ac:dyDescent="0.2">
      <c r="A1308" s="198"/>
      <c r="B1308" s="200"/>
      <c r="C1308" s="201" t="s">
        <v>1133</v>
      </c>
      <c r="D1308" s="202"/>
      <c r="E1308" s="203">
        <v>1</v>
      </c>
      <c r="F1308" s="204"/>
      <c r="G1308" s="205"/>
      <c r="M1308" s="199" t="s">
        <v>1133</v>
      </c>
      <c r="O1308" s="191"/>
    </row>
    <row r="1309" spans="1:104" x14ac:dyDescent="0.2">
      <c r="A1309" s="192">
        <v>263</v>
      </c>
      <c r="B1309" s="193" t="s">
        <v>1235</v>
      </c>
      <c r="C1309" s="194" t="s">
        <v>1236</v>
      </c>
      <c r="D1309" s="195" t="s">
        <v>152</v>
      </c>
      <c r="E1309" s="196">
        <v>1</v>
      </c>
      <c r="F1309" s="196">
        <v>0</v>
      </c>
      <c r="G1309" s="197">
        <f>E1309*F1309</f>
        <v>0</v>
      </c>
      <c r="O1309" s="191">
        <v>2</v>
      </c>
      <c r="AA1309" s="163">
        <v>3</v>
      </c>
      <c r="AB1309" s="163">
        <v>9</v>
      </c>
      <c r="AC1309" s="163">
        <v>358890405</v>
      </c>
      <c r="AZ1309" s="163">
        <v>3</v>
      </c>
      <c r="BA1309" s="163">
        <f>IF(AZ1309=1,G1309,0)</f>
        <v>0</v>
      </c>
      <c r="BB1309" s="163">
        <f>IF(AZ1309=2,G1309,0)</f>
        <v>0</v>
      </c>
      <c r="BC1309" s="163">
        <f>IF(AZ1309=3,G1309,0)</f>
        <v>0</v>
      </c>
      <c r="BD1309" s="163">
        <f>IF(AZ1309=4,G1309,0)</f>
        <v>0</v>
      </c>
      <c r="BE1309" s="163">
        <f>IF(AZ1309=5,G1309,0)</f>
        <v>0</v>
      </c>
      <c r="CA1309" s="191">
        <v>3</v>
      </c>
      <c r="CB1309" s="191">
        <v>9</v>
      </c>
      <c r="CZ1309" s="163">
        <v>5.0000000000000001E-4</v>
      </c>
    </row>
    <row r="1310" spans="1:104" x14ac:dyDescent="0.2">
      <c r="A1310" s="198"/>
      <c r="B1310" s="200"/>
      <c r="C1310" s="201" t="s">
        <v>1237</v>
      </c>
      <c r="D1310" s="202"/>
      <c r="E1310" s="203">
        <v>1</v>
      </c>
      <c r="F1310" s="204"/>
      <c r="G1310" s="205"/>
      <c r="M1310" s="199" t="s">
        <v>1237</v>
      </c>
      <c r="O1310" s="191"/>
    </row>
    <row r="1311" spans="1:104" x14ac:dyDescent="0.2">
      <c r="A1311" s="192">
        <v>264</v>
      </c>
      <c r="B1311" s="193" t="s">
        <v>1238</v>
      </c>
      <c r="C1311" s="194" t="s">
        <v>1239</v>
      </c>
      <c r="D1311" s="195" t="s">
        <v>152</v>
      </c>
      <c r="E1311" s="196">
        <v>1</v>
      </c>
      <c r="F1311" s="196">
        <v>0</v>
      </c>
      <c r="G1311" s="197">
        <f>E1311*F1311</f>
        <v>0</v>
      </c>
      <c r="O1311" s="191">
        <v>2</v>
      </c>
      <c r="AA1311" s="163">
        <v>3</v>
      </c>
      <c r="AB1311" s="163">
        <v>9</v>
      </c>
      <c r="AC1311" s="163">
        <v>38982120</v>
      </c>
      <c r="AZ1311" s="163">
        <v>3</v>
      </c>
      <c r="BA1311" s="163">
        <f>IF(AZ1311=1,G1311,0)</f>
        <v>0</v>
      </c>
      <c r="BB1311" s="163">
        <f>IF(AZ1311=2,G1311,0)</f>
        <v>0</v>
      </c>
      <c r="BC1311" s="163">
        <f>IF(AZ1311=3,G1311,0)</f>
        <v>0</v>
      </c>
      <c r="BD1311" s="163">
        <f>IF(AZ1311=4,G1311,0)</f>
        <v>0</v>
      </c>
      <c r="BE1311" s="163">
        <f>IF(AZ1311=5,G1311,0)</f>
        <v>0</v>
      </c>
      <c r="CA1311" s="191">
        <v>3</v>
      </c>
      <c r="CB1311" s="191">
        <v>9</v>
      </c>
      <c r="CZ1311" s="163">
        <v>3.0000000000000001E-3</v>
      </c>
    </row>
    <row r="1312" spans="1:104" x14ac:dyDescent="0.2">
      <c r="A1312" s="192">
        <v>265</v>
      </c>
      <c r="B1312" s="193" t="s">
        <v>1240</v>
      </c>
      <c r="C1312" s="194" t="s">
        <v>1241</v>
      </c>
      <c r="D1312" s="195" t="s">
        <v>75</v>
      </c>
      <c r="E1312" s="196">
        <v>4</v>
      </c>
      <c r="F1312" s="196">
        <v>0</v>
      </c>
      <c r="G1312" s="197">
        <f>E1312*F1312</f>
        <v>0</v>
      </c>
      <c r="O1312" s="191">
        <v>2</v>
      </c>
      <c r="AA1312" s="163">
        <v>12</v>
      </c>
      <c r="AB1312" s="163">
        <v>1</v>
      </c>
      <c r="AC1312" s="163">
        <v>335</v>
      </c>
      <c r="AZ1312" s="163">
        <v>3</v>
      </c>
      <c r="BA1312" s="163">
        <f>IF(AZ1312=1,G1312,0)</f>
        <v>0</v>
      </c>
      <c r="BB1312" s="163">
        <f>IF(AZ1312=2,G1312,0)</f>
        <v>0</v>
      </c>
      <c r="BC1312" s="163">
        <f>IF(AZ1312=3,G1312,0)</f>
        <v>0</v>
      </c>
      <c r="BD1312" s="163">
        <f>IF(AZ1312=4,G1312,0)</f>
        <v>0</v>
      </c>
      <c r="BE1312" s="163">
        <f>IF(AZ1312=5,G1312,0)</f>
        <v>0</v>
      </c>
      <c r="CA1312" s="191">
        <v>12</v>
      </c>
      <c r="CB1312" s="191">
        <v>1</v>
      </c>
      <c r="CZ1312" s="163">
        <v>0</v>
      </c>
    </row>
    <row r="1313" spans="1:104" x14ac:dyDescent="0.2">
      <c r="A1313" s="198"/>
      <c r="B1313" s="200"/>
      <c r="C1313" s="201" t="s">
        <v>1199</v>
      </c>
      <c r="D1313" s="202"/>
      <c r="E1313" s="203">
        <v>0</v>
      </c>
      <c r="F1313" s="204"/>
      <c r="G1313" s="205"/>
      <c r="M1313" s="199" t="s">
        <v>1199</v>
      </c>
      <c r="O1313" s="191"/>
    </row>
    <row r="1314" spans="1:104" x14ac:dyDescent="0.2">
      <c r="A1314" s="198"/>
      <c r="B1314" s="200"/>
      <c r="C1314" s="201" t="s">
        <v>609</v>
      </c>
      <c r="D1314" s="202"/>
      <c r="E1314" s="203">
        <v>0</v>
      </c>
      <c r="F1314" s="204"/>
      <c r="G1314" s="205"/>
      <c r="M1314" s="199" t="s">
        <v>609</v>
      </c>
      <c r="O1314" s="191"/>
    </row>
    <row r="1315" spans="1:104" x14ac:dyDescent="0.2">
      <c r="A1315" s="198"/>
      <c r="B1315" s="200"/>
      <c r="C1315" s="201" t="s">
        <v>1200</v>
      </c>
      <c r="D1315" s="202"/>
      <c r="E1315" s="203">
        <v>3</v>
      </c>
      <c r="F1315" s="204"/>
      <c r="G1315" s="205"/>
      <c r="M1315" s="199" t="s">
        <v>1200</v>
      </c>
      <c r="O1315" s="191"/>
    </row>
    <row r="1316" spans="1:104" x14ac:dyDescent="0.2">
      <c r="A1316" s="198"/>
      <c r="B1316" s="200"/>
      <c r="C1316" s="201" t="s">
        <v>1076</v>
      </c>
      <c r="D1316" s="202"/>
      <c r="E1316" s="203">
        <v>1</v>
      </c>
      <c r="F1316" s="204"/>
      <c r="G1316" s="205"/>
      <c r="M1316" s="199" t="s">
        <v>1076</v>
      </c>
      <c r="O1316" s="191"/>
    </row>
    <row r="1317" spans="1:104" x14ac:dyDescent="0.2">
      <c r="A1317" s="192">
        <v>266</v>
      </c>
      <c r="B1317" s="193" t="s">
        <v>1242</v>
      </c>
      <c r="C1317" s="194" t="s">
        <v>1243</v>
      </c>
      <c r="D1317" s="195" t="s">
        <v>75</v>
      </c>
      <c r="E1317" s="196">
        <v>22</v>
      </c>
      <c r="F1317" s="196">
        <v>0</v>
      </c>
      <c r="G1317" s="197">
        <f>E1317*F1317</f>
        <v>0</v>
      </c>
      <c r="O1317" s="191">
        <v>2</v>
      </c>
      <c r="AA1317" s="163">
        <v>12</v>
      </c>
      <c r="AB1317" s="163">
        <v>1</v>
      </c>
      <c r="AC1317" s="163">
        <v>262</v>
      </c>
      <c r="AZ1317" s="163">
        <v>3</v>
      </c>
      <c r="BA1317" s="163">
        <f>IF(AZ1317=1,G1317,0)</f>
        <v>0</v>
      </c>
      <c r="BB1317" s="163">
        <f>IF(AZ1317=2,G1317,0)</f>
        <v>0</v>
      </c>
      <c r="BC1317" s="163">
        <f>IF(AZ1317=3,G1317,0)</f>
        <v>0</v>
      </c>
      <c r="BD1317" s="163">
        <f>IF(AZ1317=4,G1317,0)</f>
        <v>0</v>
      </c>
      <c r="BE1317" s="163">
        <f>IF(AZ1317=5,G1317,0)</f>
        <v>0</v>
      </c>
      <c r="CA1317" s="191">
        <v>12</v>
      </c>
      <c r="CB1317" s="191">
        <v>1</v>
      </c>
      <c r="CZ1317" s="163">
        <v>0</v>
      </c>
    </row>
    <row r="1318" spans="1:104" x14ac:dyDescent="0.2">
      <c r="A1318" s="198"/>
      <c r="B1318" s="200"/>
      <c r="C1318" s="201" t="s">
        <v>1201</v>
      </c>
      <c r="D1318" s="202"/>
      <c r="E1318" s="203">
        <v>0</v>
      </c>
      <c r="F1318" s="204"/>
      <c r="G1318" s="205"/>
      <c r="M1318" s="199" t="s">
        <v>1201</v>
      </c>
      <c r="O1318" s="191"/>
    </row>
    <row r="1319" spans="1:104" x14ac:dyDescent="0.2">
      <c r="A1319" s="198"/>
      <c r="B1319" s="200"/>
      <c r="C1319" s="201" t="s">
        <v>1202</v>
      </c>
      <c r="D1319" s="202"/>
      <c r="E1319" s="203">
        <v>4</v>
      </c>
      <c r="F1319" s="204"/>
      <c r="G1319" s="205"/>
      <c r="M1319" s="199" t="s">
        <v>1202</v>
      </c>
      <c r="O1319" s="191"/>
    </row>
    <row r="1320" spans="1:104" x14ac:dyDescent="0.2">
      <c r="A1320" s="198"/>
      <c r="B1320" s="200"/>
      <c r="C1320" s="201" t="s">
        <v>1203</v>
      </c>
      <c r="D1320" s="202"/>
      <c r="E1320" s="203">
        <v>1</v>
      </c>
      <c r="F1320" s="204"/>
      <c r="G1320" s="205"/>
      <c r="M1320" s="199" t="s">
        <v>1203</v>
      </c>
      <c r="O1320" s="191"/>
    </row>
    <row r="1321" spans="1:104" x14ac:dyDescent="0.2">
      <c r="A1321" s="198"/>
      <c r="B1321" s="200"/>
      <c r="C1321" s="201" t="s">
        <v>1204</v>
      </c>
      <c r="D1321" s="202"/>
      <c r="E1321" s="203">
        <v>4</v>
      </c>
      <c r="F1321" s="204"/>
      <c r="G1321" s="205"/>
      <c r="M1321" s="199" t="s">
        <v>1204</v>
      </c>
      <c r="O1321" s="191"/>
    </row>
    <row r="1322" spans="1:104" x14ac:dyDescent="0.2">
      <c r="A1322" s="198"/>
      <c r="B1322" s="200"/>
      <c r="C1322" s="201" t="s">
        <v>1205</v>
      </c>
      <c r="D1322" s="202"/>
      <c r="E1322" s="203">
        <v>10</v>
      </c>
      <c r="F1322" s="204"/>
      <c r="G1322" s="205"/>
      <c r="M1322" s="199" t="s">
        <v>1205</v>
      </c>
      <c r="O1322" s="191"/>
    </row>
    <row r="1323" spans="1:104" x14ac:dyDescent="0.2">
      <c r="A1323" s="198"/>
      <c r="B1323" s="200"/>
      <c r="C1323" s="201" t="s">
        <v>1206</v>
      </c>
      <c r="D1323" s="202"/>
      <c r="E1323" s="203">
        <v>2</v>
      </c>
      <c r="F1323" s="204"/>
      <c r="G1323" s="205"/>
      <c r="M1323" s="199" t="s">
        <v>1206</v>
      </c>
      <c r="O1323" s="191"/>
    </row>
    <row r="1324" spans="1:104" x14ac:dyDescent="0.2">
      <c r="A1324" s="198"/>
      <c r="B1324" s="200"/>
      <c r="C1324" s="201" t="s">
        <v>1207</v>
      </c>
      <c r="D1324" s="202"/>
      <c r="E1324" s="203">
        <v>1</v>
      </c>
      <c r="F1324" s="204"/>
      <c r="G1324" s="205"/>
      <c r="M1324" s="199" t="s">
        <v>1207</v>
      </c>
      <c r="O1324" s="191"/>
    </row>
    <row r="1325" spans="1:104" x14ac:dyDescent="0.2">
      <c r="A1325" s="192">
        <v>267</v>
      </c>
      <c r="B1325" s="193" t="s">
        <v>1244</v>
      </c>
      <c r="C1325" s="194" t="s">
        <v>1245</v>
      </c>
      <c r="D1325" s="195" t="s">
        <v>75</v>
      </c>
      <c r="E1325" s="196">
        <v>4</v>
      </c>
      <c r="F1325" s="196">
        <v>0</v>
      </c>
      <c r="G1325" s="197">
        <f>E1325*F1325</f>
        <v>0</v>
      </c>
      <c r="O1325" s="191">
        <v>2</v>
      </c>
      <c r="AA1325" s="163">
        <v>12</v>
      </c>
      <c r="AB1325" s="163">
        <v>1</v>
      </c>
      <c r="AC1325" s="163">
        <v>263</v>
      </c>
      <c r="AZ1325" s="163">
        <v>3</v>
      </c>
      <c r="BA1325" s="163">
        <f>IF(AZ1325=1,G1325,0)</f>
        <v>0</v>
      </c>
      <c r="BB1325" s="163">
        <f>IF(AZ1325=2,G1325,0)</f>
        <v>0</v>
      </c>
      <c r="BC1325" s="163">
        <f>IF(AZ1325=3,G1325,0)</f>
        <v>0</v>
      </c>
      <c r="BD1325" s="163">
        <f>IF(AZ1325=4,G1325,0)</f>
        <v>0</v>
      </c>
      <c r="BE1325" s="163">
        <f>IF(AZ1325=5,G1325,0)</f>
        <v>0</v>
      </c>
      <c r="CA1325" s="191">
        <v>12</v>
      </c>
      <c r="CB1325" s="191">
        <v>1</v>
      </c>
      <c r="CZ1325" s="163">
        <v>0</v>
      </c>
    </row>
    <row r="1326" spans="1:104" x14ac:dyDescent="0.2">
      <c r="A1326" s="198"/>
      <c r="B1326" s="200"/>
      <c r="C1326" s="201" t="s">
        <v>1208</v>
      </c>
      <c r="D1326" s="202"/>
      <c r="E1326" s="203">
        <v>4</v>
      </c>
      <c r="F1326" s="204"/>
      <c r="G1326" s="205"/>
      <c r="M1326" s="199" t="s">
        <v>1208</v>
      </c>
      <c r="O1326" s="191"/>
    </row>
    <row r="1327" spans="1:104" x14ac:dyDescent="0.2">
      <c r="A1327" s="192">
        <v>268</v>
      </c>
      <c r="B1327" s="193" t="s">
        <v>1246</v>
      </c>
      <c r="C1327" s="194" t="s">
        <v>1247</v>
      </c>
      <c r="D1327" s="195" t="s">
        <v>75</v>
      </c>
      <c r="E1327" s="196">
        <v>31</v>
      </c>
      <c r="F1327" s="196">
        <v>0</v>
      </c>
      <c r="G1327" s="197">
        <f>E1327*F1327</f>
        <v>0</v>
      </c>
      <c r="O1327" s="191">
        <v>2</v>
      </c>
      <c r="AA1327" s="163">
        <v>12</v>
      </c>
      <c r="AB1327" s="163">
        <v>1</v>
      </c>
      <c r="AC1327" s="163">
        <v>264</v>
      </c>
      <c r="AZ1327" s="163">
        <v>3</v>
      </c>
      <c r="BA1327" s="163">
        <f>IF(AZ1327=1,G1327,0)</f>
        <v>0</v>
      </c>
      <c r="BB1327" s="163">
        <f>IF(AZ1327=2,G1327,0)</f>
        <v>0</v>
      </c>
      <c r="BC1327" s="163">
        <f>IF(AZ1327=3,G1327,0)</f>
        <v>0</v>
      </c>
      <c r="BD1327" s="163">
        <f>IF(AZ1327=4,G1327,0)</f>
        <v>0</v>
      </c>
      <c r="BE1327" s="163">
        <f>IF(AZ1327=5,G1327,0)</f>
        <v>0</v>
      </c>
      <c r="CA1327" s="191">
        <v>12</v>
      </c>
      <c r="CB1327" s="191">
        <v>1</v>
      </c>
      <c r="CZ1327" s="163">
        <v>0</v>
      </c>
    </row>
    <row r="1328" spans="1:104" x14ac:dyDescent="0.2">
      <c r="A1328" s="198"/>
      <c r="B1328" s="200"/>
      <c r="C1328" s="201" t="s">
        <v>1209</v>
      </c>
      <c r="D1328" s="202"/>
      <c r="E1328" s="203">
        <v>0</v>
      </c>
      <c r="F1328" s="204"/>
      <c r="G1328" s="205"/>
      <c r="M1328" s="199" t="s">
        <v>1209</v>
      </c>
      <c r="O1328" s="191"/>
    </row>
    <row r="1329" spans="1:104" x14ac:dyDescent="0.2">
      <c r="A1329" s="198"/>
      <c r="B1329" s="200"/>
      <c r="C1329" s="201" t="s">
        <v>609</v>
      </c>
      <c r="D1329" s="202"/>
      <c r="E1329" s="203">
        <v>0</v>
      </c>
      <c r="F1329" s="204"/>
      <c r="G1329" s="205"/>
      <c r="M1329" s="199" t="s">
        <v>609</v>
      </c>
      <c r="O1329" s="191"/>
    </row>
    <row r="1330" spans="1:104" x14ac:dyDescent="0.2">
      <c r="A1330" s="198"/>
      <c r="B1330" s="200"/>
      <c r="C1330" s="201" t="s">
        <v>1210</v>
      </c>
      <c r="D1330" s="202"/>
      <c r="E1330" s="203">
        <v>3</v>
      </c>
      <c r="F1330" s="204"/>
      <c r="G1330" s="205"/>
      <c r="M1330" s="199" t="s">
        <v>1210</v>
      </c>
      <c r="O1330" s="191"/>
    </row>
    <row r="1331" spans="1:104" x14ac:dyDescent="0.2">
      <c r="A1331" s="198"/>
      <c r="B1331" s="200"/>
      <c r="C1331" s="201" t="s">
        <v>1211</v>
      </c>
      <c r="D1331" s="202"/>
      <c r="E1331" s="203">
        <v>6</v>
      </c>
      <c r="F1331" s="204"/>
      <c r="G1331" s="205"/>
      <c r="M1331" s="199" t="s">
        <v>1211</v>
      </c>
      <c r="O1331" s="191"/>
    </row>
    <row r="1332" spans="1:104" x14ac:dyDescent="0.2">
      <c r="A1332" s="198"/>
      <c r="B1332" s="200"/>
      <c r="C1332" s="201" t="s">
        <v>1078</v>
      </c>
      <c r="D1332" s="202"/>
      <c r="E1332" s="203">
        <v>0</v>
      </c>
      <c r="F1332" s="204"/>
      <c r="G1332" s="205"/>
      <c r="M1332" s="199" t="s">
        <v>1078</v>
      </c>
      <c r="O1332" s="191"/>
    </row>
    <row r="1333" spans="1:104" x14ac:dyDescent="0.2">
      <c r="A1333" s="198"/>
      <c r="B1333" s="200"/>
      <c r="C1333" s="201" t="s">
        <v>1212</v>
      </c>
      <c r="D1333" s="202"/>
      <c r="E1333" s="203">
        <v>22</v>
      </c>
      <c r="F1333" s="204"/>
      <c r="G1333" s="205"/>
      <c r="M1333" s="199" t="s">
        <v>1212</v>
      </c>
      <c r="O1333" s="191"/>
    </row>
    <row r="1334" spans="1:104" x14ac:dyDescent="0.2">
      <c r="A1334" s="192">
        <v>269</v>
      </c>
      <c r="B1334" s="193" t="s">
        <v>1248</v>
      </c>
      <c r="C1334" s="194" t="s">
        <v>1249</v>
      </c>
      <c r="D1334" s="195" t="s">
        <v>75</v>
      </c>
      <c r="E1334" s="196">
        <v>1</v>
      </c>
      <c r="F1334" s="196">
        <v>0</v>
      </c>
      <c r="G1334" s="197">
        <f>E1334*F1334</f>
        <v>0</v>
      </c>
      <c r="O1334" s="191">
        <v>2</v>
      </c>
      <c r="AA1334" s="163">
        <v>12</v>
      </c>
      <c r="AB1334" s="163">
        <v>1</v>
      </c>
      <c r="AC1334" s="163">
        <v>265</v>
      </c>
      <c r="AZ1334" s="163">
        <v>3</v>
      </c>
      <c r="BA1334" s="163">
        <f>IF(AZ1334=1,G1334,0)</f>
        <v>0</v>
      </c>
      <c r="BB1334" s="163">
        <f>IF(AZ1334=2,G1334,0)</f>
        <v>0</v>
      </c>
      <c r="BC1334" s="163">
        <f>IF(AZ1334=3,G1334,0)</f>
        <v>0</v>
      </c>
      <c r="BD1334" s="163">
        <f>IF(AZ1334=4,G1334,0)</f>
        <v>0</v>
      </c>
      <c r="BE1334" s="163">
        <f>IF(AZ1334=5,G1334,0)</f>
        <v>0</v>
      </c>
      <c r="CA1334" s="191">
        <v>12</v>
      </c>
      <c r="CB1334" s="191">
        <v>1</v>
      </c>
      <c r="CZ1334" s="163">
        <v>0</v>
      </c>
    </row>
    <row r="1335" spans="1:104" x14ac:dyDescent="0.2">
      <c r="A1335" s="198"/>
      <c r="B1335" s="200"/>
      <c r="C1335" s="201" t="s">
        <v>1213</v>
      </c>
      <c r="D1335" s="202"/>
      <c r="E1335" s="203">
        <v>1</v>
      </c>
      <c r="F1335" s="204"/>
      <c r="G1335" s="205"/>
      <c r="M1335" s="199" t="s">
        <v>1213</v>
      </c>
      <c r="O1335" s="191"/>
    </row>
    <row r="1336" spans="1:104" x14ac:dyDescent="0.2">
      <c r="A1336" s="206"/>
      <c r="B1336" s="207" t="s">
        <v>76</v>
      </c>
      <c r="C1336" s="208" t="str">
        <f>CONCATENATE(B1087," ",C1087)</f>
        <v>M21 Elektromontáže</v>
      </c>
      <c r="D1336" s="209"/>
      <c r="E1336" s="210"/>
      <c r="F1336" s="211"/>
      <c r="G1336" s="212">
        <f>SUM(G1087:G1335)</f>
        <v>0</v>
      </c>
      <c r="O1336" s="191">
        <v>4</v>
      </c>
      <c r="BA1336" s="213">
        <f>SUM(BA1087:BA1335)</f>
        <v>0</v>
      </c>
      <c r="BB1336" s="213">
        <f>SUM(BB1087:BB1335)</f>
        <v>0</v>
      </c>
      <c r="BC1336" s="213">
        <f>SUM(BC1087:BC1335)</f>
        <v>0</v>
      </c>
      <c r="BD1336" s="213">
        <f>SUM(BD1087:BD1335)</f>
        <v>0</v>
      </c>
      <c r="BE1336" s="213">
        <f>SUM(BE1087:BE1335)</f>
        <v>0</v>
      </c>
    </row>
    <row r="1337" spans="1:104" x14ac:dyDescent="0.2">
      <c r="A1337" s="184" t="s">
        <v>72</v>
      </c>
      <c r="B1337" s="185" t="s">
        <v>1250</v>
      </c>
      <c r="C1337" s="186" t="s">
        <v>1251</v>
      </c>
      <c r="D1337" s="187"/>
      <c r="E1337" s="188"/>
      <c r="F1337" s="188"/>
      <c r="G1337" s="189"/>
      <c r="H1337" s="190"/>
      <c r="I1337" s="190"/>
      <c r="O1337" s="191">
        <v>1</v>
      </c>
    </row>
    <row r="1338" spans="1:104" ht="22.5" x14ac:dyDescent="0.2">
      <c r="A1338" s="192">
        <v>270</v>
      </c>
      <c r="B1338" s="193" t="s">
        <v>1252</v>
      </c>
      <c r="C1338" s="194" t="s">
        <v>1253</v>
      </c>
      <c r="D1338" s="195" t="s">
        <v>185</v>
      </c>
      <c r="E1338" s="196">
        <v>92</v>
      </c>
      <c r="F1338" s="196">
        <v>0</v>
      </c>
      <c r="G1338" s="197">
        <f>E1338*F1338</f>
        <v>0</v>
      </c>
      <c r="O1338" s="191">
        <v>2</v>
      </c>
      <c r="AA1338" s="163">
        <v>1</v>
      </c>
      <c r="AB1338" s="163">
        <v>9</v>
      </c>
      <c r="AC1338" s="163">
        <v>9</v>
      </c>
      <c r="AZ1338" s="163">
        <v>4</v>
      </c>
      <c r="BA1338" s="163">
        <f>IF(AZ1338=1,G1338,0)</f>
        <v>0</v>
      </c>
      <c r="BB1338" s="163">
        <f>IF(AZ1338=2,G1338,0)</f>
        <v>0</v>
      </c>
      <c r="BC1338" s="163">
        <f>IF(AZ1338=3,G1338,0)</f>
        <v>0</v>
      </c>
      <c r="BD1338" s="163">
        <f>IF(AZ1338=4,G1338,0)</f>
        <v>0</v>
      </c>
      <c r="BE1338" s="163">
        <f>IF(AZ1338=5,G1338,0)</f>
        <v>0</v>
      </c>
      <c r="CA1338" s="191">
        <v>1</v>
      </c>
      <c r="CB1338" s="191">
        <v>9</v>
      </c>
      <c r="CZ1338" s="163">
        <v>1.0499999999999999E-3</v>
      </c>
    </row>
    <row r="1339" spans="1:104" x14ac:dyDescent="0.2">
      <c r="A1339" s="198"/>
      <c r="B1339" s="200"/>
      <c r="C1339" s="201" t="s">
        <v>1254</v>
      </c>
      <c r="D1339" s="202"/>
      <c r="E1339" s="203">
        <v>0</v>
      </c>
      <c r="F1339" s="204"/>
      <c r="G1339" s="205"/>
      <c r="M1339" s="199" t="s">
        <v>1254</v>
      </c>
      <c r="O1339" s="191"/>
    </row>
    <row r="1340" spans="1:104" x14ac:dyDescent="0.2">
      <c r="A1340" s="198"/>
      <c r="B1340" s="200"/>
      <c r="C1340" s="201" t="s">
        <v>1255</v>
      </c>
      <c r="D1340" s="202"/>
      <c r="E1340" s="203">
        <v>80</v>
      </c>
      <c r="F1340" s="204"/>
      <c r="G1340" s="205"/>
      <c r="M1340" s="199" t="s">
        <v>1255</v>
      </c>
      <c r="O1340" s="191"/>
    </row>
    <row r="1341" spans="1:104" x14ac:dyDescent="0.2">
      <c r="A1341" s="198"/>
      <c r="B1341" s="200"/>
      <c r="C1341" s="201" t="s">
        <v>1256</v>
      </c>
      <c r="D1341" s="202"/>
      <c r="E1341" s="203">
        <v>12</v>
      </c>
      <c r="F1341" s="204"/>
      <c r="G1341" s="205"/>
      <c r="M1341" s="199" t="s">
        <v>1256</v>
      </c>
      <c r="O1341" s="191"/>
    </row>
    <row r="1342" spans="1:104" ht="22.5" x14ac:dyDescent="0.2">
      <c r="A1342" s="192">
        <v>271</v>
      </c>
      <c r="B1342" s="193" t="s">
        <v>1257</v>
      </c>
      <c r="C1342" s="194" t="s">
        <v>1258</v>
      </c>
      <c r="D1342" s="195" t="s">
        <v>185</v>
      </c>
      <c r="E1342" s="196">
        <v>8</v>
      </c>
      <c r="F1342" s="196">
        <v>0</v>
      </c>
      <c r="G1342" s="197">
        <f>E1342*F1342</f>
        <v>0</v>
      </c>
      <c r="O1342" s="191">
        <v>2</v>
      </c>
      <c r="AA1342" s="163">
        <v>1</v>
      </c>
      <c r="AB1342" s="163">
        <v>9</v>
      </c>
      <c r="AC1342" s="163">
        <v>9</v>
      </c>
      <c r="AZ1342" s="163">
        <v>4</v>
      </c>
      <c r="BA1342" s="163">
        <f>IF(AZ1342=1,G1342,0)</f>
        <v>0</v>
      </c>
      <c r="BB1342" s="163">
        <f>IF(AZ1342=2,G1342,0)</f>
        <v>0</v>
      </c>
      <c r="BC1342" s="163">
        <f>IF(AZ1342=3,G1342,0)</f>
        <v>0</v>
      </c>
      <c r="BD1342" s="163">
        <f>IF(AZ1342=4,G1342,0)</f>
        <v>0</v>
      </c>
      <c r="BE1342" s="163">
        <f>IF(AZ1342=5,G1342,0)</f>
        <v>0</v>
      </c>
      <c r="CA1342" s="191">
        <v>1</v>
      </c>
      <c r="CB1342" s="191">
        <v>9</v>
      </c>
      <c r="CZ1342" s="163">
        <v>1.0499999999999999E-3</v>
      </c>
    </row>
    <row r="1343" spans="1:104" x14ac:dyDescent="0.2">
      <c r="A1343" s="198"/>
      <c r="B1343" s="200"/>
      <c r="C1343" s="201" t="s">
        <v>1259</v>
      </c>
      <c r="D1343" s="202"/>
      <c r="E1343" s="203">
        <v>8</v>
      </c>
      <c r="F1343" s="204"/>
      <c r="G1343" s="205"/>
      <c r="M1343" s="199">
        <v>8</v>
      </c>
      <c r="O1343" s="191"/>
    </row>
    <row r="1344" spans="1:104" ht="22.5" x14ac:dyDescent="0.2">
      <c r="A1344" s="192">
        <v>272</v>
      </c>
      <c r="B1344" s="193" t="s">
        <v>1257</v>
      </c>
      <c r="C1344" s="194" t="s">
        <v>1258</v>
      </c>
      <c r="D1344" s="195" t="s">
        <v>185</v>
      </c>
      <c r="E1344" s="196">
        <v>12</v>
      </c>
      <c r="F1344" s="196">
        <v>0</v>
      </c>
      <c r="G1344" s="197">
        <f>E1344*F1344</f>
        <v>0</v>
      </c>
      <c r="O1344" s="191">
        <v>2</v>
      </c>
      <c r="AA1344" s="163">
        <v>1</v>
      </c>
      <c r="AB1344" s="163">
        <v>9</v>
      </c>
      <c r="AC1344" s="163">
        <v>9</v>
      </c>
      <c r="AZ1344" s="163">
        <v>4</v>
      </c>
      <c r="BA1344" s="163">
        <f>IF(AZ1344=1,G1344,0)</f>
        <v>0</v>
      </c>
      <c r="BB1344" s="163">
        <f>IF(AZ1344=2,G1344,0)</f>
        <v>0</v>
      </c>
      <c r="BC1344" s="163">
        <f>IF(AZ1344=3,G1344,0)</f>
        <v>0</v>
      </c>
      <c r="BD1344" s="163">
        <f>IF(AZ1344=4,G1344,0)</f>
        <v>0</v>
      </c>
      <c r="BE1344" s="163">
        <f>IF(AZ1344=5,G1344,0)</f>
        <v>0</v>
      </c>
      <c r="CA1344" s="191">
        <v>1</v>
      </c>
      <c r="CB1344" s="191">
        <v>9</v>
      </c>
      <c r="CZ1344" s="163">
        <v>1.0499999999999999E-3</v>
      </c>
    </row>
    <row r="1345" spans="1:104" x14ac:dyDescent="0.2">
      <c r="A1345" s="198"/>
      <c r="B1345" s="200"/>
      <c r="C1345" s="201" t="s">
        <v>1260</v>
      </c>
      <c r="D1345" s="202"/>
      <c r="E1345" s="203">
        <v>0</v>
      </c>
      <c r="F1345" s="204"/>
      <c r="G1345" s="205"/>
      <c r="M1345" s="199" t="s">
        <v>1260</v>
      </c>
      <c r="O1345" s="191"/>
    </row>
    <row r="1346" spans="1:104" x14ac:dyDescent="0.2">
      <c r="A1346" s="198"/>
      <c r="B1346" s="200"/>
      <c r="C1346" s="201" t="s">
        <v>1261</v>
      </c>
      <c r="D1346" s="202"/>
      <c r="E1346" s="203">
        <v>12</v>
      </c>
      <c r="F1346" s="204"/>
      <c r="G1346" s="205"/>
      <c r="M1346" s="199" t="s">
        <v>1261</v>
      </c>
      <c r="O1346" s="191"/>
    </row>
    <row r="1347" spans="1:104" ht="22.5" x14ac:dyDescent="0.2">
      <c r="A1347" s="192">
        <v>273</v>
      </c>
      <c r="B1347" s="193" t="s">
        <v>1262</v>
      </c>
      <c r="C1347" s="194" t="s">
        <v>1263</v>
      </c>
      <c r="D1347" s="195" t="s">
        <v>152</v>
      </c>
      <c r="E1347" s="196">
        <v>4</v>
      </c>
      <c r="F1347" s="196">
        <v>0</v>
      </c>
      <c r="G1347" s="197">
        <f>E1347*F1347</f>
        <v>0</v>
      </c>
      <c r="O1347" s="191">
        <v>2</v>
      </c>
      <c r="AA1347" s="163">
        <v>1</v>
      </c>
      <c r="AB1347" s="163">
        <v>9</v>
      </c>
      <c r="AC1347" s="163">
        <v>9</v>
      </c>
      <c r="AZ1347" s="163">
        <v>4</v>
      </c>
      <c r="BA1347" s="163">
        <f>IF(AZ1347=1,G1347,0)</f>
        <v>0</v>
      </c>
      <c r="BB1347" s="163">
        <f>IF(AZ1347=2,G1347,0)</f>
        <v>0</v>
      </c>
      <c r="BC1347" s="163">
        <f>IF(AZ1347=3,G1347,0)</f>
        <v>0</v>
      </c>
      <c r="BD1347" s="163">
        <f>IF(AZ1347=4,G1347,0)</f>
        <v>0</v>
      </c>
      <c r="BE1347" s="163">
        <f>IF(AZ1347=5,G1347,0)</f>
        <v>0</v>
      </c>
      <c r="CA1347" s="191">
        <v>1</v>
      </c>
      <c r="CB1347" s="191">
        <v>9</v>
      </c>
      <c r="CZ1347" s="163">
        <v>2.7999999999999998E-4</v>
      </c>
    </row>
    <row r="1348" spans="1:104" x14ac:dyDescent="0.2">
      <c r="A1348" s="198"/>
      <c r="B1348" s="200"/>
      <c r="C1348" s="201" t="s">
        <v>1264</v>
      </c>
      <c r="D1348" s="202"/>
      <c r="E1348" s="203">
        <v>4</v>
      </c>
      <c r="F1348" s="204"/>
      <c r="G1348" s="205"/>
      <c r="M1348" s="199" t="s">
        <v>1264</v>
      </c>
      <c r="O1348" s="191"/>
    </row>
    <row r="1349" spans="1:104" ht="22.5" x14ac:dyDescent="0.2">
      <c r="A1349" s="192">
        <v>274</v>
      </c>
      <c r="B1349" s="193" t="s">
        <v>1265</v>
      </c>
      <c r="C1349" s="194" t="s">
        <v>1266</v>
      </c>
      <c r="D1349" s="195" t="s">
        <v>152</v>
      </c>
      <c r="E1349" s="196">
        <v>9</v>
      </c>
      <c r="F1349" s="196">
        <v>0</v>
      </c>
      <c r="G1349" s="197">
        <f>E1349*F1349</f>
        <v>0</v>
      </c>
      <c r="O1349" s="191">
        <v>2</v>
      </c>
      <c r="AA1349" s="163">
        <v>1</v>
      </c>
      <c r="AB1349" s="163">
        <v>9</v>
      </c>
      <c r="AC1349" s="163">
        <v>9</v>
      </c>
      <c r="AZ1349" s="163">
        <v>4</v>
      </c>
      <c r="BA1349" s="163">
        <f>IF(AZ1349=1,G1349,0)</f>
        <v>0</v>
      </c>
      <c r="BB1349" s="163">
        <f>IF(AZ1349=2,G1349,0)</f>
        <v>0</v>
      </c>
      <c r="BC1349" s="163">
        <f>IF(AZ1349=3,G1349,0)</f>
        <v>0</v>
      </c>
      <c r="BD1349" s="163">
        <f>IF(AZ1349=4,G1349,0)</f>
        <v>0</v>
      </c>
      <c r="BE1349" s="163">
        <f>IF(AZ1349=5,G1349,0)</f>
        <v>0</v>
      </c>
      <c r="CA1349" s="191">
        <v>1</v>
      </c>
      <c r="CB1349" s="191">
        <v>9</v>
      </c>
      <c r="CZ1349" s="163">
        <v>1.1E-4</v>
      </c>
    </row>
    <row r="1350" spans="1:104" x14ac:dyDescent="0.2">
      <c r="A1350" s="198"/>
      <c r="B1350" s="200"/>
      <c r="C1350" s="201" t="s">
        <v>1267</v>
      </c>
      <c r="D1350" s="202"/>
      <c r="E1350" s="203">
        <v>9</v>
      </c>
      <c r="F1350" s="204"/>
      <c r="G1350" s="205"/>
      <c r="M1350" s="199" t="s">
        <v>1267</v>
      </c>
      <c r="O1350" s="191"/>
    </row>
    <row r="1351" spans="1:104" ht="22.5" x14ac:dyDescent="0.2">
      <c r="A1351" s="192">
        <v>275</v>
      </c>
      <c r="B1351" s="193" t="s">
        <v>1268</v>
      </c>
      <c r="C1351" s="194" t="s">
        <v>1269</v>
      </c>
      <c r="D1351" s="195" t="s">
        <v>152</v>
      </c>
      <c r="E1351" s="196">
        <v>4</v>
      </c>
      <c r="F1351" s="196">
        <v>0</v>
      </c>
      <c r="G1351" s="197">
        <f>E1351*F1351</f>
        <v>0</v>
      </c>
      <c r="O1351" s="191">
        <v>2</v>
      </c>
      <c r="AA1351" s="163">
        <v>1</v>
      </c>
      <c r="AB1351" s="163">
        <v>9</v>
      </c>
      <c r="AC1351" s="163">
        <v>9</v>
      </c>
      <c r="AZ1351" s="163">
        <v>4</v>
      </c>
      <c r="BA1351" s="163">
        <f>IF(AZ1351=1,G1351,0)</f>
        <v>0</v>
      </c>
      <c r="BB1351" s="163">
        <f>IF(AZ1351=2,G1351,0)</f>
        <v>0</v>
      </c>
      <c r="BC1351" s="163">
        <f>IF(AZ1351=3,G1351,0)</f>
        <v>0</v>
      </c>
      <c r="BD1351" s="163">
        <f>IF(AZ1351=4,G1351,0)</f>
        <v>0</v>
      </c>
      <c r="BE1351" s="163">
        <f>IF(AZ1351=5,G1351,0)</f>
        <v>0</v>
      </c>
      <c r="CA1351" s="191">
        <v>1</v>
      </c>
      <c r="CB1351" s="191">
        <v>9</v>
      </c>
      <c r="CZ1351" s="163">
        <v>2.0000000000000001E-4</v>
      </c>
    </row>
    <row r="1352" spans="1:104" x14ac:dyDescent="0.2">
      <c r="A1352" s="198"/>
      <c r="B1352" s="200"/>
      <c r="C1352" s="201" t="s">
        <v>1270</v>
      </c>
      <c r="D1352" s="202"/>
      <c r="E1352" s="203">
        <v>2</v>
      </c>
      <c r="F1352" s="204"/>
      <c r="G1352" s="205"/>
      <c r="M1352" s="199" t="s">
        <v>1270</v>
      </c>
      <c r="O1352" s="191"/>
    </row>
    <row r="1353" spans="1:104" x14ac:dyDescent="0.2">
      <c r="A1353" s="198"/>
      <c r="B1353" s="200"/>
      <c r="C1353" s="201" t="s">
        <v>1271</v>
      </c>
      <c r="D1353" s="202"/>
      <c r="E1353" s="203">
        <v>2</v>
      </c>
      <c r="F1353" s="204"/>
      <c r="G1353" s="205"/>
      <c r="M1353" s="199">
        <v>2</v>
      </c>
      <c r="O1353" s="191"/>
    </row>
    <row r="1354" spans="1:104" ht="22.5" x14ac:dyDescent="0.2">
      <c r="A1354" s="192">
        <v>276</v>
      </c>
      <c r="B1354" s="193" t="s">
        <v>1272</v>
      </c>
      <c r="C1354" s="194" t="s">
        <v>1273</v>
      </c>
      <c r="D1354" s="195" t="s">
        <v>152</v>
      </c>
      <c r="E1354" s="196">
        <v>10</v>
      </c>
      <c r="F1354" s="196">
        <v>0</v>
      </c>
      <c r="G1354" s="197">
        <f>E1354*F1354</f>
        <v>0</v>
      </c>
      <c r="O1354" s="191">
        <v>2</v>
      </c>
      <c r="AA1354" s="163">
        <v>1</v>
      </c>
      <c r="AB1354" s="163">
        <v>9</v>
      </c>
      <c r="AC1354" s="163">
        <v>9</v>
      </c>
      <c r="AZ1354" s="163">
        <v>4</v>
      </c>
      <c r="BA1354" s="163">
        <f>IF(AZ1354=1,G1354,0)</f>
        <v>0</v>
      </c>
      <c r="BB1354" s="163">
        <f>IF(AZ1354=2,G1354,0)</f>
        <v>0</v>
      </c>
      <c r="BC1354" s="163">
        <f>IF(AZ1354=3,G1354,0)</f>
        <v>0</v>
      </c>
      <c r="BD1354" s="163">
        <f>IF(AZ1354=4,G1354,0)</f>
        <v>0</v>
      </c>
      <c r="BE1354" s="163">
        <f>IF(AZ1354=5,G1354,0)</f>
        <v>0</v>
      </c>
      <c r="CA1354" s="191">
        <v>1</v>
      </c>
      <c r="CB1354" s="191">
        <v>9</v>
      </c>
      <c r="CZ1354" s="163">
        <v>2.1000000000000001E-4</v>
      </c>
    </row>
    <row r="1355" spans="1:104" x14ac:dyDescent="0.2">
      <c r="A1355" s="198"/>
      <c r="B1355" s="200"/>
      <c r="C1355" s="201" t="s">
        <v>1274</v>
      </c>
      <c r="D1355" s="202"/>
      <c r="E1355" s="203">
        <v>6</v>
      </c>
      <c r="F1355" s="204"/>
      <c r="G1355" s="205"/>
      <c r="M1355" s="199" t="s">
        <v>1274</v>
      </c>
      <c r="O1355" s="191"/>
    </row>
    <row r="1356" spans="1:104" x14ac:dyDescent="0.2">
      <c r="A1356" s="198"/>
      <c r="B1356" s="200"/>
      <c r="C1356" s="201" t="s">
        <v>1275</v>
      </c>
      <c r="D1356" s="202"/>
      <c r="E1356" s="203">
        <v>4</v>
      </c>
      <c r="F1356" s="204"/>
      <c r="G1356" s="205"/>
      <c r="M1356" s="199" t="s">
        <v>1275</v>
      </c>
      <c r="O1356" s="191"/>
    </row>
    <row r="1357" spans="1:104" ht="22.5" x14ac:dyDescent="0.2">
      <c r="A1357" s="192">
        <v>277</v>
      </c>
      <c r="B1357" s="193" t="s">
        <v>1276</v>
      </c>
      <c r="C1357" s="194" t="s">
        <v>1277</v>
      </c>
      <c r="D1357" s="195" t="s">
        <v>152</v>
      </c>
      <c r="E1357" s="196">
        <v>5</v>
      </c>
      <c r="F1357" s="196">
        <v>0</v>
      </c>
      <c r="G1357" s="197">
        <f>E1357*F1357</f>
        <v>0</v>
      </c>
      <c r="O1357" s="191">
        <v>2</v>
      </c>
      <c r="AA1357" s="163">
        <v>1</v>
      </c>
      <c r="AB1357" s="163">
        <v>9</v>
      </c>
      <c r="AC1357" s="163">
        <v>9</v>
      </c>
      <c r="AZ1357" s="163">
        <v>4</v>
      </c>
      <c r="BA1357" s="163">
        <f>IF(AZ1357=1,G1357,0)</f>
        <v>0</v>
      </c>
      <c r="BB1357" s="163">
        <f>IF(AZ1357=2,G1357,0)</f>
        <v>0</v>
      </c>
      <c r="BC1357" s="163">
        <f>IF(AZ1357=3,G1357,0)</f>
        <v>0</v>
      </c>
      <c r="BD1357" s="163">
        <f>IF(AZ1357=4,G1357,0)</f>
        <v>0</v>
      </c>
      <c r="BE1357" s="163">
        <f>IF(AZ1357=5,G1357,0)</f>
        <v>0</v>
      </c>
      <c r="CA1357" s="191">
        <v>1</v>
      </c>
      <c r="CB1357" s="191">
        <v>9</v>
      </c>
      <c r="CZ1357" s="163">
        <v>2.2000000000000001E-4</v>
      </c>
    </row>
    <row r="1358" spans="1:104" x14ac:dyDescent="0.2">
      <c r="A1358" s="198"/>
      <c r="B1358" s="200"/>
      <c r="C1358" s="201" t="s">
        <v>1278</v>
      </c>
      <c r="D1358" s="202"/>
      <c r="E1358" s="203">
        <v>4</v>
      </c>
      <c r="F1358" s="204"/>
      <c r="G1358" s="205"/>
      <c r="M1358" s="199" t="s">
        <v>1278</v>
      </c>
      <c r="O1358" s="191"/>
    </row>
    <row r="1359" spans="1:104" x14ac:dyDescent="0.2">
      <c r="A1359" s="198"/>
      <c r="B1359" s="200"/>
      <c r="C1359" s="201" t="s">
        <v>73</v>
      </c>
      <c r="D1359" s="202"/>
      <c r="E1359" s="203">
        <v>1</v>
      </c>
      <c r="F1359" s="204"/>
      <c r="G1359" s="205"/>
      <c r="M1359" s="199">
        <v>1</v>
      </c>
      <c r="O1359" s="191"/>
    </row>
    <row r="1360" spans="1:104" ht="22.5" x14ac:dyDescent="0.2">
      <c r="A1360" s="192">
        <v>278</v>
      </c>
      <c r="B1360" s="193" t="s">
        <v>1279</v>
      </c>
      <c r="C1360" s="194" t="s">
        <v>1280</v>
      </c>
      <c r="D1360" s="195" t="s">
        <v>152</v>
      </c>
      <c r="E1360" s="196">
        <v>4</v>
      </c>
      <c r="F1360" s="196">
        <v>0</v>
      </c>
      <c r="G1360" s="197">
        <f>E1360*F1360</f>
        <v>0</v>
      </c>
      <c r="O1360" s="191">
        <v>2</v>
      </c>
      <c r="AA1360" s="163">
        <v>1</v>
      </c>
      <c r="AB1360" s="163">
        <v>9</v>
      </c>
      <c r="AC1360" s="163">
        <v>9</v>
      </c>
      <c r="AZ1360" s="163">
        <v>4</v>
      </c>
      <c r="BA1360" s="163">
        <f>IF(AZ1360=1,G1360,0)</f>
        <v>0</v>
      </c>
      <c r="BB1360" s="163">
        <f>IF(AZ1360=2,G1360,0)</f>
        <v>0</v>
      </c>
      <c r="BC1360" s="163">
        <f>IF(AZ1360=3,G1360,0)</f>
        <v>0</v>
      </c>
      <c r="BD1360" s="163">
        <f>IF(AZ1360=4,G1360,0)</f>
        <v>0</v>
      </c>
      <c r="BE1360" s="163">
        <f>IF(AZ1360=5,G1360,0)</f>
        <v>0</v>
      </c>
      <c r="CA1360" s="191">
        <v>1</v>
      </c>
      <c r="CB1360" s="191">
        <v>9</v>
      </c>
      <c r="CZ1360" s="163">
        <v>3.8999999999999999E-4</v>
      </c>
    </row>
    <row r="1361" spans="1:104" x14ac:dyDescent="0.2">
      <c r="A1361" s="198"/>
      <c r="B1361" s="200"/>
      <c r="C1361" s="201" t="s">
        <v>1281</v>
      </c>
      <c r="D1361" s="202"/>
      <c r="E1361" s="203">
        <v>4</v>
      </c>
      <c r="F1361" s="204"/>
      <c r="G1361" s="205"/>
      <c r="M1361" s="199" t="s">
        <v>1281</v>
      </c>
      <c r="O1361" s="191"/>
    </row>
    <row r="1362" spans="1:104" ht="22.5" x14ac:dyDescent="0.2">
      <c r="A1362" s="192">
        <v>279</v>
      </c>
      <c r="B1362" s="193" t="s">
        <v>1282</v>
      </c>
      <c r="C1362" s="194" t="s">
        <v>1283</v>
      </c>
      <c r="D1362" s="195" t="s">
        <v>152</v>
      </c>
      <c r="E1362" s="196">
        <v>3</v>
      </c>
      <c r="F1362" s="196">
        <v>0</v>
      </c>
      <c r="G1362" s="197">
        <f>E1362*F1362</f>
        <v>0</v>
      </c>
      <c r="O1362" s="191">
        <v>2</v>
      </c>
      <c r="AA1362" s="163">
        <v>1</v>
      </c>
      <c r="AB1362" s="163">
        <v>9</v>
      </c>
      <c r="AC1362" s="163">
        <v>9</v>
      </c>
      <c r="AZ1362" s="163">
        <v>4</v>
      </c>
      <c r="BA1362" s="163">
        <f>IF(AZ1362=1,G1362,0)</f>
        <v>0</v>
      </c>
      <c r="BB1362" s="163">
        <f>IF(AZ1362=2,G1362,0)</f>
        <v>0</v>
      </c>
      <c r="BC1362" s="163">
        <f>IF(AZ1362=3,G1362,0)</f>
        <v>0</v>
      </c>
      <c r="BD1362" s="163">
        <f>IF(AZ1362=4,G1362,0)</f>
        <v>0</v>
      </c>
      <c r="BE1362" s="163">
        <f>IF(AZ1362=5,G1362,0)</f>
        <v>0</v>
      </c>
      <c r="CA1362" s="191">
        <v>1</v>
      </c>
      <c r="CB1362" s="191">
        <v>9</v>
      </c>
      <c r="CZ1362" s="163">
        <v>1.2999999999999999E-4</v>
      </c>
    </row>
    <row r="1363" spans="1:104" x14ac:dyDescent="0.2">
      <c r="A1363" s="198"/>
      <c r="B1363" s="200"/>
      <c r="C1363" s="201" t="s">
        <v>1284</v>
      </c>
      <c r="D1363" s="202"/>
      <c r="E1363" s="203">
        <v>3</v>
      </c>
      <c r="F1363" s="204"/>
      <c r="G1363" s="205"/>
      <c r="M1363" s="199" t="s">
        <v>1284</v>
      </c>
      <c r="O1363" s="191"/>
    </row>
    <row r="1364" spans="1:104" ht="22.5" x14ac:dyDescent="0.2">
      <c r="A1364" s="192">
        <v>280</v>
      </c>
      <c r="B1364" s="193" t="s">
        <v>1285</v>
      </c>
      <c r="C1364" s="194" t="s">
        <v>1286</v>
      </c>
      <c r="D1364" s="195" t="s">
        <v>152</v>
      </c>
      <c r="E1364" s="196">
        <v>4</v>
      </c>
      <c r="F1364" s="196">
        <v>0</v>
      </c>
      <c r="G1364" s="197">
        <f>E1364*F1364</f>
        <v>0</v>
      </c>
      <c r="O1364" s="191">
        <v>2</v>
      </c>
      <c r="AA1364" s="163">
        <v>1</v>
      </c>
      <c r="AB1364" s="163">
        <v>9</v>
      </c>
      <c r="AC1364" s="163">
        <v>9</v>
      </c>
      <c r="AZ1364" s="163">
        <v>4</v>
      </c>
      <c r="BA1364" s="163">
        <f>IF(AZ1364=1,G1364,0)</f>
        <v>0</v>
      </c>
      <c r="BB1364" s="163">
        <f>IF(AZ1364=2,G1364,0)</f>
        <v>0</v>
      </c>
      <c r="BC1364" s="163">
        <f>IF(AZ1364=3,G1364,0)</f>
        <v>0</v>
      </c>
      <c r="BD1364" s="163">
        <f>IF(AZ1364=4,G1364,0)</f>
        <v>0</v>
      </c>
      <c r="BE1364" s="163">
        <f>IF(AZ1364=5,G1364,0)</f>
        <v>0</v>
      </c>
      <c r="CA1364" s="191">
        <v>1</v>
      </c>
      <c r="CB1364" s="191">
        <v>9</v>
      </c>
      <c r="CZ1364" s="163">
        <v>7.77E-3</v>
      </c>
    </row>
    <row r="1365" spans="1:104" x14ac:dyDescent="0.2">
      <c r="A1365" s="198"/>
      <c r="B1365" s="200"/>
      <c r="C1365" s="201" t="s">
        <v>1287</v>
      </c>
      <c r="D1365" s="202"/>
      <c r="E1365" s="203">
        <v>4</v>
      </c>
      <c r="F1365" s="204"/>
      <c r="G1365" s="205"/>
      <c r="M1365" s="199" t="s">
        <v>1287</v>
      </c>
      <c r="O1365" s="191"/>
    </row>
    <row r="1366" spans="1:104" ht="22.5" x14ac:dyDescent="0.2">
      <c r="A1366" s="192">
        <v>281</v>
      </c>
      <c r="B1366" s="193" t="s">
        <v>1288</v>
      </c>
      <c r="C1366" s="194" t="s">
        <v>1289</v>
      </c>
      <c r="D1366" s="195" t="s">
        <v>152</v>
      </c>
      <c r="E1366" s="196">
        <v>4</v>
      </c>
      <c r="F1366" s="196">
        <v>0</v>
      </c>
      <c r="G1366" s="197">
        <f>E1366*F1366</f>
        <v>0</v>
      </c>
      <c r="O1366" s="191">
        <v>2</v>
      </c>
      <c r="AA1366" s="163">
        <v>1</v>
      </c>
      <c r="AB1366" s="163">
        <v>9</v>
      </c>
      <c r="AC1366" s="163">
        <v>9</v>
      </c>
      <c r="AZ1366" s="163">
        <v>4</v>
      </c>
      <c r="BA1366" s="163">
        <f>IF(AZ1366=1,G1366,0)</f>
        <v>0</v>
      </c>
      <c r="BB1366" s="163">
        <f>IF(AZ1366=2,G1366,0)</f>
        <v>0</v>
      </c>
      <c r="BC1366" s="163">
        <f>IF(AZ1366=3,G1366,0)</f>
        <v>0</v>
      </c>
      <c r="BD1366" s="163">
        <f>IF(AZ1366=4,G1366,0)</f>
        <v>0</v>
      </c>
      <c r="BE1366" s="163">
        <f>IF(AZ1366=5,G1366,0)</f>
        <v>0</v>
      </c>
      <c r="CA1366" s="191">
        <v>1</v>
      </c>
      <c r="CB1366" s="191">
        <v>9</v>
      </c>
      <c r="CZ1366" s="163">
        <v>3.64E-3</v>
      </c>
    </row>
    <row r="1367" spans="1:104" ht="22.5" x14ac:dyDescent="0.2">
      <c r="A1367" s="192">
        <v>282</v>
      </c>
      <c r="B1367" s="193" t="s">
        <v>1290</v>
      </c>
      <c r="C1367" s="194" t="s">
        <v>1291</v>
      </c>
      <c r="D1367" s="195" t="s">
        <v>152</v>
      </c>
      <c r="E1367" s="196">
        <v>4</v>
      </c>
      <c r="F1367" s="196">
        <v>0</v>
      </c>
      <c r="G1367" s="197">
        <f>E1367*F1367</f>
        <v>0</v>
      </c>
      <c r="O1367" s="191">
        <v>2</v>
      </c>
      <c r="AA1367" s="163">
        <v>1</v>
      </c>
      <c r="AB1367" s="163">
        <v>9</v>
      </c>
      <c r="AC1367" s="163">
        <v>9</v>
      </c>
      <c r="AZ1367" s="163">
        <v>4</v>
      </c>
      <c r="BA1367" s="163">
        <f>IF(AZ1367=1,G1367,0)</f>
        <v>0</v>
      </c>
      <c r="BB1367" s="163">
        <f>IF(AZ1367=2,G1367,0)</f>
        <v>0</v>
      </c>
      <c r="BC1367" s="163">
        <f>IF(AZ1367=3,G1367,0)</f>
        <v>0</v>
      </c>
      <c r="BD1367" s="163">
        <f>IF(AZ1367=4,G1367,0)</f>
        <v>0</v>
      </c>
      <c r="BE1367" s="163">
        <f>IF(AZ1367=5,G1367,0)</f>
        <v>0</v>
      </c>
      <c r="CA1367" s="191">
        <v>1</v>
      </c>
      <c r="CB1367" s="191">
        <v>9</v>
      </c>
      <c r="CZ1367" s="163">
        <v>0</v>
      </c>
    </row>
    <row r="1368" spans="1:104" x14ac:dyDescent="0.2">
      <c r="A1368" s="192">
        <v>283</v>
      </c>
      <c r="B1368" s="193" t="s">
        <v>1292</v>
      </c>
      <c r="C1368" s="194" t="s">
        <v>1293</v>
      </c>
      <c r="D1368" s="195" t="s">
        <v>185</v>
      </c>
      <c r="E1368" s="196">
        <v>21</v>
      </c>
      <c r="F1368" s="196">
        <v>0</v>
      </c>
      <c r="G1368" s="197">
        <f>E1368*F1368</f>
        <v>0</v>
      </c>
      <c r="O1368" s="191">
        <v>2</v>
      </c>
      <c r="AA1368" s="163">
        <v>1</v>
      </c>
      <c r="AB1368" s="163">
        <v>9</v>
      </c>
      <c r="AC1368" s="163">
        <v>9</v>
      </c>
      <c r="AZ1368" s="163">
        <v>4</v>
      </c>
      <c r="BA1368" s="163">
        <f>IF(AZ1368=1,G1368,0)</f>
        <v>0</v>
      </c>
      <c r="BB1368" s="163">
        <f>IF(AZ1368=2,G1368,0)</f>
        <v>0</v>
      </c>
      <c r="BC1368" s="163">
        <f>IF(AZ1368=3,G1368,0)</f>
        <v>0</v>
      </c>
      <c r="BD1368" s="163">
        <f>IF(AZ1368=4,G1368,0)</f>
        <v>0</v>
      </c>
      <c r="BE1368" s="163">
        <f>IF(AZ1368=5,G1368,0)</f>
        <v>0</v>
      </c>
      <c r="CA1368" s="191">
        <v>1</v>
      </c>
      <c r="CB1368" s="191">
        <v>9</v>
      </c>
      <c r="CZ1368" s="163">
        <v>0</v>
      </c>
    </row>
    <row r="1369" spans="1:104" x14ac:dyDescent="0.2">
      <c r="A1369" s="198"/>
      <c r="B1369" s="200"/>
      <c r="C1369" s="201" t="s">
        <v>1294</v>
      </c>
      <c r="D1369" s="202"/>
      <c r="E1369" s="203">
        <v>9</v>
      </c>
      <c r="F1369" s="204"/>
      <c r="G1369" s="205"/>
      <c r="M1369" s="199">
        <v>9</v>
      </c>
      <c r="O1369" s="191"/>
    </row>
    <row r="1370" spans="1:104" x14ac:dyDescent="0.2">
      <c r="A1370" s="198"/>
      <c r="B1370" s="200"/>
      <c r="C1370" s="201" t="s">
        <v>1261</v>
      </c>
      <c r="D1370" s="202"/>
      <c r="E1370" s="203">
        <v>12</v>
      </c>
      <c r="F1370" s="204"/>
      <c r="G1370" s="205"/>
      <c r="M1370" s="199" t="s">
        <v>1261</v>
      </c>
      <c r="O1370" s="191"/>
    </row>
    <row r="1371" spans="1:104" x14ac:dyDescent="0.2">
      <c r="A1371" s="192">
        <v>284</v>
      </c>
      <c r="B1371" s="193" t="s">
        <v>1295</v>
      </c>
      <c r="C1371" s="194" t="s">
        <v>1296</v>
      </c>
      <c r="D1371" s="195" t="s">
        <v>185</v>
      </c>
      <c r="E1371" s="196">
        <v>21</v>
      </c>
      <c r="F1371" s="196">
        <v>0</v>
      </c>
      <c r="G1371" s="197">
        <f>E1371*F1371</f>
        <v>0</v>
      </c>
      <c r="O1371" s="191">
        <v>2</v>
      </c>
      <c r="AA1371" s="163">
        <v>1</v>
      </c>
      <c r="AB1371" s="163">
        <v>9</v>
      </c>
      <c r="AC1371" s="163">
        <v>9</v>
      </c>
      <c r="AZ1371" s="163">
        <v>4</v>
      </c>
      <c r="BA1371" s="163">
        <f>IF(AZ1371=1,G1371,0)</f>
        <v>0</v>
      </c>
      <c r="BB1371" s="163">
        <f>IF(AZ1371=2,G1371,0)</f>
        <v>0</v>
      </c>
      <c r="BC1371" s="163">
        <f>IF(AZ1371=3,G1371,0)</f>
        <v>0</v>
      </c>
      <c r="BD1371" s="163">
        <f>IF(AZ1371=4,G1371,0)</f>
        <v>0</v>
      </c>
      <c r="BE1371" s="163">
        <f>IF(AZ1371=5,G1371,0)</f>
        <v>0</v>
      </c>
      <c r="CA1371" s="191">
        <v>1</v>
      </c>
      <c r="CB1371" s="191">
        <v>9</v>
      </c>
      <c r="CZ1371" s="163">
        <v>0</v>
      </c>
    </row>
    <row r="1372" spans="1:104" x14ac:dyDescent="0.2">
      <c r="A1372" s="198"/>
      <c r="B1372" s="200"/>
      <c r="C1372" s="201" t="s">
        <v>1297</v>
      </c>
      <c r="D1372" s="202"/>
      <c r="E1372" s="203">
        <v>0</v>
      </c>
      <c r="F1372" s="204"/>
      <c r="G1372" s="205"/>
      <c r="M1372" s="199" t="s">
        <v>1297</v>
      </c>
      <c r="O1372" s="191"/>
    </row>
    <row r="1373" spans="1:104" x14ac:dyDescent="0.2">
      <c r="A1373" s="198"/>
      <c r="B1373" s="200"/>
      <c r="C1373" s="201" t="s">
        <v>1298</v>
      </c>
      <c r="D1373" s="202"/>
      <c r="E1373" s="203">
        <v>21</v>
      </c>
      <c r="F1373" s="204"/>
      <c r="G1373" s="205"/>
      <c r="M1373" s="199" t="s">
        <v>1298</v>
      </c>
      <c r="O1373" s="191"/>
    </row>
    <row r="1374" spans="1:104" ht="22.5" x14ac:dyDescent="0.2">
      <c r="A1374" s="192">
        <v>285</v>
      </c>
      <c r="B1374" s="193" t="s">
        <v>1299</v>
      </c>
      <c r="C1374" s="194" t="s">
        <v>1300</v>
      </c>
      <c r="D1374" s="195" t="s">
        <v>145</v>
      </c>
      <c r="E1374" s="196">
        <v>21</v>
      </c>
      <c r="F1374" s="196">
        <v>0</v>
      </c>
      <c r="G1374" s="197">
        <f>E1374*F1374</f>
        <v>0</v>
      </c>
      <c r="O1374" s="191">
        <v>2</v>
      </c>
      <c r="AA1374" s="163">
        <v>1</v>
      </c>
      <c r="AB1374" s="163">
        <v>9</v>
      </c>
      <c r="AC1374" s="163">
        <v>9</v>
      </c>
      <c r="AZ1374" s="163">
        <v>4</v>
      </c>
      <c r="BA1374" s="163">
        <f>IF(AZ1374=1,G1374,0)</f>
        <v>0</v>
      </c>
      <c r="BB1374" s="163">
        <f>IF(AZ1374=2,G1374,0)</f>
        <v>0</v>
      </c>
      <c r="BC1374" s="163">
        <f>IF(AZ1374=3,G1374,0)</f>
        <v>0</v>
      </c>
      <c r="BD1374" s="163">
        <f>IF(AZ1374=4,G1374,0)</f>
        <v>0</v>
      </c>
      <c r="BE1374" s="163">
        <f>IF(AZ1374=5,G1374,0)</f>
        <v>0</v>
      </c>
      <c r="CA1374" s="191">
        <v>1</v>
      </c>
      <c r="CB1374" s="191">
        <v>9</v>
      </c>
      <c r="CZ1374" s="163">
        <v>0</v>
      </c>
    </row>
    <row r="1375" spans="1:104" x14ac:dyDescent="0.2">
      <c r="A1375" s="198"/>
      <c r="B1375" s="200"/>
      <c r="C1375" s="201" t="s">
        <v>1301</v>
      </c>
      <c r="D1375" s="202"/>
      <c r="E1375" s="203">
        <v>21</v>
      </c>
      <c r="F1375" s="204"/>
      <c r="G1375" s="205"/>
      <c r="M1375" s="199" t="s">
        <v>1301</v>
      </c>
      <c r="O1375" s="191"/>
    </row>
    <row r="1376" spans="1:104" x14ac:dyDescent="0.2">
      <c r="A1376" s="192">
        <v>286</v>
      </c>
      <c r="B1376" s="193" t="s">
        <v>1302</v>
      </c>
      <c r="C1376" s="194" t="s">
        <v>1303</v>
      </c>
      <c r="D1376" s="195" t="s">
        <v>152</v>
      </c>
      <c r="E1376" s="196">
        <v>28</v>
      </c>
      <c r="F1376" s="196">
        <v>0</v>
      </c>
      <c r="G1376" s="197">
        <f>E1376*F1376</f>
        <v>0</v>
      </c>
      <c r="O1376" s="191">
        <v>2</v>
      </c>
      <c r="AA1376" s="163">
        <v>3</v>
      </c>
      <c r="AB1376" s="163">
        <v>0</v>
      </c>
      <c r="AC1376" s="163">
        <v>35441460</v>
      </c>
      <c r="AZ1376" s="163">
        <v>3</v>
      </c>
      <c r="BA1376" s="163">
        <f>IF(AZ1376=1,G1376,0)</f>
        <v>0</v>
      </c>
      <c r="BB1376" s="163">
        <f>IF(AZ1376=2,G1376,0)</f>
        <v>0</v>
      </c>
      <c r="BC1376" s="163">
        <f>IF(AZ1376=3,G1376,0)</f>
        <v>0</v>
      </c>
      <c r="BD1376" s="163">
        <f>IF(AZ1376=4,G1376,0)</f>
        <v>0</v>
      </c>
      <c r="BE1376" s="163">
        <f>IF(AZ1376=5,G1376,0)</f>
        <v>0</v>
      </c>
      <c r="CA1376" s="191">
        <v>3</v>
      </c>
      <c r="CB1376" s="191">
        <v>0</v>
      </c>
      <c r="CZ1376" s="163">
        <v>9.0000000000000006E-5</v>
      </c>
    </row>
    <row r="1377" spans="1:104" x14ac:dyDescent="0.2">
      <c r="A1377" s="198"/>
      <c r="B1377" s="200"/>
      <c r="C1377" s="201" t="s">
        <v>1304</v>
      </c>
      <c r="D1377" s="202"/>
      <c r="E1377" s="203">
        <v>28</v>
      </c>
      <c r="F1377" s="204"/>
      <c r="G1377" s="205"/>
      <c r="M1377" s="199" t="s">
        <v>1304</v>
      </c>
      <c r="O1377" s="191"/>
    </row>
    <row r="1378" spans="1:104" x14ac:dyDescent="0.2">
      <c r="A1378" s="192">
        <v>287</v>
      </c>
      <c r="B1378" s="193" t="s">
        <v>1305</v>
      </c>
      <c r="C1378" s="194" t="s">
        <v>1306</v>
      </c>
      <c r="D1378" s="195" t="s">
        <v>152</v>
      </c>
      <c r="E1378" s="196">
        <v>28</v>
      </c>
      <c r="F1378" s="196">
        <v>0</v>
      </c>
      <c r="G1378" s="197">
        <f>E1378*F1378</f>
        <v>0</v>
      </c>
      <c r="O1378" s="191">
        <v>2</v>
      </c>
      <c r="AA1378" s="163">
        <v>3</v>
      </c>
      <c r="AB1378" s="163">
        <v>0</v>
      </c>
      <c r="AC1378" s="163">
        <v>35441470</v>
      </c>
      <c r="AZ1378" s="163">
        <v>3</v>
      </c>
      <c r="BA1378" s="163">
        <f>IF(AZ1378=1,G1378,0)</f>
        <v>0</v>
      </c>
      <c r="BB1378" s="163">
        <f>IF(AZ1378=2,G1378,0)</f>
        <v>0</v>
      </c>
      <c r="BC1378" s="163">
        <f>IF(AZ1378=3,G1378,0)</f>
        <v>0</v>
      </c>
      <c r="BD1378" s="163">
        <f>IF(AZ1378=4,G1378,0)</f>
        <v>0</v>
      </c>
      <c r="BE1378" s="163">
        <f>IF(AZ1378=5,G1378,0)</f>
        <v>0</v>
      </c>
      <c r="CA1378" s="191">
        <v>3</v>
      </c>
      <c r="CB1378" s="191">
        <v>0</v>
      </c>
      <c r="CZ1378" s="163">
        <v>3.8000000000000002E-4</v>
      </c>
    </row>
    <row r="1379" spans="1:104" x14ac:dyDescent="0.2">
      <c r="A1379" s="198"/>
      <c r="B1379" s="200"/>
      <c r="C1379" s="201" t="s">
        <v>1307</v>
      </c>
      <c r="D1379" s="202"/>
      <c r="E1379" s="203">
        <v>28</v>
      </c>
      <c r="F1379" s="204"/>
      <c r="G1379" s="205"/>
      <c r="M1379" s="199" t="s">
        <v>1307</v>
      </c>
      <c r="O1379" s="191"/>
    </row>
    <row r="1380" spans="1:104" x14ac:dyDescent="0.2">
      <c r="A1380" s="192">
        <v>288</v>
      </c>
      <c r="B1380" s="193" t="s">
        <v>1308</v>
      </c>
      <c r="C1380" s="194" t="s">
        <v>1309</v>
      </c>
      <c r="D1380" s="195" t="s">
        <v>152</v>
      </c>
      <c r="E1380" s="196">
        <v>20</v>
      </c>
      <c r="F1380" s="196">
        <v>0</v>
      </c>
      <c r="G1380" s="197">
        <f>E1380*F1380</f>
        <v>0</v>
      </c>
      <c r="O1380" s="191">
        <v>2</v>
      </c>
      <c r="AA1380" s="163">
        <v>3</v>
      </c>
      <c r="AB1380" s="163">
        <v>0</v>
      </c>
      <c r="AC1380" s="163">
        <v>35441485</v>
      </c>
      <c r="AZ1380" s="163">
        <v>3</v>
      </c>
      <c r="BA1380" s="163">
        <f>IF(AZ1380=1,G1380,0)</f>
        <v>0</v>
      </c>
      <c r="BB1380" s="163">
        <f>IF(AZ1380=2,G1380,0)</f>
        <v>0</v>
      </c>
      <c r="BC1380" s="163">
        <f>IF(AZ1380=3,G1380,0)</f>
        <v>0</v>
      </c>
      <c r="BD1380" s="163">
        <f>IF(AZ1380=4,G1380,0)</f>
        <v>0</v>
      </c>
      <c r="BE1380" s="163">
        <f>IF(AZ1380=5,G1380,0)</f>
        <v>0</v>
      </c>
      <c r="CA1380" s="191">
        <v>3</v>
      </c>
      <c r="CB1380" s="191">
        <v>0</v>
      </c>
      <c r="CZ1380" s="163">
        <v>2.7E-4</v>
      </c>
    </row>
    <row r="1381" spans="1:104" x14ac:dyDescent="0.2">
      <c r="A1381" s="198"/>
      <c r="B1381" s="200"/>
      <c r="C1381" s="201" t="s">
        <v>1310</v>
      </c>
      <c r="D1381" s="202"/>
      <c r="E1381" s="203">
        <v>20</v>
      </c>
      <c r="F1381" s="204"/>
      <c r="G1381" s="205"/>
      <c r="M1381" s="199" t="s">
        <v>1310</v>
      </c>
      <c r="O1381" s="191"/>
    </row>
    <row r="1382" spans="1:104" x14ac:dyDescent="0.2">
      <c r="A1382" s="206"/>
      <c r="B1382" s="207" t="s">
        <v>76</v>
      </c>
      <c r="C1382" s="208" t="str">
        <f>CONCATENATE(B1337," ",C1337)</f>
        <v>M211 Hromosvod</v>
      </c>
      <c r="D1382" s="209"/>
      <c r="E1382" s="210"/>
      <c r="F1382" s="211"/>
      <c r="G1382" s="212">
        <f>SUM(G1337:G1381)</f>
        <v>0</v>
      </c>
      <c r="O1382" s="191">
        <v>4</v>
      </c>
      <c r="BA1382" s="213">
        <f>SUM(BA1337:BA1381)</f>
        <v>0</v>
      </c>
      <c r="BB1382" s="213">
        <f>SUM(BB1337:BB1381)</f>
        <v>0</v>
      </c>
      <c r="BC1382" s="213">
        <f>SUM(BC1337:BC1381)</f>
        <v>0</v>
      </c>
      <c r="BD1382" s="213">
        <f>SUM(BD1337:BD1381)</f>
        <v>0</v>
      </c>
      <c r="BE1382" s="213">
        <f>SUM(BE1337:BE1381)</f>
        <v>0</v>
      </c>
    </row>
    <row r="1383" spans="1:104" x14ac:dyDescent="0.2">
      <c r="A1383" s="184" t="s">
        <v>72</v>
      </c>
      <c r="B1383" s="185" t="s">
        <v>1311</v>
      </c>
      <c r="C1383" s="186" t="s">
        <v>1312</v>
      </c>
      <c r="D1383" s="187"/>
      <c r="E1383" s="188"/>
      <c r="F1383" s="188"/>
      <c r="G1383" s="189"/>
      <c r="H1383" s="190"/>
      <c r="I1383" s="190"/>
      <c r="O1383" s="191">
        <v>1</v>
      </c>
    </row>
    <row r="1384" spans="1:104" x14ac:dyDescent="0.2">
      <c r="A1384" s="192">
        <v>289</v>
      </c>
      <c r="B1384" s="193" t="s">
        <v>1313</v>
      </c>
      <c r="C1384" s="194" t="s">
        <v>1314</v>
      </c>
      <c r="D1384" s="195" t="s">
        <v>134</v>
      </c>
      <c r="E1384" s="196">
        <v>37.079872999999999</v>
      </c>
      <c r="F1384" s="196">
        <v>0</v>
      </c>
      <c r="G1384" s="197">
        <f>E1384*F1384</f>
        <v>0</v>
      </c>
      <c r="O1384" s="191">
        <v>2</v>
      </c>
      <c r="AA1384" s="163">
        <v>8</v>
      </c>
      <c r="AB1384" s="163">
        <v>0</v>
      </c>
      <c r="AC1384" s="163">
        <v>3</v>
      </c>
      <c r="AZ1384" s="163">
        <v>1</v>
      </c>
      <c r="BA1384" s="163">
        <f>IF(AZ1384=1,G1384,0)</f>
        <v>0</v>
      </c>
      <c r="BB1384" s="163">
        <f>IF(AZ1384=2,G1384,0)</f>
        <v>0</v>
      </c>
      <c r="BC1384" s="163">
        <f>IF(AZ1384=3,G1384,0)</f>
        <v>0</v>
      </c>
      <c r="BD1384" s="163">
        <f>IF(AZ1384=4,G1384,0)</f>
        <v>0</v>
      </c>
      <c r="BE1384" s="163">
        <f>IF(AZ1384=5,G1384,0)</f>
        <v>0</v>
      </c>
      <c r="CA1384" s="191">
        <v>8</v>
      </c>
      <c r="CB1384" s="191">
        <v>0</v>
      </c>
      <c r="CZ1384" s="163">
        <v>0</v>
      </c>
    </row>
    <row r="1385" spans="1:104" x14ac:dyDescent="0.2">
      <c r="A1385" s="192">
        <v>290</v>
      </c>
      <c r="B1385" s="193" t="s">
        <v>1315</v>
      </c>
      <c r="C1385" s="194" t="s">
        <v>1316</v>
      </c>
      <c r="D1385" s="195" t="s">
        <v>134</v>
      </c>
      <c r="E1385" s="196">
        <v>37.079872999999999</v>
      </c>
      <c r="F1385" s="196">
        <v>0</v>
      </c>
      <c r="G1385" s="197">
        <f>E1385*F1385</f>
        <v>0</v>
      </c>
      <c r="O1385" s="191">
        <v>2</v>
      </c>
      <c r="AA1385" s="163">
        <v>8</v>
      </c>
      <c r="AB1385" s="163">
        <v>0</v>
      </c>
      <c r="AC1385" s="163">
        <v>3</v>
      </c>
      <c r="AZ1385" s="163">
        <v>1</v>
      </c>
      <c r="BA1385" s="163">
        <f>IF(AZ1385=1,G1385,0)</f>
        <v>0</v>
      </c>
      <c r="BB1385" s="163">
        <f>IF(AZ1385=2,G1385,0)</f>
        <v>0</v>
      </c>
      <c r="BC1385" s="163">
        <f>IF(AZ1385=3,G1385,0)</f>
        <v>0</v>
      </c>
      <c r="BD1385" s="163">
        <f>IF(AZ1385=4,G1385,0)</f>
        <v>0</v>
      </c>
      <c r="BE1385" s="163">
        <f>IF(AZ1385=5,G1385,0)</f>
        <v>0</v>
      </c>
      <c r="CA1385" s="191">
        <v>8</v>
      </c>
      <c r="CB1385" s="191">
        <v>0</v>
      </c>
      <c r="CZ1385" s="163">
        <v>0</v>
      </c>
    </row>
    <row r="1386" spans="1:104" x14ac:dyDescent="0.2">
      <c r="A1386" s="192">
        <v>291</v>
      </c>
      <c r="B1386" s="193" t="s">
        <v>1317</v>
      </c>
      <c r="C1386" s="194" t="s">
        <v>1318</v>
      </c>
      <c r="D1386" s="195" t="s">
        <v>134</v>
      </c>
      <c r="E1386" s="196">
        <v>519.11822199999995</v>
      </c>
      <c r="F1386" s="196">
        <v>0</v>
      </c>
      <c r="G1386" s="197">
        <f>E1386*F1386</f>
        <v>0</v>
      </c>
      <c r="O1386" s="191">
        <v>2</v>
      </c>
      <c r="AA1386" s="163">
        <v>8</v>
      </c>
      <c r="AB1386" s="163">
        <v>0</v>
      </c>
      <c r="AC1386" s="163">
        <v>3</v>
      </c>
      <c r="AZ1386" s="163">
        <v>1</v>
      </c>
      <c r="BA1386" s="163">
        <f>IF(AZ1386=1,G1386,0)</f>
        <v>0</v>
      </c>
      <c r="BB1386" s="163">
        <f>IF(AZ1386=2,G1386,0)</f>
        <v>0</v>
      </c>
      <c r="BC1386" s="163">
        <f>IF(AZ1386=3,G1386,0)</f>
        <v>0</v>
      </c>
      <c r="BD1386" s="163">
        <f>IF(AZ1386=4,G1386,0)</f>
        <v>0</v>
      </c>
      <c r="BE1386" s="163">
        <f>IF(AZ1386=5,G1386,0)</f>
        <v>0</v>
      </c>
      <c r="CA1386" s="191">
        <v>8</v>
      </c>
      <c r="CB1386" s="191">
        <v>0</v>
      </c>
      <c r="CZ1386" s="163">
        <v>0</v>
      </c>
    </row>
    <row r="1387" spans="1:104" x14ac:dyDescent="0.2">
      <c r="A1387" s="192">
        <v>292</v>
      </c>
      <c r="B1387" s="193" t="s">
        <v>1319</v>
      </c>
      <c r="C1387" s="194" t="s">
        <v>1320</v>
      </c>
      <c r="D1387" s="195" t="s">
        <v>134</v>
      </c>
      <c r="E1387" s="196">
        <v>37.079872999999999</v>
      </c>
      <c r="F1387" s="196">
        <v>0</v>
      </c>
      <c r="G1387" s="197">
        <f>E1387*F1387</f>
        <v>0</v>
      </c>
      <c r="O1387" s="191">
        <v>2</v>
      </c>
      <c r="AA1387" s="163">
        <v>8</v>
      </c>
      <c r="AB1387" s="163">
        <v>0</v>
      </c>
      <c r="AC1387" s="163">
        <v>3</v>
      </c>
      <c r="AZ1387" s="163">
        <v>1</v>
      </c>
      <c r="BA1387" s="163">
        <f>IF(AZ1387=1,G1387,0)</f>
        <v>0</v>
      </c>
      <c r="BB1387" s="163">
        <f>IF(AZ1387=2,G1387,0)</f>
        <v>0</v>
      </c>
      <c r="BC1387" s="163">
        <f>IF(AZ1387=3,G1387,0)</f>
        <v>0</v>
      </c>
      <c r="BD1387" s="163">
        <f>IF(AZ1387=4,G1387,0)</f>
        <v>0</v>
      </c>
      <c r="BE1387" s="163">
        <f>IF(AZ1387=5,G1387,0)</f>
        <v>0</v>
      </c>
      <c r="CA1387" s="191">
        <v>8</v>
      </c>
      <c r="CB1387" s="191">
        <v>0</v>
      </c>
      <c r="CZ1387" s="163">
        <v>0</v>
      </c>
    </row>
    <row r="1388" spans="1:104" x14ac:dyDescent="0.2">
      <c r="A1388" s="192">
        <v>293</v>
      </c>
      <c r="B1388" s="193" t="s">
        <v>1321</v>
      </c>
      <c r="C1388" s="194" t="s">
        <v>1322</v>
      </c>
      <c r="D1388" s="195" t="s">
        <v>134</v>
      </c>
      <c r="E1388" s="196">
        <v>74.159745999999998</v>
      </c>
      <c r="F1388" s="196">
        <v>0</v>
      </c>
      <c r="G1388" s="197">
        <f>E1388*F1388</f>
        <v>0</v>
      </c>
      <c r="O1388" s="191">
        <v>2</v>
      </c>
      <c r="AA1388" s="163">
        <v>8</v>
      </c>
      <c r="AB1388" s="163">
        <v>0</v>
      </c>
      <c r="AC1388" s="163">
        <v>3</v>
      </c>
      <c r="AZ1388" s="163">
        <v>1</v>
      </c>
      <c r="BA1388" s="163">
        <f>IF(AZ1388=1,G1388,0)</f>
        <v>0</v>
      </c>
      <c r="BB1388" s="163">
        <f>IF(AZ1388=2,G1388,0)</f>
        <v>0</v>
      </c>
      <c r="BC1388" s="163">
        <f>IF(AZ1388=3,G1388,0)</f>
        <v>0</v>
      </c>
      <c r="BD1388" s="163">
        <f>IF(AZ1388=4,G1388,0)</f>
        <v>0</v>
      </c>
      <c r="BE1388" s="163">
        <f>IF(AZ1388=5,G1388,0)</f>
        <v>0</v>
      </c>
      <c r="CA1388" s="191">
        <v>8</v>
      </c>
      <c r="CB1388" s="191">
        <v>0</v>
      </c>
      <c r="CZ1388" s="163">
        <v>0</v>
      </c>
    </row>
    <row r="1389" spans="1:104" x14ac:dyDescent="0.2">
      <c r="A1389" s="192">
        <v>294</v>
      </c>
      <c r="B1389" s="193" t="s">
        <v>1323</v>
      </c>
      <c r="C1389" s="194" t="s">
        <v>1324</v>
      </c>
      <c r="D1389" s="195" t="s">
        <v>134</v>
      </c>
      <c r="E1389" s="196">
        <v>37.079872999999999</v>
      </c>
      <c r="F1389" s="196">
        <v>0</v>
      </c>
      <c r="G1389" s="197">
        <f>E1389*F1389</f>
        <v>0</v>
      </c>
      <c r="O1389" s="191">
        <v>2</v>
      </c>
      <c r="AA1389" s="163">
        <v>8</v>
      </c>
      <c r="AB1389" s="163">
        <v>0</v>
      </c>
      <c r="AC1389" s="163">
        <v>3</v>
      </c>
      <c r="AZ1389" s="163">
        <v>1</v>
      </c>
      <c r="BA1389" s="163">
        <f>IF(AZ1389=1,G1389,0)</f>
        <v>0</v>
      </c>
      <c r="BB1389" s="163">
        <f>IF(AZ1389=2,G1389,0)</f>
        <v>0</v>
      </c>
      <c r="BC1389" s="163">
        <f>IF(AZ1389=3,G1389,0)</f>
        <v>0</v>
      </c>
      <c r="BD1389" s="163">
        <f>IF(AZ1389=4,G1389,0)</f>
        <v>0</v>
      </c>
      <c r="BE1389" s="163">
        <f>IF(AZ1389=5,G1389,0)</f>
        <v>0</v>
      </c>
      <c r="CA1389" s="191">
        <v>8</v>
      </c>
      <c r="CB1389" s="191">
        <v>0</v>
      </c>
      <c r="CZ1389" s="163">
        <v>0</v>
      </c>
    </row>
    <row r="1390" spans="1:104" x14ac:dyDescent="0.2">
      <c r="A1390" s="192">
        <v>295</v>
      </c>
      <c r="B1390" s="193" t="s">
        <v>1325</v>
      </c>
      <c r="C1390" s="194" t="s">
        <v>1326</v>
      </c>
      <c r="D1390" s="195" t="s">
        <v>134</v>
      </c>
      <c r="E1390" s="196">
        <v>37.079872999999999</v>
      </c>
      <c r="F1390" s="196">
        <v>0</v>
      </c>
      <c r="G1390" s="197">
        <f>E1390*F1390</f>
        <v>0</v>
      </c>
      <c r="O1390" s="191">
        <v>2</v>
      </c>
      <c r="AA1390" s="163">
        <v>8</v>
      </c>
      <c r="AB1390" s="163">
        <v>0</v>
      </c>
      <c r="AC1390" s="163">
        <v>3</v>
      </c>
      <c r="AZ1390" s="163">
        <v>1</v>
      </c>
      <c r="BA1390" s="163">
        <f>IF(AZ1390=1,G1390,0)</f>
        <v>0</v>
      </c>
      <c r="BB1390" s="163">
        <f>IF(AZ1390=2,G1390,0)</f>
        <v>0</v>
      </c>
      <c r="BC1390" s="163">
        <f>IF(AZ1390=3,G1390,0)</f>
        <v>0</v>
      </c>
      <c r="BD1390" s="163">
        <f>IF(AZ1390=4,G1390,0)</f>
        <v>0</v>
      </c>
      <c r="BE1390" s="163">
        <f>IF(AZ1390=5,G1390,0)</f>
        <v>0</v>
      </c>
      <c r="CA1390" s="191">
        <v>8</v>
      </c>
      <c r="CB1390" s="191">
        <v>0</v>
      </c>
      <c r="CZ1390" s="163">
        <v>0</v>
      </c>
    </row>
    <row r="1391" spans="1:104" x14ac:dyDescent="0.2">
      <c r="A1391" s="206"/>
      <c r="B1391" s="207" t="s">
        <v>76</v>
      </c>
      <c r="C1391" s="208" t="str">
        <f>CONCATENATE(B1383," ",C1383)</f>
        <v>D96 Přesuny suti a vybouraných hmot</v>
      </c>
      <c r="D1391" s="209"/>
      <c r="E1391" s="210"/>
      <c r="F1391" s="211"/>
      <c r="G1391" s="212">
        <f>SUM(G1383:G1390)</f>
        <v>0</v>
      </c>
      <c r="O1391" s="191">
        <v>4</v>
      </c>
      <c r="BA1391" s="213">
        <f>SUM(BA1383:BA1390)</f>
        <v>0</v>
      </c>
      <c r="BB1391" s="213">
        <f>SUM(BB1383:BB1390)</f>
        <v>0</v>
      </c>
      <c r="BC1391" s="213">
        <f>SUM(BC1383:BC1390)</f>
        <v>0</v>
      </c>
      <c r="BD1391" s="213">
        <f>SUM(BD1383:BD1390)</f>
        <v>0</v>
      </c>
      <c r="BE1391" s="213">
        <f>SUM(BE1383:BE1390)</f>
        <v>0</v>
      </c>
    </row>
    <row r="1392" spans="1:104" x14ac:dyDescent="0.2">
      <c r="E1392" s="163"/>
    </row>
    <row r="1393" spans="5:5" x14ac:dyDescent="0.2">
      <c r="E1393" s="163"/>
    </row>
    <row r="1394" spans="5:5" x14ac:dyDescent="0.2">
      <c r="E1394" s="163"/>
    </row>
    <row r="1395" spans="5:5" x14ac:dyDescent="0.2">
      <c r="E1395" s="163"/>
    </row>
    <row r="1396" spans="5:5" x14ac:dyDescent="0.2">
      <c r="E1396" s="163"/>
    </row>
    <row r="1397" spans="5:5" x14ac:dyDescent="0.2">
      <c r="E1397" s="163"/>
    </row>
    <row r="1398" spans="5:5" x14ac:dyDescent="0.2">
      <c r="E1398" s="163"/>
    </row>
    <row r="1399" spans="5:5" x14ac:dyDescent="0.2">
      <c r="E1399" s="163"/>
    </row>
    <row r="1400" spans="5:5" x14ac:dyDescent="0.2">
      <c r="E1400" s="163"/>
    </row>
    <row r="1401" spans="5:5" x14ac:dyDescent="0.2">
      <c r="E1401" s="163"/>
    </row>
    <row r="1402" spans="5:5" x14ac:dyDescent="0.2">
      <c r="E1402" s="163"/>
    </row>
    <row r="1403" spans="5:5" x14ac:dyDescent="0.2">
      <c r="E1403" s="163"/>
    </row>
    <row r="1404" spans="5:5" x14ac:dyDescent="0.2">
      <c r="E1404" s="163"/>
    </row>
    <row r="1405" spans="5:5" x14ac:dyDescent="0.2">
      <c r="E1405" s="163"/>
    </row>
    <row r="1406" spans="5:5" x14ac:dyDescent="0.2">
      <c r="E1406" s="163"/>
    </row>
    <row r="1407" spans="5:5" x14ac:dyDescent="0.2">
      <c r="E1407" s="163"/>
    </row>
    <row r="1408" spans="5:5" x14ac:dyDescent="0.2">
      <c r="E1408" s="163"/>
    </row>
    <row r="1409" spans="1:7" x14ac:dyDescent="0.2">
      <c r="E1409" s="163"/>
    </row>
    <row r="1410" spans="1:7" x14ac:dyDescent="0.2">
      <c r="E1410" s="163"/>
    </row>
    <row r="1411" spans="1:7" x14ac:dyDescent="0.2">
      <c r="E1411" s="163"/>
    </row>
    <row r="1412" spans="1:7" x14ac:dyDescent="0.2">
      <c r="E1412" s="163"/>
    </row>
    <row r="1413" spans="1:7" x14ac:dyDescent="0.2">
      <c r="E1413" s="163"/>
    </row>
    <row r="1414" spans="1:7" x14ac:dyDescent="0.2">
      <c r="E1414" s="163"/>
    </row>
    <row r="1415" spans="1:7" x14ac:dyDescent="0.2">
      <c r="A1415" s="214"/>
      <c r="B1415" s="214"/>
      <c r="C1415" s="214"/>
      <c r="D1415" s="214"/>
      <c r="E1415" s="214"/>
      <c r="F1415" s="214"/>
      <c r="G1415" s="214"/>
    </row>
    <row r="1416" spans="1:7" x14ac:dyDescent="0.2">
      <c r="A1416" s="214"/>
      <c r="B1416" s="214"/>
      <c r="C1416" s="214"/>
      <c r="D1416" s="214"/>
      <c r="E1416" s="214"/>
      <c r="F1416" s="214"/>
      <c r="G1416" s="214"/>
    </row>
    <row r="1417" spans="1:7" x14ac:dyDescent="0.2">
      <c r="A1417" s="214"/>
      <c r="B1417" s="214"/>
      <c r="C1417" s="214"/>
      <c r="D1417" s="214"/>
      <c r="E1417" s="214"/>
      <c r="F1417" s="214"/>
      <c r="G1417" s="214"/>
    </row>
    <row r="1418" spans="1:7" x14ac:dyDescent="0.2">
      <c r="A1418" s="214"/>
      <c r="B1418" s="214"/>
      <c r="C1418" s="214"/>
      <c r="D1418" s="214"/>
      <c r="E1418" s="214"/>
      <c r="F1418" s="214"/>
      <c r="G1418" s="214"/>
    </row>
    <row r="1419" spans="1:7" x14ac:dyDescent="0.2">
      <c r="E1419" s="163"/>
    </row>
    <row r="1420" spans="1:7" x14ac:dyDescent="0.2">
      <c r="E1420" s="163"/>
    </row>
    <row r="1421" spans="1:7" x14ac:dyDescent="0.2">
      <c r="E1421" s="163"/>
    </row>
    <row r="1422" spans="1:7" x14ac:dyDescent="0.2">
      <c r="E1422" s="163"/>
    </row>
    <row r="1423" spans="1:7" x14ac:dyDescent="0.2">
      <c r="E1423" s="163"/>
    </row>
    <row r="1424" spans="1:7" x14ac:dyDescent="0.2">
      <c r="E1424" s="163"/>
    </row>
    <row r="1425" spans="5:5" x14ac:dyDescent="0.2">
      <c r="E1425" s="163"/>
    </row>
    <row r="1426" spans="5:5" x14ac:dyDescent="0.2">
      <c r="E1426" s="163"/>
    </row>
    <row r="1427" spans="5:5" x14ac:dyDescent="0.2">
      <c r="E1427" s="163"/>
    </row>
    <row r="1428" spans="5:5" x14ac:dyDescent="0.2">
      <c r="E1428" s="163"/>
    </row>
    <row r="1429" spans="5:5" x14ac:dyDescent="0.2">
      <c r="E1429" s="163"/>
    </row>
    <row r="1430" spans="5:5" x14ac:dyDescent="0.2">
      <c r="E1430" s="163"/>
    </row>
    <row r="1431" spans="5:5" x14ac:dyDescent="0.2">
      <c r="E1431" s="163"/>
    </row>
    <row r="1432" spans="5:5" x14ac:dyDescent="0.2">
      <c r="E1432" s="163"/>
    </row>
    <row r="1433" spans="5:5" x14ac:dyDescent="0.2">
      <c r="E1433" s="163"/>
    </row>
    <row r="1434" spans="5:5" x14ac:dyDescent="0.2">
      <c r="E1434" s="163"/>
    </row>
    <row r="1435" spans="5:5" x14ac:dyDescent="0.2">
      <c r="E1435" s="163"/>
    </row>
    <row r="1436" spans="5:5" x14ac:dyDescent="0.2">
      <c r="E1436" s="163"/>
    </row>
    <row r="1437" spans="5:5" x14ac:dyDescent="0.2">
      <c r="E1437" s="163"/>
    </row>
    <row r="1438" spans="5:5" x14ac:dyDescent="0.2">
      <c r="E1438" s="163"/>
    </row>
    <row r="1439" spans="5:5" x14ac:dyDescent="0.2">
      <c r="E1439" s="163"/>
    </row>
    <row r="1440" spans="5:5" x14ac:dyDescent="0.2">
      <c r="E1440" s="163"/>
    </row>
    <row r="1441" spans="1:7" x14ac:dyDescent="0.2">
      <c r="E1441" s="163"/>
    </row>
    <row r="1442" spans="1:7" x14ac:dyDescent="0.2">
      <c r="E1442" s="163"/>
    </row>
    <row r="1443" spans="1:7" x14ac:dyDescent="0.2">
      <c r="E1443" s="163"/>
    </row>
    <row r="1444" spans="1:7" x14ac:dyDescent="0.2">
      <c r="E1444" s="163"/>
    </row>
    <row r="1445" spans="1:7" x14ac:dyDescent="0.2">
      <c r="E1445" s="163"/>
    </row>
    <row r="1446" spans="1:7" x14ac:dyDescent="0.2">
      <c r="E1446" s="163"/>
    </row>
    <row r="1447" spans="1:7" x14ac:dyDescent="0.2">
      <c r="E1447" s="163"/>
    </row>
    <row r="1448" spans="1:7" x14ac:dyDescent="0.2">
      <c r="E1448" s="163"/>
    </row>
    <row r="1449" spans="1:7" x14ac:dyDescent="0.2">
      <c r="E1449" s="163"/>
    </row>
    <row r="1450" spans="1:7" x14ac:dyDescent="0.2">
      <c r="A1450" s="215"/>
      <c r="B1450" s="215"/>
    </row>
    <row r="1451" spans="1:7" x14ac:dyDescent="0.2">
      <c r="A1451" s="214"/>
      <c r="B1451" s="214"/>
      <c r="C1451" s="217"/>
      <c r="D1451" s="217"/>
      <c r="E1451" s="218"/>
      <c r="F1451" s="217"/>
      <c r="G1451" s="219"/>
    </row>
    <row r="1452" spans="1:7" x14ac:dyDescent="0.2">
      <c r="A1452" s="220"/>
      <c r="B1452" s="220"/>
      <c r="C1452" s="214"/>
      <c r="D1452" s="214"/>
      <c r="E1452" s="221"/>
      <c r="F1452" s="214"/>
      <c r="G1452" s="214"/>
    </row>
    <row r="1453" spans="1:7" x14ac:dyDescent="0.2">
      <c r="A1453" s="214"/>
      <c r="B1453" s="214"/>
      <c r="C1453" s="214"/>
      <c r="D1453" s="214"/>
      <c r="E1453" s="221"/>
      <c r="F1453" s="214"/>
      <c r="G1453" s="214"/>
    </row>
    <row r="1454" spans="1:7" x14ac:dyDescent="0.2">
      <c r="A1454" s="214"/>
      <c r="B1454" s="214"/>
      <c r="C1454" s="214"/>
      <c r="D1454" s="214"/>
      <c r="E1454" s="221"/>
      <c r="F1454" s="214"/>
      <c r="G1454" s="214"/>
    </row>
    <row r="1455" spans="1:7" x14ac:dyDescent="0.2">
      <c r="A1455" s="214"/>
      <c r="B1455" s="214"/>
      <c r="C1455" s="214"/>
      <c r="D1455" s="214"/>
      <c r="E1455" s="221"/>
      <c r="F1455" s="214"/>
      <c r="G1455" s="214"/>
    </row>
    <row r="1456" spans="1:7" x14ac:dyDescent="0.2">
      <c r="A1456" s="214"/>
      <c r="B1456" s="214"/>
      <c r="C1456" s="214"/>
      <c r="D1456" s="214"/>
      <c r="E1456" s="221"/>
      <c r="F1456" s="214"/>
      <c r="G1456" s="214"/>
    </row>
    <row r="1457" spans="1:7" x14ac:dyDescent="0.2">
      <c r="A1457" s="214"/>
      <c r="B1457" s="214"/>
      <c r="C1457" s="214"/>
      <c r="D1457" s="214"/>
      <c r="E1457" s="221"/>
      <c r="F1457" s="214"/>
      <c r="G1457" s="214"/>
    </row>
    <row r="1458" spans="1:7" x14ac:dyDescent="0.2">
      <c r="A1458" s="214"/>
      <c r="B1458" s="214"/>
      <c r="C1458" s="214"/>
      <c r="D1458" s="214"/>
      <c r="E1458" s="221"/>
      <c r="F1458" s="214"/>
      <c r="G1458" s="214"/>
    </row>
    <row r="1459" spans="1:7" x14ac:dyDescent="0.2">
      <c r="A1459" s="214"/>
      <c r="B1459" s="214"/>
      <c r="C1459" s="214"/>
      <c r="D1459" s="214"/>
      <c r="E1459" s="221"/>
      <c r="F1459" s="214"/>
      <c r="G1459" s="214"/>
    </row>
    <row r="1460" spans="1:7" x14ac:dyDescent="0.2">
      <c r="A1460" s="214"/>
      <c r="B1460" s="214"/>
      <c r="C1460" s="214"/>
      <c r="D1460" s="214"/>
      <c r="E1460" s="221"/>
      <c r="F1460" s="214"/>
      <c r="G1460" s="214"/>
    </row>
    <row r="1461" spans="1:7" x14ac:dyDescent="0.2">
      <c r="A1461" s="214"/>
      <c r="B1461" s="214"/>
      <c r="C1461" s="214"/>
      <c r="D1461" s="214"/>
      <c r="E1461" s="221"/>
      <c r="F1461" s="214"/>
      <c r="G1461" s="214"/>
    </row>
    <row r="1462" spans="1:7" x14ac:dyDescent="0.2">
      <c r="A1462" s="214"/>
      <c r="B1462" s="214"/>
      <c r="C1462" s="214"/>
      <c r="D1462" s="214"/>
      <c r="E1462" s="221"/>
      <c r="F1462" s="214"/>
      <c r="G1462" s="214"/>
    </row>
    <row r="1463" spans="1:7" x14ac:dyDescent="0.2">
      <c r="A1463" s="214"/>
      <c r="B1463" s="214"/>
      <c r="C1463" s="214"/>
      <c r="D1463" s="214"/>
      <c r="E1463" s="221"/>
      <c r="F1463" s="214"/>
      <c r="G1463" s="214"/>
    </row>
    <row r="1464" spans="1:7" x14ac:dyDescent="0.2">
      <c r="A1464" s="214"/>
      <c r="B1464" s="214"/>
      <c r="C1464" s="214"/>
      <c r="D1464" s="214"/>
      <c r="E1464" s="221"/>
      <c r="F1464" s="214"/>
      <c r="G1464" s="214"/>
    </row>
  </sheetData>
  <mergeCells count="1024">
    <mergeCell ref="C1372:D1372"/>
    <mergeCell ref="C1373:D1373"/>
    <mergeCell ref="C1375:D1375"/>
    <mergeCell ref="C1377:D1377"/>
    <mergeCell ref="C1379:D1379"/>
    <mergeCell ref="C1381:D1381"/>
    <mergeCell ref="C1359:D1359"/>
    <mergeCell ref="C1361:D1361"/>
    <mergeCell ref="C1363:D1363"/>
    <mergeCell ref="C1365:D1365"/>
    <mergeCell ref="C1369:D1369"/>
    <mergeCell ref="C1370:D1370"/>
    <mergeCell ref="C1339:D1339"/>
    <mergeCell ref="C1340:D1340"/>
    <mergeCell ref="C1341:D1341"/>
    <mergeCell ref="C1343:D1343"/>
    <mergeCell ref="C1345:D1345"/>
    <mergeCell ref="C1346:D1346"/>
    <mergeCell ref="C1348:D1348"/>
    <mergeCell ref="C1350:D1350"/>
    <mergeCell ref="C1352:D1352"/>
    <mergeCell ref="C1330:D1330"/>
    <mergeCell ref="C1331:D1331"/>
    <mergeCell ref="C1332:D1332"/>
    <mergeCell ref="C1333:D1333"/>
    <mergeCell ref="C1335:D1335"/>
    <mergeCell ref="C1353:D1353"/>
    <mergeCell ref="C1355:D1355"/>
    <mergeCell ref="C1356:D1356"/>
    <mergeCell ref="C1358:D1358"/>
    <mergeCell ref="C1322:D1322"/>
    <mergeCell ref="C1323:D1323"/>
    <mergeCell ref="C1324:D1324"/>
    <mergeCell ref="C1326:D1326"/>
    <mergeCell ref="C1328:D1328"/>
    <mergeCell ref="C1329:D1329"/>
    <mergeCell ref="C1315:D1315"/>
    <mergeCell ref="C1316:D1316"/>
    <mergeCell ref="C1318:D1318"/>
    <mergeCell ref="C1319:D1319"/>
    <mergeCell ref="C1320:D1320"/>
    <mergeCell ref="C1321:D1321"/>
    <mergeCell ref="C1306:D1306"/>
    <mergeCell ref="C1307:D1307"/>
    <mergeCell ref="C1308:D1308"/>
    <mergeCell ref="C1310:D1310"/>
    <mergeCell ref="C1313:D1313"/>
    <mergeCell ref="C1314:D1314"/>
    <mergeCell ref="C1298:D1298"/>
    <mergeCell ref="C1299:D1299"/>
    <mergeCell ref="C1301:D1301"/>
    <mergeCell ref="C1302:D1302"/>
    <mergeCell ref="C1303:D1303"/>
    <mergeCell ref="C1305:D1305"/>
    <mergeCell ref="C1291:D1291"/>
    <mergeCell ref="C1292:D1292"/>
    <mergeCell ref="C1293:D1293"/>
    <mergeCell ref="C1294:D1294"/>
    <mergeCell ref="C1296:D1296"/>
    <mergeCell ref="C1297:D1297"/>
    <mergeCell ref="C1285:D1285"/>
    <mergeCell ref="C1286:D1286"/>
    <mergeCell ref="C1287:D1287"/>
    <mergeCell ref="C1288:D1288"/>
    <mergeCell ref="C1289:D1289"/>
    <mergeCell ref="C1290:D1290"/>
    <mergeCell ref="C1278:D1278"/>
    <mergeCell ref="C1279:D1279"/>
    <mergeCell ref="C1280:D1280"/>
    <mergeCell ref="C1281:D1281"/>
    <mergeCell ref="C1282:D1282"/>
    <mergeCell ref="C1284:D1284"/>
    <mergeCell ref="C1272:D1272"/>
    <mergeCell ref="C1273:D1273"/>
    <mergeCell ref="C1274:D1274"/>
    <mergeCell ref="C1275:D1275"/>
    <mergeCell ref="C1276:D1276"/>
    <mergeCell ref="C1277:D1277"/>
    <mergeCell ref="C1264:D1264"/>
    <mergeCell ref="C1266:D1266"/>
    <mergeCell ref="C1267:D1267"/>
    <mergeCell ref="C1268:D1268"/>
    <mergeCell ref="C1270:D1270"/>
    <mergeCell ref="C1271:D1271"/>
    <mergeCell ref="C1257:D1257"/>
    <mergeCell ref="C1258:D1258"/>
    <mergeCell ref="C1259:D1259"/>
    <mergeCell ref="C1260:D1260"/>
    <mergeCell ref="C1261:D1261"/>
    <mergeCell ref="C1263:D1263"/>
    <mergeCell ref="C1251:D1251"/>
    <mergeCell ref="C1252:D1252"/>
    <mergeCell ref="C1253:D1253"/>
    <mergeCell ref="C1254:D1254"/>
    <mergeCell ref="C1255:D1255"/>
    <mergeCell ref="C1256:D1256"/>
    <mergeCell ref="C1245:D1245"/>
    <mergeCell ref="C1246:D1246"/>
    <mergeCell ref="C1247:D1247"/>
    <mergeCell ref="C1248:D1248"/>
    <mergeCell ref="C1249:D1249"/>
    <mergeCell ref="C1250:D1250"/>
    <mergeCell ref="C1237:D1237"/>
    <mergeCell ref="C1239:D1239"/>
    <mergeCell ref="C1240:D1240"/>
    <mergeCell ref="C1242:D1242"/>
    <mergeCell ref="C1243:D1243"/>
    <mergeCell ref="C1244:D1244"/>
    <mergeCell ref="C1228:D1228"/>
    <mergeCell ref="C1230:D1230"/>
    <mergeCell ref="C1231:D1231"/>
    <mergeCell ref="C1233:D1233"/>
    <mergeCell ref="C1234:D1234"/>
    <mergeCell ref="C1236:D1236"/>
    <mergeCell ref="C1217:D1217"/>
    <mergeCell ref="C1218:D1218"/>
    <mergeCell ref="C1220:D1220"/>
    <mergeCell ref="C1221:D1221"/>
    <mergeCell ref="C1223:D1223"/>
    <mergeCell ref="C1227:D1227"/>
    <mergeCell ref="C1211:D1211"/>
    <mergeCell ref="C1212:D1212"/>
    <mergeCell ref="C1213:D1213"/>
    <mergeCell ref="C1214:D1214"/>
    <mergeCell ref="C1215:D1215"/>
    <mergeCell ref="C1216:D1216"/>
    <mergeCell ref="C1204:D1204"/>
    <mergeCell ref="C1205:D1205"/>
    <mergeCell ref="C1206:D1206"/>
    <mergeCell ref="C1207:D1207"/>
    <mergeCell ref="C1209:D1209"/>
    <mergeCell ref="C1210:D1210"/>
    <mergeCell ref="C1198:D1198"/>
    <mergeCell ref="C1199:D1199"/>
    <mergeCell ref="C1200:D1200"/>
    <mergeCell ref="C1201:D1201"/>
    <mergeCell ref="C1202:D1202"/>
    <mergeCell ref="C1203:D1203"/>
    <mergeCell ref="C1190:D1190"/>
    <mergeCell ref="C1191:D1191"/>
    <mergeCell ref="C1192:D1192"/>
    <mergeCell ref="C1193:D1193"/>
    <mergeCell ref="C1194:D1194"/>
    <mergeCell ref="C1196:D1196"/>
    <mergeCell ref="C1180:D1180"/>
    <mergeCell ref="C1182:D1182"/>
    <mergeCell ref="C1183:D1183"/>
    <mergeCell ref="C1184:D1184"/>
    <mergeCell ref="C1185:D1185"/>
    <mergeCell ref="C1187:D1187"/>
    <mergeCell ref="C1174:D1174"/>
    <mergeCell ref="C1175:D1175"/>
    <mergeCell ref="C1176:D1176"/>
    <mergeCell ref="C1177:D1177"/>
    <mergeCell ref="C1178:D1178"/>
    <mergeCell ref="C1179:D1179"/>
    <mergeCell ref="C1168:D1168"/>
    <mergeCell ref="C1169:D1169"/>
    <mergeCell ref="C1170:D1170"/>
    <mergeCell ref="C1171:D1171"/>
    <mergeCell ref="C1172:D1172"/>
    <mergeCell ref="C1173:D1173"/>
    <mergeCell ref="C1161:D1161"/>
    <mergeCell ref="C1163:D1163"/>
    <mergeCell ref="C1164:D1164"/>
    <mergeCell ref="C1165:D1165"/>
    <mergeCell ref="C1166:D1166"/>
    <mergeCell ref="C1167:D1167"/>
    <mergeCell ref="C1154:D1154"/>
    <mergeCell ref="C1155:D1155"/>
    <mergeCell ref="C1156:D1156"/>
    <mergeCell ref="C1157:D1157"/>
    <mergeCell ref="C1159:D1159"/>
    <mergeCell ref="C1160:D1160"/>
    <mergeCell ref="C1148:D1148"/>
    <mergeCell ref="C1149:D1149"/>
    <mergeCell ref="C1150:D1150"/>
    <mergeCell ref="C1151:D1151"/>
    <mergeCell ref="C1152:D1152"/>
    <mergeCell ref="C1153:D1153"/>
    <mergeCell ref="C1140:D1140"/>
    <mergeCell ref="C1141:D1141"/>
    <mergeCell ref="C1142:D1142"/>
    <mergeCell ref="C1144:D1144"/>
    <mergeCell ref="C1145:D1145"/>
    <mergeCell ref="C1146:D1146"/>
    <mergeCell ref="C1134:D1134"/>
    <mergeCell ref="C1135:D1135"/>
    <mergeCell ref="C1136:D1136"/>
    <mergeCell ref="C1137:D1137"/>
    <mergeCell ref="C1138:D1138"/>
    <mergeCell ref="C1139:D1139"/>
    <mergeCell ref="C1126:D1126"/>
    <mergeCell ref="C1127:D1127"/>
    <mergeCell ref="C1129:D1129"/>
    <mergeCell ref="C1130:D1130"/>
    <mergeCell ref="C1131:D1131"/>
    <mergeCell ref="C1132:D1132"/>
    <mergeCell ref="C1120:D1120"/>
    <mergeCell ref="C1121:D1121"/>
    <mergeCell ref="C1122:D1122"/>
    <mergeCell ref="C1123:D1123"/>
    <mergeCell ref="C1124:D1124"/>
    <mergeCell ref="C1125:D1125"/>
    <mergeCell ref="C1113:D1113"/>
    <mergeCell ref="C1114:D1114"/>
    <mergeCell ref="C1115:D1115"/>
    <mergeCell ref="C1116:D1116"/>
    <mergeCell ref="C1118:D1118"/>
    <mergeCell ref="C1119:D1119"/>
    <mergeCell ref="C1106:D1106"/>
    <mergeCell ref="C1107:D1107"/>
    <mergeCell ref="C1109:D1109"/>
    <mergeCell ref="C1110:D1110"/>
    <mergeCell ref="C1111:D1111"/>
    <mergeCell ref="C1112:D1112"/>
    <mergeCell ref="C1100:D1100"/>
    <mergeCell ref="C1101:D1101"/>
    <mergeCell ref="C1102:D1102"/>
    <mergeCell ref="C1103:D1103"/>
    <mergeCell ref="C1104:D1104"/>
    <mergeCell ref="C1105:D1105"/>
    <mergeCell ref="C1094:D1094"/>
    <mergeCell ref="C1095:D1095"/>
    <mergeCell ref="C1096:D1096"/>
    <mergeCell ref="C1097:D1097"/>
    <mergeCell ref="C1098:D1098"/>
    <mergeCell ref="C1099:D1099"/>
    <mergeCell ref="C1081:D1081"/>
    <mergeCell ref="C1089:D1089"/>
    <mergeCell ref="C1090:D1090"/>
    <mergeCell ref="C1091:D1091"/>
    <mergeCell ref="C1092:D1092"/>
    <mergeCell ref="C1093:D1093"/>
    <mergeCell ref="C1074:D1074"/>
    <mergeCell ref="C1076:D1076"/>
    <mergeCell ref="C1077:D1077"/>
    <mergeCell ref="C1078:D1078"/>
    <mergeCell ref="C1079:D1079"/>
    <mergeCell ref="C1080:D1080"/>
    <mergeCell ref="C1062:D1062"/>
    <mergeCell ref="C1063:D1063"/>
    <mergeCell ref="C1064:D1064"/>
    <mergeCell ref="C1069:D1069"/>
    <mergeCell ref="C1070:D1070"/>
    <mergeCell ref="C1071:D1071"/>
    <mergeCell ref="C1072:D1072"/>
    <mergeCell ref="C1073:D1073"/>
    <mergeCell ref="C1055:D1055"/>
    <mergeCell ref="C1056:D1056"/>
    <mergeCell ref="C1057:D1057"/>
    <mergeCell ref="C1058:D1058"/>
    <mergeCell ref="C1059:D1059"/>
    <mergeCell ref="C1061:D1061"/>
    <mergeCell ref="C1048:D1048"/>
    <mergeCell ref="C1049:D1049"/>
    <mergeCell ref="C1051:D1051"/>
    <mergeCell ref="C1052:D1052"/>
    <mergeCell ref="C1053:D1053"/>
    <mergeCell ref="C1054:D1054"/>
    <mergeCell ref="C1041:D1041"/>
    <mergeCell ref="C1042:D1042"/>
    <mergeCell ref="C1043:D1043"/>
    <mergeCell ref="C1044:D1044"/>
    <mergeCell ref="C1046:D1046"/>
    <mergeCell ref="C1047:D1047"/>
    <mergeCell ref="C1034:D1034"/>
    <mergeCell ref="C1035:D1035"/>
    <mergeCell ref="C1036:D1036"/>
    <mergeCell ref="C1038:D1038"/>
    <mergeCell ref="C1039:D1039"/>
    <mergeCell ref="C1040:D1040"/>
    <mergeCell ref="C1027:D1027"/>
    <mergeCell ref="C1029:D1029"/>
    <mergeCell ref="C1030:D1030"/>
    <mergeCell ref="C1031:D1031"/>
    <mergeCell ref="C1032:D1032"/>
    <mergeCell ref="C1033:D1033"/>
    <mergeCell ref="C1021:D1021"/>
    <mergeCell ref="C1022:D1022"/>
    <mergeCell ref="C1023:D1023"/>
    <mergeCell ref="C1024:D1024"/>
    <mergeCell ref="C1025:D1025"/>
    <mergeCell ref="C1026:D1026"/>
    <mergeCell ref="C1015:D1015"/>
    <mergeCell ref="C1016:D1016"/>
    <mergeCell ref="C1017:D1017"/>
    <mergeCell ref="C1018:D1018"/>
    <mergeCell ref="C1019:D1019"/>
    <mergeCell ref="C1020:D1020"/>
    <mergeCell ref="C1009:D1009"/>
    <mergeCell ref="C1010:D1010"/>
    <mergeCell ref="C1011:D1011"/>
    <mergeCell ref="C1012:D1012"/>
    <mergeCell ref="C1013:D1013"/>
    <mergeCell ref="C1014:D1014"/>
    <mergeCell ref="C1003:D1003"/>
    <mergeCell ref="C1004:D1004"/>
    <mergeCell ref="C1005:D1005"/>
    <mergeCell ref="C1006:D1006"/>
    <mergeCell ref="C1007:D1007"/>
    <mergeCell ref="C1008:D1008"/>
    <mergeCell ref="C996:D996"/>
    <mergeCell ref="C997:D997"/>
    <mergeCell ref="C998:D998"/>
    <mergeCell ref="C999:D999"/>
    <mergeCell ref="C1001:D1001"/>
    <mergeCell ref="C1002:D1002"/>
    <mergeCell ref="C989:D989"/>
    <mergeCell ref="C990:D990"/>
    <mergeCell ref="C992:D992"/>
    <mergeCell ref="C993:D993"/>
    <mergeCell ref="C994:D994"/>
    <mergeCell ref="C995:D995"/>
    <mergeCell ref="C977:D977"/>
    <mergeCell ref="C978:D978"/>
    <mergeCell ref="C979:D979"/>
    <mergeCell ref="C984:D984"/>
    <mergeCell ref="C985:D985"/>
    <mergeCell ref="C986:D986"/>
    <mergeCell ref="C987:D987"/>
    <mergeCell ref="C988:D988"/>
    <mergeCell ref="C970:D970"/>
    <mergeCell ref="C971:D971"/>
    <mergeCell ref="C973:D973"/>
    <mergeCell ref="C974:D974"/>
    <mergeCell ref="C975:D975"/>
    <mergeCell ref="C976:D976"/>
    <mergeCell ref="C963:D963"/>
    <mergeCell ref="C964:D964"/>
    <mergeCell ref="C966:D966"/>
    <mergeCell ref="C967:D967"/>
    <mergeCell ref="C968:D968"/>
    <mergeCell ref="C969:D969"/>
    <mergeCell ref="C947:D947"/>
    <mergeCell ref="C948:D948"/>
    <mergeCell ref="C949:D949"/>
    <mergeCell ref="C951:D951"/>
    <mergeCell ref="C952:D952"/>
    <mergeCell ref="C953:D953"/>
    <mergeCell ref="C954:D954"/>
    <mergeCell ref="C956:D956"/>
    <mergeCell ref="C957:D957"/>
    <mergeCell ref="C937:D937"/>
    <mergeCell ref="C938:D938"/>
    <mergeCell ref="C940:D940"/>
    <mergeCell ref="C941:D941"/>
    <mergeCell ref="C942:D942"/>
    <mergeCell ref="C958:D958"/>
    <mergeCell ref="C959:D959"/>
    <mergeCell ref="C961:D961"/>
    <mergeCell ref="C962:D962"/>
    <mergeCell ref="C929:D929"/>
    <mergeCell ref="C930:D930"/>
    <mergeCell ref="C932:D932"/>
    <mergeCell ref="C933:D933"/>
    <mergeCell ref="C934:D934"/>
    <mergeCell ref="C936:D936"/>
    <mergeCell ref="C921:D921"/>
    <mergeCell ref="C923:D923"/>
    <mergeCell ref="C924:D924"/>
    <mergeCell ref="C925:D925"/>
    <mergeCell ref="C927:D927"/>
    <mergeCell ref="C928:D928"/>
    <mergeCell ref="C907:D907"/>
    <mergeCell ref="C912:D912"/>
    <mergeCell ref="C913:D913"/>
    <mergeCell ref="C914:D914"/>
    <mergeCell ref="C916:D916"/>
    <mergeCell ref="C917:D917"/>
    <mergeCell ref="C918:D918"/>
    <mergeCell ref="C920:D920"/>
    <mergeCell ref="C899:D899"/>
    <mergeCell ref="C901:D901"/>
    <mergeCell ref="C902:D902"/>
    <mergeCell ref="C903:D903"/>
    <mergeCell ref="C905:D905"/>
    <mergeCell ref="C906:D906"/>
    <mergeCell ref="C892:D892"/>
    <mergeCell ref="C893:D893"/>
    <mergeCell ref="C894:D894"/>
    <mergeCell ref="C895:D895"/>
    <mergeCell ref="C897:D897"/>
    <mergeCell ref="C898:D898"/>
    <mergeCell ref="C884:D884"/>
    <mergeCell ref="C885:D885"/>
    <mergeCell ref="C886:D886"/>
    <mergeCell ref="C887:D887"/>
    <mergeCell ref="C889:D889"/>
    <mergeCell ref="C890:D890"/>
    <mergeCell ref="C877:D877"/>
    <mergeCell ref="C878:D878"/>
    <mergeCell ref="C879:D879"/>
    <mergeCell ref="C880:D880"/>
    <mergeCell ref="C881:D881"/>
    <mergeCell ref="C883:D883"/>
    <mergeCell ref="C868:D868"/>
    <mergeCell ref="C870:D870"/>
    <mergeCell ref="C871:D871"/>
    <mergeCell ref="C873:D873"/>
    <mergeCell ref="C874:D874"/>
    <mergeCell ref="C875:D875"/>
    <mergeCell ref="C861:D861"/>
    <mergeCell ref="C862:D862"/>
    <mergeCell ref="C863:D863"/>
    <mergeCell ref="C864:D864"/>
    <mergeCell ref="C866:D866"/>
    <mergeCell ref="C867:D867"/>
    <mergeCell ref="C853:D853"/>
    <mergeCell ref="C854:D854"/>
    <mergeCell ref="C856:D856"/>
    <mergeCell ref="C857:D857"/>
    <mergeCell ref="C858:D858"/>
    <mergeCell ref="C860:D860"/>
    <mergeCell ref="C845:D845"/>
    <mergeCell ref="C846:D846"/>
    <mergeCell ref="C848:D848"/>
    <mergeCell ref="C849:D849"/>
    <mergeCell ref="C850:D850"/>
    <mergeCell ref="C852:D852"/>
    <mergeCell ref="C837:D837"/>
    <mergeCell ref="C838:D838"/>
    <mergeCell ref="C840:D840"/>
    <mergeCell ref="C841:D841"/>
    <mergeCell ref="C842:D842"/>
    <mergeCell ref="C844:D844"/>
    <mergeCell ref="C830:D830"/>
    <mergeCell ref="C831:D831"/>
    <mergeCell ref="C832:D832"/>
    <mergeCell ref="C834:D834"/>
    <mergeCell ref="C835:D835"/>
    <mergeCell ref="C836:D836"/>
    <mergeCell ref="C822:D822"/>
    <mergeCell ref="C823:D823"/>
    <mergeCell ref="C825:D825"/>
    <mergeCell ref="C826:D826"/>
    <mergeCell ref="C827:D827"/>
    <mergeCell ref="C828:D828"/>
    <mergeCell ref="C814:D814"/>
    <mergeCell ref="C816:D816"/>
    <mergeCell ref="C817:D817"/>
    <mergeCell ref="C818:D818"/>
    <mergeCell ref="C820:D820"/>
    <mergeCell ref="C821:D821"/>
    <mergeCell ref="C806:D806"/>
    <mergeCell ref="C807:D807"/>
    <mergeCell ref="C808:D808"/>
    <mergeCell ref="C810:D810"/>
    <mergeCell ref="C811:D811"/>
    <mergeCell ref="C813:D813"/>
    <mergeCell ref="C800:D800"/>
    <mergeCell ref="C801:D801"/>
    <mergeCell ref="C802:D802"/>
    <mergeCell ref="C803:D803"/>
    <mergeCell ref="C804:D804"/>
    <mergeCell ref="C805:D805"/>
    <mergeCell ref="C793:D793"/>
    <mergeCell ref="C795:D795"/>
    <mergeCell ref="C796:D796"/>
    <mergeCell ref="C797:D797"/>
    <mergeCell ref="C798:D798"/>
    <mergeCell ref="C799:D799"/>
    <mergeCell ref="C787:D787"/>
    <mergeCell ref="C788:D788"/>
    <mergeCell ref="C789:D789"/>
    <mergeCell ref="C790:D790"/>
    <mergeCell ref="C791:D791"/>
    <mergeCell ref="C792:D792"/>
    <mergeCell ref="C781:D781"/>
    <mergeCell ref="C782:D782"/>
    <mergeCell ref="C783:D783"/>
    <mergeCell ref="C784:D784"/>
    <mergeCell ref="C785:D785"/>
    <mergeCell ref="C786:D786"/>
    <mergeCell ref="C772:D772"/>
    <mergeCell ref="C773:D773"/>
    <mergeCell ref="C775:D775"/>
    <mergeCell ref="C776:D776"/>
    <mergeCell ref="C777:D777"/>
    <mergeCell ref="C778:D778"/>
    <mergeCell ref="C779:D779"/>
    <mergeCell ref="C780:D780"/>
    <mergeCell ref="C754:D754"/>
    <mergeCell ref="C759:D759"/>
    <mergeCell ref="C760:D760"/>
    <mergeCell ref="C761:D761"/>
    <mergeCell ref="C764:D764"/>
    <mergeCell ref="C766:D766"/>
    <mergeCell ref="C767:D767"/>
    <mergeCell ref="C748:D748"/>
    <mergeCell ref="C749:D749"/>
    <mergeCell ref="C750:D750"/>
    <mergeCell ref="C751:D751"/>
    <mergeCell ref="C752:D752"/>
    <mergeCell ref="C753:D753"/>
    <mergeCell ref="C742:D742"/>
    <mergeCell ref="C743:D743"/>
    <mergeCell ref="C744:D744"/>
    <mergeCell ref="C745:D745"/>
    <mergeCell ref="C746:D746"/>
    <mergeCell ref="C747:D747"/>
    <mergeCell ref="C736:D736"/>
    <mergeCell ref="C737:D737"/>
    <mergeCell ref="C738:D738"/>
    <mergeCell ref="C739:D739"/>
    <mergeCell ref="C740:D740"/>
    <mergeCell ref="C741:D741"/>
    <mergeCell ref="C730:D730"/>
    <mergeCell ref="C731:D731"/>
    <mergeCell ref="C732:D732"/>
    <mergeCell ref="C733:D733"/>
    <mergeCell ref="C734:D734"/>
    <mergeCell ref="C735:D735"/>
    <mergeCell ref="C724:D724"/>
    <mergeCell ref="C725:D725"/>
    <mergeCell ref="C726:D726"/>
    <mergeCell ref="C727:D727"/>
    <mergeCell ref="C728:D728"/>
    <mergeCell ref="C729:D729"/>
    <mergeCell ref="C716:D716"/>
    <mergeCell ref="C717:D717"/>
    <mergeCell ref="C718:D718"/>
    <mergeCell ref="C720:D720"/>
    <mergeCell ref="C721:D721"/>
    <mergeCell ref="C723:D723"/>
    <mergeCell ref="C710:D710"/>
    <mergeCell ref="C711:D711"/>
    <mergeCell ref="C712:D712"/>
    <mergeCell ref="C713:D713"/>
    <mergeCell ref="C714:D714"/>
    <mergeCell ref="C715:D715"/>
    <mergeCell ref="C704:D704"/>
    <mergeCell ref="C705:D705"/>
    <mergeCell ref="C706:D706"/>
    <mergeCell ref="C707:D707"/>
    <mergeCell ref="C708:D708"/>
    <mergeCell ref="C709:D709"/>
    <mergeCell ref="C698:D698"/>
    <mergeCell ref="C699:D699"/>
    <mergeCell ref="C700:D700"/>
    <mergeCell ref="C701:D701"/>
    <mergeCell ref="C702:D702"/>
    <mergeCell ref="C703:D703"/>
    <mergeCell ref="C689:D689"/>
    <mergeCell ref="C690:D690"/>
    <mergeCell ref="C692:D692"/>
    <mergeCell ref="C693:D693"/>
    <mergeCell ref="C694:D694"/>
    <mergeCell ref="C695:D695"/>
    <mergeCell ref="C696:D696"/>
    <mergeCell ref="C697:D697"/>
    <mergeCell ref="C667:D667"/>
    <mergeCell ref="C668:D668"/>
    <mergeCell ref="C670:D670"/>
    <mergeCell ref="C671:D671"/>
    <mergeCell ref="C679:D679"/>
    <mergeCell ref="C680:D680"/>
    <mergeCell ref="C682:D682"/>
    <mergeCell ref="C684:D684"/>
    <mergeCell ref="C658:D658"/>
    <mergeCell ref="C660:D660"/>
    <mergeCell ref="C661:D661"/>
    <mergeCell ref="C662:D662"/>
    <mergeCell ref="C664:D664"/>
    <mergeCell ref="C665:D665"/>
    <mergeCell ref="C642:D642"/>
    <mergeCell ref="C646:D646"/>
    <mergeCell ref="C647:D647"/>
    <mergeCell ref="C652:D652"/>
    <mergeCell ref="C653:D653"/>
    <mergeCell ref="C654:D654"/>
    <mergeCell ref="C656:D656"/>
    <mergeCell ref="C657:D657"/>
    <mergeCell ref="C620:D620"/>
    <mergeCell ref="C625:D625"/>
    <mergeCell ref="C626:D626"/>
    <mergeCell ref="C631:D631"/>
    <mergeCell ref="C632:D632"/>
    <mergeCell ref="C637:D637"/>
    <mergeCell ref="C638:D638"/>
    <mergeCell ref="C641:D641"/>
    <mergeCell ref="C611:D611"/>
    <mergeCell ref="C612:D612"/>
    <mergeCell ref="C615:D615"/>
    <mergeCell ref="C616:D616"/>
    <mergeCell ref="C618:D618"/>
    <mergeCell ref="C619:D619"/>
    <mergeCell ref="C593:D593"/>
    <mergeCell ref="C603:D603"/>
    <mergeCell ref="C604:D604"/>
    <mergeCell ref="C605:D605"/>
    <mergeCell ref="C606:D606"/>
    <mergeCell ref="C608:D608"/>
    <mergeCell ref="C609:D609"/>
    <mergeCell ref="C610:D610"/>
    <mergeCell ref="C587:D587"/>
    <mergeCell ref="C588:D588"/>
    <mergeCell ref="C589:D589"/>
    <mergeCell ref="C590:D590"/>
    <mergeCell ref="C591:D591"/>
    <mergeCell ref="C592:D592"/>
    <mergeCell ref="C573:D573"/>
    <mergeCell ref="C576:D576"/>
    <mergeCell ref="C578:D578"/>
    <mergeCell ref="C579:D579"/>
    <mergeCell ref="C585:D585"/>
    <mergeCell ref="C586:D586"/>
    <mergeCell ref="C565:D565"/>
    <mergeCell ref="C566:D566"/>
    <mergeCell ref="C567:D567"/>
    <mergeCell ref="C568:D568"/>
    <mergeCell ref="C569:D569"/>
    <mergeCell ref="C571:D571"/>
    <mergeCell ref="C557:D557"/>
    <mergeCell ref="C558:D558"/>
    <mergeCell ref="C560:D560"/>
    <mergeCell ref="C561:D561"/>
    <mergeCell ref="C562:D562"/>
    <mergeCell ref="C564:D564"/>
    <mergeCell ref="C540:D540"/>
    <mergeCell ref="C541:D541"/>
    <mergeCell ref="C549:D549"/>
    <mergeCell ref="C551:D551"/>
    <mergeCell ref="C552:D552"/>
    <mergeCell ref="C554:D554"/>
    <mergeCell ref="C555:D555"/>
    <mergeCell ref="C556:D556"/>
    <mergeCell ref="C534:D534"/>
    <mergeCell ref="C535:D535"/>
    <mergeCell ref="C536:D536"/>
    <mergeCell ref="C537:D537"/>
    <mergeCell ref="C538:D538"/>
    <mergeCell ref="C539:D539"/>
    <mergeCell ref="C528:D528"/>
    <mergeCell ref="C529:D529"/>
    <mergeCell ref="C530:D530"/>
    <mergeCell ref="C531:D531"/>
    <mergeCell ref="C532:D532"/>
    <mergeCell ref="C533:D533"/>
    <mergeCell ref="C521:D521"/>
    <mergeCell ref="C522:D522"/>
    <mergeCell ref="C524:D524"/>
    <mergeCell ref="C525:D525"/>
    <mergeCell ref="C526:D526"/>
    <mergeCell ref="C527:D527"/>
    <mergeCell ref="C511:D511"/>
    <mergeCell ref="C513:D513"/>
    <mergeCell ref="C514:D514"/>
    <mergeCell ref="C516:D516"/>
    <mergeCell ref="C518:D518"/>
    <mergeCell ref="C519:D519"/>
    <mergeCell ref="C502:D502"/>
    <mergeCell ref="C504:D504"/>
    <mergeCell ref="C505:D505"/>
    <mergeCell ref="C507:D507"/>
    <mergeCell ref="C508:D508"/>
    <mergeCell ref="C510:D510"/>
    <mergeCell ref="C493:D493"/>
    <mergeCell ref="C495:D495"/>
    <mergeCell ref="C496:D496"/>
    <mergeCell ref="C498:D498"/>
    <mergeCell ref="C499:D499"/>
    <mergeCell ref="C500:D500"/>
    <mergeCell ref="C484:D484"/>
    <mergeCell ref="C486:D486"/>
    <mergeCell ref="C487:D487"/>
    <mergeCell ref="C489:D489"/>
    <mergeCell ref="C490:D490"/>
    <mergeCell ref="C492:D492"/>
    <mergeCell ref="C470:D470"/>
    <mergeCell ref="C471:D471"/>
    <mergeCell ref="C472:D472"/>
    <mergeCell ref="C473:D473"/>
    <mergeCell ref="C479:D479"/>
    <mergeCell ref="C480:D480"/>
    <mergeCell ref="C482:D482"/>
    <mergeCell ref="C483:D483"/>
    <mergeCell ref="C461:D461"/>
    <mergeCell ref="C465:D465"/>
    <mergeCell ref="C466:D466"/>
    <mergeCell ref="C467:D467"/>
    <mergeCell ref="C469:D469"/>
    <mergeCell ref="C449:D449"/>
    <mergeCell ref="C450:D450"/>
    <mergeCell ref="C451:D451"/>
    <mergeCell ref="C453:D453"/>
    <mergeCell ref="C454:D454"/>
    <mergeCell ref="C442:D442"/>
    <mergeCell ref="C443:D443"/>
    <mergeCell ref="C445:D445"/>
    <mergeCell ref="C446:D446"/>
    <mergeCell ref="C447:D447"/>
    <mergeCell ref="C448:D448"/>
    <mergeCell ref="C429:D429"/>
    <mergeCell ref="C434:D434"/>
    <mergeCell ref="C435:D435"/>
    <mergeCell ref="C436:D436"/>
    <mergeCell ref="C437:D437"/>
    <mergeCell ref="C438:D438"/>
    <mergeCell ref="C439:D439"/>
    <mergeCell ref="C440:D440"/>
    <mergeCell ref="C419:D419"/>
    <mergeCell ref="C420:D420"/>
    <mergeCell ref="C421:D421"/>
    <mergeCell ref="C422:D422"/>
    <mergeCell ref="C423:D423"/>
    <mergeCell ref="C425:D425"/>
    <mergeCell ref="C427:D427"/>
    <mergeCell ref="C428:D428"/>
    <mergeCell ref="C409:D409"/>
    <mergeCell ref="C411:D411"/>
    <mergeCell ref="C412:D412"/>
    <mergeCell ref="C413:D413"/>
    <mergeCell ref="C414:D414"/>
    <mergeCell ref="C415:D415"/>
    <mergeCell ref="C403:D403"/>
    <mergeCell ref="C404:D404"/>
    <mergeCell ref="C405:D405"/>
    <mergeCell ref="C406:D406"/>
    <mergeCell ref="C407:D407"/>
    <mergeCell ref="C408:D408"/>
    <mergeCell ref="C396:D396"/>
    <mergeCell ref="C397:D397"/>
    <mergeCell ref="C398:D398"/>
    <mergeCell ref="C399:D399"/>
    <mergeCell ref="C400:D400"/>
    <mergeCell ref="C402:D402"/>
    <mergeCell ref="C389:D389"/>
    <mergeCell ref="C390:D390"/>
    <mergeCell ref="C391:D391"/>
    <mergeCell ref="C392:D392"/>
    <mergeCell ref="C393:D393"/>
    <mergeCell ref="C394:D394"/>
    <mergeCell ref="C382:D382"/>
    <mergeCell ref="C383:D383"/>
    <mergeCell ref="C384:D384"/>
    <mergeCell ref="C385:D385"/>
    <mergeCell ref="C387:D387"/>
    <mergeCell ref="C388:D388"/>
    <mergeCell ref="C374:D374"/>
    <mergeCell ref="C376:D376"/>
    <mergeCell ref="C377:D377"/>
    <mergeCell ref="C378:D378"/>
    <mergeCell ref="C379:D379"/>
    <mergeCell ref="C381:D381"/>
    <mergeCell ref="C368:D368"/>
    <mergeCell ref="C369:D369"/>
    <mergeCell ref="C370:D370"/>
    <mergeCell ref="C371:D371"/>
    <mergeCell ref="C372:D372"/>
    <mergeCell ref="C373:D373"/>
    <mergeCell ref="C362:D362"/>
    <mergeCell ref="C363:D363"/>
    <mergeCell ref="C364:D364"/>
    <mergeCell ref="C365:D365"/>
    <mergeCell ref="C366:D366"/>
    <mergeCell ref="C367:D367"/>
    <mergeCell ref="C355:D355"/>
    <mergeCell ref="C356:D356"/>
    <mergeCell ref="C357:D357"/>
    <mergeCell ref="C358:D358"/>
    <mergeCell ref="C359:D359"/>
    <mergeCell ref="C361:D361"/>
    <mergeCell ref="C349:D349"/>
    <mergeCell ref="C350:D350"/>
    <mergeCell ref="C351:D351"/>
    <mergeCell ref="C352:D352"/>
    <mergeCell ref="C353:D353"/>
    <mergeCell ref="C354:D354"/>
    <mergeCell ref="C337:D337"/>
    <mergeCell ref="C339:D339"/>
    <mergeCell ref="C340:D340"/>
    <mergeCell ref="C341:D341"/>
    <mergeCell ref="C345:D345"/>
    <mergeCell ref="C346:D346"/>
    <mergeCell ref="C347:D347"/>
    <mergeCell ref="C348:D348"/>
    <mergeCell ref="C329:D329"/>
    <mergeCell ref="C331:D331"/>
    <mergeCell ref="C332:D332"/>
    <mergeCell ref="C333:D333"/>
    <mergeCell ref="C334:D334"/>
    <mergeCell ref="C336:D336"/>
    <mergeCell ref="C316:D316"/>
    <mergeCell ref="C317:D317"/>
    <mergeCell ref="C322:D322"/>
    <mergeCell ref="C323:D323"/>
    <mergeCell ref="C324:D324"/>
    <mergeCell ref="C326:D326"/>
    <mergeCell ref="C327:D327"/>
    <mergeCell ref="C328:D328"/>
    <mergeCell ref="C309:D309"/>
    <mergeCell ref="C310:D310"/>
    <mergeCell ref="C311:D311"/>
    <mergeCell ref="C312:D312"/>
    <mergeCell ref="C314:D314"/>
    <mergeCell ref="C315:D315"/>
    <mergeCell ref="C302:D302"/>
    <mergeCell ref="C303:D303"/>
    <mergeCell ref="C305:D305"/>
    <mergeCell ref="C306:D306"/>
    <mergeCell ref="C307:D307"/>
    <mergeCell ref="C308:D308"/>
    <mergeCell ref="C294:D294"/>
    <mergeCell ref="C295:D295"/>
    <mergeCell ref="C297:D297"/>
    <mergeCell ref="C299:D299"/>
    <mergeCell ref="C300:D300"/>
    <mergeCell ref="C301:D301"/>
    <mergeCell ref="C288:D288"/>
    <mergeCell ref="C289:D289"/>
    <mergeCell ref="C290:D290"/>
    <mergeCell ref="C291:D291"/>
    <mergeCell ref="C292:D292"/>
    <mergeCell ref="C293:D293"/>
    <mergeCell ref="C282:D282"/>
    <mergeCell ref="C283:D283"/>
    <mergeCell ref="C284:D284"/>
    <mergeCell ref="C285:D285"/>
    <mergeCell ref="C286:D286"/>
    <mergeCell ref="C287:D287"/>
    <mergeCell ref="C276:D276"/>
    <mergeCell ref="C277:D277"/>
    <mergeCell ref="C278:D278"/>
    <mergeCell ref="C279:D279"/>
    <mergeCell ref="C280:D280"/>
    <mergeCell ref="C281:D281"/>
    <mergeCell ref="C270:D270"/>
    <mergeCell ref="C271:D271"/>
    <mergeCell ref="C272:D272"/>
    <mergeCell ref="C273:D273"/>
    <mergeCell ref="C274:D274"/>
    <mergeCell ref="C275:D275"/>
    <mergeCell ref="C264:D264"/>
    <mergeCell ref="C265:D265"/>
    <mergeCell ref="C266:D266"/>
    <mergeCell ref="C267:D267"/>
    <mergeCell ref="C268:D268"/>
    <mergeCell ref="C269:D269"/>
    <mergeCell ref="C257:D257"/>
    <mergeCell ref="C258:D258"/>
    <mergeCell ref="C259:D259"/>
    <mergeCell ref="C261:D261"/>
    <mergeCell ref="C262:D262"/>
    <mergeCell ref="C263:D263"/>
    <mergeCell ref="C250:D250"/>
    <mergeCell ref="C252:D252"/>
    <mergeCell ref="C253:D253"/>
    <mergeCell ref="C254:D254"/>
    <mergeCell ref="C255:D255"/>
    <mergeCell ref="C256:D256"/>
    <mergeCell ref="C237:D237"/>
    <mergeCell ref="C238:D238"/>
    <mergeCell ref="C242:D242"/>
    <mergeCell ref="C243:D243"/>
    <mergeCell ref="C245:D245"/>
    <mergeCell ref="C246:D246"/>
    <mergeCell ref="C247:D247"/>
    <mergeCell ref="C249:D249"/>
    <mergeCell ref="C230:D230"/>
    <mergeCell ref="C231:D231"/>
    <mergeCell ref="C233:D233"/>
    <mergeCell ref="C234:D234"/>
    <mergeCell ref="C235:D235"/>
    <mergeCell ref="C236:D236"/>
    <mergeCell ref="C221:D221"/>
    <mergeCell ref="C222:D222"/>
    <mergeCell ref="C226:D226"/>
    <mergeCell ref="C227:D227"/>
    <mergeCell ref="C228:D228"/>
    <mergeCell ref="C229:D229"/>
    <mergeCell ref="C204:D204"/>
    <mergeCell ref="C206:D206"/>
    <mergeCell ref="C208:D208"/>
    <mergeCell ref="C209:D209"/>
    <mergeCell ref="C210:D210"/>
    <mergeCell ref="C212:D212"/>
    <mergeCell ref="C213:D213"/>
    <mergeCell ref="C214:D214"/>
    <mergeCell ref="C215:D215"/>
    <mergeCell ref="C196:D196"/>
    <mergeCell ref="C197:D197"/>
    <mergeCell ref="C198:D198"/>
    <mergeCell ref="C199:D199"/>
    <mergeCell ref="C200:D200"/>
    <mergeCell ref="C217:D217"/>
    <mergeCell ref="C187:D187"/>
    <mergeCell ref="C189:D189"/>
    <mergeCell ref="C191:D191"/>
    <mergeCell ref="C192:D192"/>
    <mergeCell ref="C194:D194"/>
    <mergeCell ref="C195:D195"/>
    <mergeCell ref="C179:D179"/>
    <mergeCell ref="C181:D181"/>
    <mergeCell ref="C182:D182"/>
    <mergeCell ref="C183:D183"/>
    <mergeCell ref="C185:D185"/>
    <mergeCell ref="C186:D186"/>
    <mergeCell ref="C171:D171"/>
    <mergeCell ref="C173:D173"/>
    <mergeCell ref="C174:D174"/>
    <mergeCell ref="C175:D175"/>
    <mergeCell ref="C177:D177"/>
    <mergeCell ref="C178:D178"/>
    <mergeCell ref="C158:D158"/>
    <mergeCell ref="C162:D162"/>
    <mergeCell ref="C163:D163"/>
    <mergeCell ref="C165:D165"/>
    <mergeCell ref="C166:D166"/>
    <mergeCell ref="C167:D167"/>
    <mergeCell ref="C169:D169"/>
    <mergeCell ref="C170:D170"/>
    <mergeCell ref="C151:D151"/>
    <mergeCell ref="C153:D153"/>
    <mergeCell ref="C154:D154"/>
    <mergeCell ref="C155:D155"/>
    <mergeCell ref="C156:D156"/>
    <mergeCell ref="C157:D157"/>
    <mergeCell ref="C144:D144"/>
    <mergeCell ref="C145:D145"/>
    <mergeCell ref="C147:D147"/>
    <mergeCell ref="C148:D148"/>
    <mergeCell ref="C149:D149"/>
    <mergeCell ref="C150:D150"/>
    <mergeCell ref="C131:D131"/>
    <mergeCell ref="C135:D135"/>
    <mergeCell ref="C136:D136"/>
    <mergeCell ref="C137:D137"/>
    <mergeCell ref="C139:D139"/>
    <mergeCell ref="C140:D140"/>
    <mergeCell ref="C141:D141"/>
    <mergeCell ref="C143:D143"/>
    <mergeCell ref="C112:D112"/>
    <mergeCell ref="C116:D116"/>
    <mergeCell ref="C118:D118"/>
    <mergeCell ref="C121:D121"/>
    <mergeCell ref="C122:D122"/>
    <mergeCell ref="C123:D123"/>
    <mergeCell ref="C129:D129"/>
    <mergeCell ref="C130:D130"/>
    <mergeCell ref="C104:D104"/>
    <mergeCell ref="C106:D106"/>
    <mergeCell ref="C107:D107"/>
    <mergeCell ref="C108:D108"/>
    <mergeCell ref="C110:D110"/>
    <mergeCell ref="C111:D111"/>
    <mergeCell ref="C90:D90"/>
    <mergeCell ref="C92:D92"/>
    <mergeCell ref="C93:D93"/>
    <mergeCell ref="C97:D97"/>
    <mergeCell ref="C98:D98"/>
    <mergeCell ref="C100:D100"/>
    <mergeCell ref="C102:D102"/>
    <mergeCell ref="C103:D103"/>
    <mergeCell ref="C83:D83"/>
    <mergeCell ref="C84:D84"/>
    <mergeCell ref="C85:D85"/>
    <mergeCell ref="C86:D86"/>
    <mergeCell ref="C87:D87"/>
    <mergeCell ref="C89:D89"/>
    <mergeCell ref="C76:D76"/>
    <mergeCell ref="C77:D77"/>
    <mergeCell ref="C79:D79"/>
    <mergeCell ref="C80:D80"/>
    <mergeCell ref="C81:D81"/>
    <mergeCell ref="C82:D82"/>
    <mergeCell ref="C69:D69"/>
    <mergeCell ref="C70:D70"/>
    <mergeCell ref="C71:D71"/>
    <mergeCell ref="C72:D72"/>
    <mergeCell ref="C73:D73"/>
    <mergeCell ref="C75:D75"/>
    <mergeCell ref="C61:D61"/>
    <mergeCell ref="C62:D62"/>
    <mergeCell ref="C64:D64"/>
    <mergeCell ref="C66:D66"/>
    <mergeCell ref="C67:D67"/>
    <mergeCell ref="C68:D68"/>
    <mergeCell ref="C55:D55"/>
    <mergeCell ref="C56:D56"/>
    <mergeCell ref="C57:D57"/>
    <mergeCell ref="C58:D58"/>
    <mergeCell ref="C59:D59"/>
    <mergeCell ref="C60:D60"/>
    <mergeCell ref="C48:D48"/>
    <mergeCell ref="C49:D49"/>
    <mergeCell ref="C50:D50"/>
    <mergeCell ref="C51:D51"/>
    <mergeCell ref="C52:D52"/>
    <mergeCell ref="C53:D53"/>
    <mergeCell ref="C39:D39"/>
    <mergeCell ref="C40:D40"/>
    <mergeCell ref="C41:D41"/>
    <mergeCell ref="C42:D42"/>
    <mergeCell ref="C43:D43"/>
    <mergeCell ref="C44:D44"/>
    <mergeCell ref="C45:D45"/>
    <mergeCell ref="C46:D46"/>
    <mergeCell ref="C27:D27"/>
    <mergeCell ref="C31:D31"/>
    <mergeCell ref="C32:D32"/>
    <mergeCell ref="C33:D33"/>
    <mergeCell ref="C34:D34"/>
    <mergeCell ref="C35:D35"/>
    <mergeCell ref="C20:D20"/>
    <mergeCell ref="C22:D22"/>
    <mergeCell ref="C23:D23"/>
    <mergeCell ref="C24:D24"/>
    <mergeCell ref="C25:D25"/>
    <mergeCell ref="C26:D26"/>
    <mergeCell ref="C13:D13"/>
    <mergeCell ref="C15:D15"/>
    <mergeCell ref="C16:D16"/>
    <mergeCell ref="C17:D17"/>
    <mergeCell ref="C18:D18"/>
    <mergeCell ref="C19:D19"/>
    <mergeCell ref="A1:G1"/>
    <mergeCell ref="A3:B3"/>
    <mergeCell ref="A4:B4"/>
    <mergeCell ref="E4:G4"/>
    <mergeCell ref="C9:D9"/>
    <mergeCell ref="C10:D10"/>
    <mergeCell ref="C11:D11"/>
    <mergeCell ref="C12:D12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Libor</dc:creator>
  <cp:lastModifiedBy>Libor</cp:lastModifiedBy>
  <dcterms:created xsi:type="dcterms:W3CDTF">2021-12-01T22:29:15Z</dcterms:created>
  <dcterms:modified xsi:type="dcterms:W3CDTF">2021-12-01T22:34:16Z</dcterms:modified>
</cp:coreProperties>
</file>